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filterPrivacy="1" codeName="ThisWorkbook" defaultThemeVersion="124226"/>
  <bookViews>
    <workbookView xWindow="0" yWindow="0" windowWidth="28800" windowHeight="11100" tabRatio="889"/>
  </bookViews>
  <sheets>
    <sheet name="Version Control" sheetId="23" r:id="rId1"/>
    <sheet name="Admin Check Approval" sheetId="22" r:id="rId2"/>
    <sheet name="Admin Check Summary" sheetId="14" r:id="rId3"/>
    <sheet name="Delivery Agent Payments" sheetId="25" r:id="rId4"/>
    <sheet name="F - (FT) Staff Costs" sheetId="3" r:id="rId5"/>
    <sheet name="F - (PT) Staff Costs" sheetId="24" r:id="rId6"/>
    <sheet name="Unit Costs" sheetId="26" r:id="rId7"/>
    <sheet name="F - Direct Costs" sheetId="17" r:id="rId8"/>
    <sheet name="A - Procured" sheetId="1" r:id="rId9"/>
    <sheet name="A - WS - Reimbursement" sheetId="4" r:id="rId10"/>
    <sheet name="A - Wage Subsidies" sheetId="15" r:id="rId11"/>
    <sheet name="A - Grant - Stage 1" sheetId="9" r:id="rId12"/>
    <sheet name="A - Grant - Stage 2" sheetId="10" r:id="rId13"/>
    <sheet name="A - Graduate Placement - Stage1" sheetId="27" r:id="rId14"/>
    <sheet name="A - Graduate Placement - Stage2" sheetId="28" r:id="rId15"/>
  </sheets>
  <externalReferences>
    <externalReference r:id="rId16"/>
  </externalReferences>
  <definedNames>
    <definedName name="_xlnm._FilterDatabase" localSheetId="13" hidden="1">'A - Graduate Placement - Stage1'!$AH$3:$AL$3</definedName>
    <definedName name="_xlnm._FilterDatabase" localSheetId="14" hidden="1">'A - Graduate Placement - Stage2'!$A$4:$Y$4</definedName>
    <definedName name="_xlnm._FilterDatabase" localSheetId="11" hidden="1">'A - Grant - Stage 1'!$A$3:$AK$3</definedName>
    <definedName name="_xlnm._FilterDatabase" localSheetId="12" hidden="1">'A - Grant - Stage 2'!$A$4:$W$4</definedName>
    <definedName name="_xlnm._FilterDatabase" localSheetId="8" hidden="1">'A - Procured'!$A$3:$AK$3</definedName>
    <definedName name="_xlnm._FilterDatabase" localSheetId="10" hidden="1">'A - Wage Subsidies'!$A$5:$AM$5</definedName>
    <definedName name="_xlnm._FilterDatabase" localSheetId="9" hidden="1">'A - WS - Reimbursement'!$A$3:$AA$3</definedName>
    <definedName name="_xlnm._FilterDatabase" localSheetId="4" hidden="1">'F - (FT) Staff Costs'!$A$3:$AE$3</definedName>
    <definedName name="_xlnm._FilterDatabase" localSheetId="5" hidden="1">'F - (PT) Staff Costs'!$A$3:$AL$3</definedName>
    <definedName name="_xlnm._FilterDatabase" localSheetId="7" hidden="1">'F - Direct Costs'!$A$3:$AA$3</definedName>
    <definedName name="_xlnm._FilterDatabase" localSheetId="6" hidden="1">'Unit Costs'!$A$3:$V$3</definedName>
    <definedName name="_xlnm.Print_Area" localSheetId="1">'Admin Check Approval'!$A$1:$M$27</definedName>
    <definedName name="_xlnm.Print_Area" localSheetId="4">'F - (FT) Staff Costs'!$A$1:$Z$56</definedName>
    <definedName name="_xlnm.Print_Titles" localSheetId="8">'A - Procured'!$3:$3</definedName>
    <definedName name="_xlnm.Print_Titles" localSheetId="7">'F - Direct Costs'!$3:$3</definedName>
  </definedNames>
  <calcPr calcId="162913"/>
</workbook>
</file>

<file path=xl/calcChain.xml><?xml version="1.0" encoding="utf-8"?>
<calcChain xmlns="http://schemas.openxmlformats.org/spreadsheetml/2006/main">
  <c r="P56" i="28" l="1"/>
  <c r="O56" i="28"/>
  <c r="C56" i="28"/>
  <c r="Q55" i="28"/>
  <c r="N55" i="28"/>
  <c r="R55" i="28" s="1"/>
  <c r="N54" i="28"/>
  <c r="R54" i="28" s="1"/>
  <c r="R53" i="28"/>
  <c r="N53" i="28"/>
  <c r="Q53" i="28" s="1"/>
  <c r="R52" i="28"/>
  <c r="N52" i="28"/>
  <c r="Q52" i="28" s="1"/>
  <c r="N51" i="28"/>
  <c r="N50" i="28"/>
  <c r="R50" i="28" s="1"/>
  <c r="R49" i="28"/>
  <c r="Q49" i="28"/>
  <c r="N49" i="28"/>
  <c r="R48" i="28"/>
  <c r="Q48" i="28"/>
  <c r="N48" i="28"/>
  <c r="Q47" i="28"/>
  <c r="N47" i="28"/>
  <c r="R47" i="28" s="1"/>
  <c r="N46" i="28"/>
  <c r="R46" i="28" s="1"/>
  <c r="R45" i="28"/>
  <c r="N45" i="28"/>
  <c r="Q45" i="28" s="1"/>
  <c r="R44" i="28"/>
  <c r="N44" i="28"/>
  <c r="Q44" i="28" s="1"/>
  <c r="N43" i="28"/>
  <c r="N42" i="28"/>
  <c r="R42" i="28" s="1"/>
  <c r="R41" i="28"/>
  <c r="Q41" i="28"/>
  <c r="N41" i="28"/>
  <c r="R40" i="28"/>
  <c r="Q40" i="28"/>
  <c r="N40" i="28"/>
  <c r="Q39" i="28"/>
  <c r="N39" i="28"/>
  <c r="R39" i="28" s="1"/>
  <c r="N38" i="28"/>
  <c r="R38" i="28" s="1"/>
  <c r="R37" i="28"/>
  <c r="N37" i="28"/>
  <c r="Q37" i="28" s="1"/>
  <c r="R36" i="28"/>
  <c r="N36" i="28"/>
  <c r="Q36" i="28" s="1"/>
  <c r="N35" i="28"/>
  <c r="N34" i="28"/>
  <c r="R34" i="28" s="1"/>
  <c r="R33" i="28"/>
  <c r="Q33" i="28"/>
  <c r="N33" i="28"/>
  <c r="R32" i="28"/>
  <c r="Q32" i="28"/>
  <c r="N32" i="28"/>
  <c r="Q31" i="28"/>
  <c r="N31" i="28"/>
  <c r="R31" i="28" s="1"/>
  <c r="N30" i="28"/>
  <c r="R30" i="28" s="1"/>
  <c r="R29" i="28"/>
  <c r="N29" i="28"/>
  <c r="Q29" i="28" s="1"/>
  <c r="R28" i="28"/>
  <c r="N28" i="28"/>
  <c r="Q28" i="28" s="1"/>
  <c r="N27" i="28"/>
  <c r="N26" i="28"/>
  <c r="R26" i="28" s="1"/>
  <c r="R25" i="28"/>
  <c r="Q25" i="28"/>
  <c r="N25" i="28"/>
  <c r="R24" i="28"/>
  <c r="Q24" i="28"/>
  <c r="N24" i="28"/>
  <c r="Q23" i="28"/>
  <c r="N23" i="28"/>
  <c r="R23" i="28" s="1"/>
  <c r="N22" i="28"/>
  <c r="R22" i="28" s="1"/>
  <c r="R21" i="28"/>
  <c r="N21" i="28"/>
  <c r="Q21" i="28" s="1"/>
  <c r="R20" i="28"/>
  <c r="N20" i="28"/>
  <c r="Q20" i="28" s="1"/>
  <c r="N19" i="28"/>
  <c r="N18" i="28"/>
  <c r="R18" i="28" s="1"/>
  <c r="R17" i="28"/>
  <c r="Q17" i="28"/>
  <c r="N17" i="28"/>
  <c r="R16" i="28"/>
  <c r="Q16" i="28"/>
  <c r="N16" i="28"/>
  <c r="Q15" i="28"/>
  <c r="N15" i="28"/>
  <c r="R15" i="28" s="1"/>
  <c r="N14" i="28"/>
  <c r="R14" i="28" s="1"/>
  <c r="R13" i="28"/>
  <c r="N13" i="28"/>
  <c r="Q13" i="28" s="1"/>
  <c r="R12" i="28"/>
  <c r="N12" i="28"/>
  <c r="Q12" i="28" s="1"/>
  <c r="N11" i="28"/>
  <c r="N10" i="28"/>
  <c r="R10" i="28" s="1"/>
  <c r="R9" i="28"/>
  <c r="Q9" i="28"/>
  <c r="N9" i="28"/>
  <c r="R8" i="28"/>
  <c r="Q8" i="28"/>
  <c r="N8" i="28"/>
  <c r="Q7" i="28"/>
  <c r="N7" i="28"/>
  <c r="R7" i="28" s="1"/>
  <c r="N6" i="28"/>
  <c r="R6" i="28" s="1"/>
  <c r="R5" i="28"/>
  <c r="N5" i="28"/>
  <c r="Q5" i="28" s="1"/>
  <c r="AC56" i="27"/>
  <c r="AB56" i="27"/>
  <c r="AA56" i="27"/>
  <c r="F56" i="27"/>
  <c r="AE55" i="27"/>
  <c r="AD55" i="27"/>
  <c r="AE54" i="27"/>
  <c r="AD54" i="27"/>
  <c r="AE53" i="27"/>
  <c r="AD53" i="27"/>
  <c r="AE52" i="27"/>
  <c r="AD52" i="27"/>
  <c r="AE51" i="27"/>
  <c r="AD51" i="27"/>
  <c r="AE50" i="27"/>
  <c r="AD50" i="27"/>
  <c r="AE49" i="27"/>
  <c r="AD49" i="27"/>
  <c r="AE48" i="27"/>
  <c r="AD48" i="27"/>
  <c r="AE47" i="27"/>
  <c r="AD47" i="27"/>
  <c r="AE46" i="27"/>
  <c r="AD46" i="27"/>
  <c r="AE45" i="27"/>
  <c r="AD45" i="27"/>
  <c r="AE44" i="27"/>
  <c r="AD44" i="27"/>
  <c r="AE43" i="27"/>
  <c r="AD43" i="27"/>
  <c r="AE42" i="27"/>
  <c r="AD42" i="27"/>
  <c r="AE41" i="27"/>
  <c r="AD41" i="27"/>
  <c r="AE40" i="27"/>
  <c r="AD40" i="27"/>
  <c r="AE39" i="27"/>
  <c r="AD39" i="27"/>
  <c r="AE38" i="27"/>
  <c r="AD38" i="27"/>
  <c r="AE37" i="27"/>
  <c r="AD37" i="27"/>
  <c r="AE36" i="27"/>
  <c r="AD36" i="27"/>
  <c r="AE35" i="27"/>
  <c r="AD35" i="27"/>
  <c r="AE34" i="27"/>
  <c r="AD34" i="27"/>
  <c r="AE33" i="27"/>
  <c r="AD33" i="27"/>
  <c r="AE32" i="27"/>
  <c r="AD32" i="27"/>
  <c r="AE31" i="27"/>
  <c r="AD31" i="27"/>
  <c r="AE30" i="27"/>
  <c r="AD30" i="27"/>
  <c r="AE29" i="27"/>
  <c r="AD29" i="27"/>
  <c r="AE28" i="27"/>
  <c r="AD28" i="27"/>
  <c r="AE27" i="27"/>
  <c r="AD27" i="27"/>
  <c r="AE26" i="27"/>
  <c r="AD26" i="27"/>
  <c r="AE25" i="27"/>
  <c r="AD25" i="27"/>
  <c r="AE24" i="27"/>
  <c r="AD24" i="27"/>
  <c r="AE23" i="27"/>
  <c r="AD23" i="27"/>
  <c r="AE22" i="27"/>
  <c r="AD22" i="27"/>
  <c r="AE21" i="27"/>
  <c r="AD21" i="27"/>
  <c r="AE20" i="27"/>
  <c r="AD20" i="27"/>
  <c r="AE19" i="27"/>
  <c r="AD19" i="27"/>
  <c r="AE18" i="27"/>
  <c r="AD18" i="27"/>
  <c r="AE17" i="27"/>
  <c r="AD17" i="27"/>
  <c r="AE16" i="27"/>
  <c r="AD16" i="27"/>
  <c r="AE15" i="27"/>
  <c r="AD15" i="27"/>
  <c r="AE14" i="27"/>
  <c r="AD14" i="27"/>
  <c r="AE13" i="27"/>
  <c r="AD13" i="27"/>
  <c r="AE12" i="27"/>
  <c r="AD12" i="27"/>
  <c r="AE11" i="27"/>
  <c r="AD11" i="27"/>
  <c r="AE10" i="27"/>
  <c r="AD10" i="27"/>
  <c r="AE9" i="27"/>
  <c r="AD9" i="27"/>
  <c r="AE8" i="27"/>
  <c r="AD8" i="27"/>
  <c r="AE7" i="27"/>
  <c r="AD7" i="27"/>
  <c r="AE6" i="27"/>
  <c r="AD6" i="27"/>
  <c r="AE5" i="27"/>
  <c r="AD5" i="27"/>
  <c r="AE4" i="27"/>
  <c r="AE56" i="27" s="1"/>
  <c r="AD4" i="27"/>
  <c r="AD56" i="27" s="1"/>
  <c r="N56" i="10"/>
  <c r="M56" i="10"/>
  <c r="L56" i="10"/>
  <c r="P55" i="10"/>
  <c r="O55" i="10"/>
  <c r="P54" i="10"/>
  <c r="O54" i="10"/>
  <c r="P53" i="10"/>
  <c r="O53" i="10"/>
  <c r="P52" i="10"/>
  <c r="O52" i="10"/>
  <c r="P51" i="10"/>
  <c r="O51" i="10"/>
  <c r="P50" i="10"/>
  <c r="O50" i="10"/>
  <c r="P49" i="10"/>
  <c r="O49" i="10"/>
  <c r="P48" i="10"/>
  <c r="O48" i="10"/>
  <c r="P47" i="10"/>
  <c r="O47" i="10"/>
  <c r="P46" i="10"/>
  <c r="O46" i="10"/>
  <c r="P45" i="10"/>
  <c r="O45" i="10"/>
  <c r="P44" i="10"/>
  <c r="O44" i="10"/>
  <c r="P43" i="10"/>
  <c r="O43" i="10"/>
  <c r="P42" i="10"/>
  <c r="O42" i="10"/>
  <c r="P41" i="10"/>
  <c r="O41" i="10"/>
  <c r="P40" i="10"/>
  <c r="O40" i="10"/>
  <c r="P39" i="10"/>
  <c r="O39" i="10"/>
  <c r="P38" i="10"/>
  <c r="O38" i="10"/>
  <c r="P37" i="10"/>
  <c r="O37" i="10"/>
  <c r="P36" i="10"/>
  <c r="O36" i="10"/>
  <c r="P35" i="10"/>
  <c r="O35" i="10"/>
  <c r="P34" i="10"/>
  <c r="O34" i="10"/>
  <c r="P33" i="10"/>
  <c r="O33" i="10"/>
  <c r="P32" i="10"/>
  <c r="O32" i="10"/>
  <c r="P31" i="10"/>
  <c r="O31" i="10"/>
  <c r="P30" i="10"/>
  <c r="O30" i="10"/>
  <c r="P29" i="10"/>
  <c r="O29" i="10"/>
  <c r="P28" i="10"/>
  <c r="O28" i="10"/>
  <c r="P27" i="10"/>
  <c r="O27" i="10"/>
  <c r="P26" i="10"/>
  <c r="O26" i="10"/>
  <c r="P25" i="10"/>
  <c r="O25" i="10"/>
  <c r="P24" i="10"/>
  <c r="O24" i="10"/>
  <c r="P23" i="10"/>
  <c r="O23" i="10"/>
  <c r="P22" i="10"/>
  <c r="O22" i="10"/>
  <c r="P21" i="10"/>
  <c r="O21" i="10"/>
  <c r="P20" i="10"/>
  <c r="O20" i="10"/>
  <c r="P19" i="10"/>
  <c r="O19" i="10"/>
  <c r="P18" i="10"/>
  <c r="O18" i="10"/>
  <c r="P17" i="10"/>
  <c r="O17" i="10"/>
  <c r="P16" i="10"/>
  <c r="O16" i="10"/>
  <c r="P15" i="10"/>
  <c r="O15" i="10"/>
  <c r="P14" i="10"/>
  <c r="O14" i="10"/>
  <c r="P13" i="10"/>
  <c r="O13" i="10"/>
  <c r="P12" i="10"/>
  <c r="O12" i="10"/>
  <c r="P11" i="10"/>
  <c r="O11" i="10"/>
  <c r="P10" i="10"/>
  <c r="O10" i="10"/>
  <c r="P9" i="10"/>
  <c r="O9" i="10"/>
  <c r="C8" i="10"/>
  <c r="P8" i="10" s="1"/>
  <c r="B8" i="10"/>
  <c r="C7" i="10"/>
  <c r="P7" i="10" s="1"/>
  <c r="B7" i="10"/>
  <c r="C6" i="10"/>
  <c r="P6" i="10" s="1"/>
  <c r="B6" i="10"/>
  <c r="C5" i="10"/>
  <c r="C56" i="10" s="1"/>
  <c r="B5" i="10"/>
  <c r="AB56" i="9"/>
  <c r="AA56" i="9"/>
  <c r="Z56" i="9"/>
  <c r="F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AD8" i="9"/>
  <c r="AC8" i="9"/>
  <c r="AD7" i="9"/>
  <c r="AC7" i="9"/>
  <c r="AD6" i="9"/>
  <c r="AC6" i="9"/>
  <c r="AD5" i="9"/>
  <c r="AD56" i="9" s="1"/>
  <c r="AC5" i="9"/>
  <c r="AD4" i="9"/>
  <c r="AC4" i="9"/>
  <c r="AC56" i="9" s="1"/>
  <c r="AD56" i="15"/>
  <c r="AC56" i="15"/>
  <c r="F56" i="15"/>
  <c r="AB55" i="15"/>
  <c r="AF55" i="15" s="1"/>
  <c r="O55" i="15"/>
  <c r="K55" i="15"/>
  <c r="AB54" i="15"/>
  <c r="O54" i="15"/>
  <c r="K54" i="15"/>
  <c r="AF53" i="15"/>
  <c r="AB53" i="15"/>
  <c r="AE53" i="15" s="1"/>
  <c r="O53" i="15"/>
  <c r="K53" i="15"/>
  <c r="O52" i="15"/>
  <c r="AB52" i="15" s="1"/>
  <c r="AE52" i="15" s="1"/>
  <c r="K52" i="15"/>
  <c r="O51" i="15"/>
  <c r="AB51" i="15" s="1"/>
  <c r="K51" i="15"/>
  <c r="O50" i="15"/>
  <c r="AB50" i="15" s="1"/>
  <c r="K50" i="15"/>
  <c r="O49" i="15"/>
  <c r="AB49" i="15" s="1"/>
  <c r="AF49" i="15" s="1"/>
  <c r="K49" i="15"/>
  <c r="O48" i="15"/>
  <c r="AB48" i="15" s="1"/>
  <c r="K48" i="15"/>
  <c r="AB47" i="15"/>
  <c r="AF47" i="15" s="1"/>
  <c r="O47" i="15"/>
  <c r="K47" i="15"/>
  <c r="AB46" i="15"/>
  <c r="O46" i="15"/>
  <c r="K46" i="15"/>
  <c r="AF45" i="15"/>
  <c r="AB45" i="15"/>
  <c r="AE45" i="15" s="1"/>
  <c r="O45" i="15"/>
  <c r="K45" i="15"/>
  <c r="AF44" i="15"/>
  <c r="O44" i="15"/>
  <c r="AB44" i="15" s="1"/>
  <c r="AE44" i="15" s="1"/>
  <c r="K44" i="15"/>
  <c r="O43" i="15"/>
  <c r="AB43" i="15" s="1"/>
  <c r="K43" i="15"/>
  <c r="O42" i="15"/>
  <c r="AB42" i="15" s="1"/>
  <c r="K42" i="15"/>
  <c r="O41" i="15"/>
  <c r="AB41" i="15" s="1"/>
  <c r="AF41" i="15" s="1"/>
  <c r="K41" i="15"/>
  <c r="O40" i="15"/>
  <c r="AB40" i="15" s="1"/>
  <c r="K40" i="15"/>
  <c r="AB39" i="15"/>
  <c r="AF39" i="15" s="1"/>
  <c r="O39" i="15"/>
  <c r="K39" i="15"/>
  <c r="AB38" i="15"/>
  <c r="O38" i="15"/>
  <c r="K38" i="15"/>
  <c r="AF37" i="15"/>
  <c r="AB37" i="15"/>
  <c r="AE37" i="15" s="1"/>
  <c r="O37" i="15"/>
  <c r="K37" i="15"/>
  <c r="AF36" i="15"/>
  <c r="O36" i="15"/>
  <c r="AB36" i="15" s="1"/>
  <c r="AE36" i="15" s="1"/>
  <c r="K36" i="15"/>
  <c r="O35" i="15"/>
  <c r="AB35" i="15" s="1"/>
  <c r="K35" i="15"/>
  <c r="O34" i="15"/>
  <c r="AB34" i="15" s="1"/>
  <c r="K34" i="15"/>
  <c r="AE33" i="15"/>
  <c r="O33" i="15"/>
  <c r="AB33" i="15" s="1"/>
  <c r="AF33" i="15" s="1"/>
  <c r="K33" i="15"/>
  <c r="O32" i="15"/>
  <c r="AB32" i="15" s="1"/>
  <c r="K32" i="15"/>
  <c r="AB31" i="15"/>
  <c r="AF31" i="15" s="1"/>
  <c r="O31" i="15"/>
  <c r="K31" i="15"/>
  <c r="AB30" i="15"/>
  <c r="O30" i="15"/>
  <c r="K30" i="15"/>
  <c r="AF29" i="15"/>
  <c r="AB29" i="15"/>
  <c r="AE29" i="15" s="1"/>
  <c r="O29" i="15"/>
  <c r="K29" i="15"/>
  <c r="O28" i="15"/>
  <c r="AB28" i="15" s="1"/>
  <c r="AE28" i="15" s="1"/>
  <c r="K28" i="15"/>
  <c r="O27" i="15"/>
  <c r="AB27" i="15" s="1"/>
  <c r="K27" i="15"/>
  <c r="O26" i="15"/>
  <c r="AB26" i="15" s="1"/>
  <c r="K26" i="15"/>
  <c r="AF25" i="15"/>
  <c r="AE25" i="15"/>
  <c r="AB25" i="15"/>
  <c r="O25" i="15"/>
  <c r="K25" i="15"/>
  <c r="O24" i="15"/>
  <c r="AB24" i="15" s="1"/>
  <c r="K24" i="15"/>
  <c r="AB23" i="15"/>
  <c r="AF23" i="15" s="1"/>
  <c r="O23" i="15"/>
  <c r="K23" i="15"/>
  <c r="AB22" i="15"/>
  <c r="O22" i="15"/>
  <c r="K22" i="15"/>
  <c r="AF21" i="15"/>
  <c r="AB21" i="15"/>
  <c r="AE21" i="15" s="1"/>
  <c r="O21" i="15"/>
  <c r="K21" i="15"/>
  <c r="O20" i="15"/>
  <c r="AB20" i="15" s="1"/>
  <c r="AE20" i="15" s="1"/>
  <c r="K20" i="15"/>
  <c r="O19" i="15"/>
  <c r="AB19" i="15" s="1"/>
  <c r="K19" i="15"/>
  <c r="O18" i="15"/>
  <c r="AB18" i="15" s="1"/>
  <c r="K18" i="15"/>
  <c r="AF17" i="15"/>
  <c r="AE17" i="15"/>
  <c r="AB17" i="15"/>
  <c r="O17" i="15"/>
  <c r="K17" i="15"/>
  <c r="O16" i="15"/>
  <c r="AB16" i="15" s="1"/>
  <c r="K16" i="15"/>
  <c r="AB15" i="15"/>
  <c r="AF15" i="15" s="1"/>
  <c r="O15" i="15"/>
  <c r="K15" i="15"/>
  <c r="AB14" i="15"/>
  <c r="O14" i="15"/>
  <c r="K14" i="15"/>
  <c r="AF13" i="15"/>
  <c r="AB13" i="15"/>
  <c r="AE13" i="15" s="1"/>
  <c r="O13" i="15"/>
  <c r="K13" i="15"/>
  <c r="O12" i="15"/>
  <c r="AB12" i="15" s="1"/>
  <c r="AE12" i="15" s="1"/>
  <c r="K12" i="15"/>
  <c r="O11" i="15"/>
  <c r="AB11" i="15" s="1"/>
  <c r="K11" i="15"/>
  <c r="O10" i="15"/>
  <c r="AB10" i="15" s="1"/>
  <c r="K10" i="15"/>
  <c r="AF9" i="15"/>
  <c r="AE9" i="15"/>
  <c r="AB9" i="15"/>
  <c r="O9" i="15"/>
  <c r="K9" i="15"/>
  <c r="O8" i="15"/>
  <c r="AB8" i="15" s="1"/>
  <c r="K8" i="15"/>
  <c r="AB7" i="15"/>
  <c r="AF7" i="15" s="1"/>
  <c r="O7" i="15"/>
  <c r="K7" i="15"/>
  <c r="AB6" i="15"/>
  <c r="O6" i="15"/>
  <c r="K6" i="15"/>
  <c r="R56" i="4"/>
  <c r="Q56" i="4"/>
  <c r="P56" i="4"/>
  <c r="O56" i="4"/>
  <c r="F56" i="4"/>
  <c r="T55" i="4"/>
  <c r="S55" i="4"/>
  <c r="T54" i="4"/>
  <c r="S54" i="4"/>
  <c r="T53" i="4"/>
  <c r="S53" i="4"/>
  <c r="T52" i="4"/>
  <c r="S52" i="4"/>
  <c r="T51" i="4"/>
  <c r="S51" i="4"/>
  <c r="T50" i="4"/>
  <c r="S50" i="4"/>
  <c r="T49" i="4"/>
  <c r="S49" i="4"/>
  <c r="T48" i="4"/>
  <c r="S48" i="4"/>
  <c r="T47" i="4"/>
  <c r="S47" i="4"/>
  <c r="T46" i="4"/>
  <c r="S46" i="4"/>
  <c r="T45" i="4"/>
  <c r="S45" i="4"/>
  <c r="T44" i="4"/>
  <c r="S44" i="4"/>
  <c r="T43" i="4"/>
  <c r="S43" i="4"/>
  <c r="T42" i="4"/>
  <c r="S42" i="4"/>
  <c r="T41" i="4"/>
  <c r="S41" i="4"/>
  <c r="T40" i="4"/>
  <c r="S40" i="4"/>
  <c r="T39" i="4"/>
  <c r="S39" i="4"/>
  <c r="T38" i="4"/>
  <c r="S38" i="4"/>
  <c r="T37" i="4"/>
  <c r="S37" i="4"/>
  <c r="T36" i="4"/>
  <c r="S36" i="4"/>
  <c r="T35" i="4"/>
  <c r="S35" i="4"/>
  <c r="T34" i="4"/>
  <c r="S34" i="4"/>
  <c r="T33" i="4"/>
  <c r="S33" i="4"/>
  <c r="T32" i="4"/>
  <c r="S32" i="4"/>
  <c r="T31" i="4"/>
  <c r="S31" i="4"/>
  <c r="T30" i="4"/>
  <c r="S30" i="4"/>
  <c r="T29" i="4"/>
  <c r="S29" i="4"/>
  <c r="T28" i="4"/>
  <c r="S28" i="4"/>
  <c r="T27" i="4"/>
  <c r="S27" i="4"/>
  <c r="T26" i="4"/>
  <c r="S26" i="4"/>
  <c r="T25" i="4"/>
  <c r="S25" i="4"/>
  <c r="T24" i="4"/>
  <c r="S24" i="4"/>
  <c r="T23" i="4"/>
  <c r="S23" i="4"/>
  <c r="T22" i="4"/>
  <c r="S22" i="4"/>
  <c r="T21" i="4"/>
  <c r="S21" i="4"/>
  <c r="T20" i="4"/>
  <c r="S20" i="4"/>
  <c r="T19" i="4"/>
  <c r="S19" i="4"/>
  <c r="T18" i="4"/>
  <c r="S18" i="4"/>
  <c r="T17" i="4"/>
  <c r="S17" i="4"/>
  <c r="T16" i="4"/>
  <c r="S16" i="4"/>
  <c r="T15" i="4"/>
  <c r="S15" i="4"/>
  <c r="T14" i="4"/>
  <c r="S14" i="4"/>
  <c r="T13" i="4"/>
  <c r="S13" i="4"/>
  <c r="T12" i="4"/>
  <c r="S12" i="4"/>
  <c r="T11" i="4"/>
  <c r="S11" i="4"/>
  <c r="T10" i="4"/>
  <c r="S10" i="4"/>
  <c r="T9" i="4"/>
  <c r="S9" i="4"/>
  <c r="T8" i="4"/>
  <c r="S8" i="4"/>
  <c r="T7" i="4"/>
  <c r="S7" i="4"/>
  <c r="T6" i="4"/>
  <c r="S6" i="4"/>
  <c r="T5" i="4"/>
  <c r="S5" i="4"/>
  <c r="S56" i="4" s="1"/>
  <c r="T4" i="4"/>
  <c r="T56" i="4" s="1"/>
  <c r="S4" i="4"/>
  <c r="AB56" i="1"/>
  <c r="AA56" i="1"/>
  <c r="Z56" i="1"/>
  <c r="F56" i="1"/>
  <c r="AD55" i="1"/>
  <c r="AC55" i="1"/>
  <c r="AD54" i="1"/>
  <c r="AC54" i="1"/>
  <c r="AD53" i="1"/>
  <c r="AC53" i="1"/>
  <c r="AD52" i="1"/>
  <c r="AC52" i="1"/>
  <c r="AD51" i="1"/>
  <c r="AC51" i="1"/>
  <c r="AD50" i="1"/>
  <c r="AC50" i="1"/>
  <c r="AD49" i="1"/>
  <c r="AC49" i="1"/>
  <c r="AD48" i="1"/>
  <c r="AC48" i="1"/>
  <c r="AD45" i="1"/>
  <c r="AC45" i="1"/>
  <c r="AD44" i="1"/>
  <c r="AC44" i="1"/>
  <c r="AD43" i="1"/>
  <c r="AC43" i="1"/>
  <c r="AD42" i="1"/>
  <c r="AC42" i="1"/>
  <c r="AD41" i="1"/>
  <c r="AC41" i="1"/>
  <c r="AD40" i="1"/>
  <c r="AC40" i="1"/>
  <c r="AD39" i="1"/>
  <c r="AC39" i="1"/>
  <c r="AD38" i="1"/>
  <c r="AC38" i="1"/>
  <c r="AD37" i="1"/>
  <c r="AC37" i="1"/>
  <c r="AD36" i="1"/>
  <c r="AC36" i="1"/>
  <c r="AD35" i="1"/>
  <c r="AC35" i="1"/>
  <c r="AD34" i="1"/>
  <c r="AC34" i="1"/>
  <c r="AD33" i="1"/>
  <c r="AC33" i="1"/>
  <c r="AD32" i="1"/>
  <c r="AC32" i="1"/>
  <c r="AD31" i="1"/>
  <c r="AC31" i="1"/>
  <c r="AD30" i="1"/>
  <c r="AC30" i="1"/>
  <c r="AD29" i="1"/>
  <c r="AC29" i="1"/>
  <c r="AD28" i="1"/>
  <c r="AC28" i="1"/>
  <c r="AD27" i="1"/>
  <c r="AC27" i="1"/>
  <c r="AD26" i="1"/>
  <c r="AC26" i="1"/>
  <c r="AD25" i="1"/>
  <c r="AC25" i="1"/>
  <c r="AD24" i="1"/>
  <c r="AC24" i="1"/>
  <c r="AD23" i="1"/>
  <c r="AC23" i="1"/>
  <c r="AD22" i="1"/>
  <c r="AC22" i="1"/>
  <c r="AD21" i="1"/>
  <c r="AC21" i="1"/>
  <c r="AD20" i="1"/>
  <c r="AC20" i="1"/>
  <c r="AD19" i="1"/>
  <c r="AC19" i="1"/>
  <c r="AD18" i="1"/>
  <c r="AC18" i="1"/>
  <c r="AD17" i="1"/>
  <c r="AC17" i="1"/>
  <c r="AD16" i="1"/>
  <c r="AC16" i="1"/>
  <c r="AD15" i="1"/>
  <c r="AC15" i="1"/>
  <c r="AD14" i="1"/>
  <c r="AC14" i="1"/>
  <c r="AD13" i="1"/>
  <c r="AC13" i="1"/>
  <c r="AD12" i="1"/>
  <c r="AC12" i="1"/>
  <c r="AD11" i="1"/>
  <c r="AC11" i="1"/>
  <c r="AD10" i="1"/>
  <c r="AC10" i="1"/>
  <c r="AD9" i="1"/>
  <c r="AC9" i="1"/>
  <c r="AD8" i="1"/>
  <c r="AC8" i="1"/>
  <c r="AD7" i="1"/>
  <c r="AC7" i="1"/>
  <c r="AD6" i="1"/>
  <c r="AC6" i="1"/>
  <c r="AD5" i="1"/>
  <c r="AC5" i="1"/>
  <c r="AD4" i="1"/>
  <c r="AD56" i="1" s="1"/>
  <c r="AC4" i="1"/>
  <c r="AC56" i="1" s="1"/>
  <c r="R56" i="17"/>
  <c r="Q56" i="17"/>
  <c r="F56" i="17"/>
  <c r="S55" i="17"/>
  <c r="P55" i="17"/>
  <c r="T55" i="17" s="1"/>
  <c r="P54" i="17"/>
  <c r="T54" i="17" s="1"/>
  <c r="T53" i="17"/>
  <c r="P53" i="17"/>
  <c r="S53" i="17" s="1"/>
  <c r="T52" i="17"/>
  <c r="P52" i="17"/>
  <c r="S52" i="17" s="1"/>
  <c r="P51" i="17"/>
  <c r="P50" i="17"/>
  <c r="T50" i="17" s="1"/>
  <c r="T49" i="17"/>
  <c r="S49" i="17"/>
  <c r="P49" i="17"/>
  <c r="T48" i="17"/>
  <c r="S48" i="17"/>
  <c r="P48" i="17"/>
  <c r="S47" i="17"/>
  <c r="P47" i="17"/>
  <c r="T47" i="17" s="1"/>
  <c r="P46" i="17"/>
  <c r="T46" i="17" s="1"/>
  <c r="T45" i="17"/>
  <c r="P45" i="17"/>
  <c r="S45" i="17" s="1"/>
  <c r="T44" i="17"/>
  <c r="P44" i="17"/>
  <c r="S44" i="17" s="1"/>
  <c r="P43" i="17"/>
  <c r="P42" i="17"/>
  <c r="T42" i="17" s="1"/>
  <c r="T41" i="17"/>
  <c r="S41" i="17"/>
  <c r="P41" i="17"/>
  <c r="T40" i="17"/>
  <c r="S40" i="17"/>
  <c r="P40" i="17"/>
  <c r="S39" i="17"/>
  <c r="P39" i="17"/>
  <c r="T39" i="17" s="1"/>
  <c r="P38" i="17"/>
  <c r="T38" i="17" s="1"/>
  <c r="T37" i="17"/>
  <c r="P37" i="17"/>
  <c r="S37" i="17" s="1"/>
  <c r="T36" i="17"/>
  <c r="P36" i="17"/>
  <c r="S36" i="17" s="1"/>
  <c r="P35" i="17"/>
  <c r="P34" i="17"/>
  <c r="T34" i="17" s="1"/>
  <c r="T33" i="17"/>
  <c r="S33" i="17"/>
  <c r="P33" i="17"/>
  <c r="T32" i="17"/>
  <c r="S32" i="17"/>
  <c r="P32" i="17"/>
  <c r="S31" i="17"/>
  <c r="P31" i="17"/>
  <c r="T31" i="17" s="1"/>
  <c r="P30" i="17"/>
  <c r="T30" i="17" s="1"/>
  <c r="T29" i="17"/>
  <c r="P29" i="17"/>
  <c r="S29" i="17" s="1"/>
  <c r="T28" i="17"/>
  <c r="P28" i="17"/>
  <c r="S28" i="17" s="1"/>
  <c r="P27" i="17"/>
  <c r="P26" i="17"/>
  <c r="T26" i="17" s="1"/>
  <c r="T25" i="17"/>
  <c r="S25" i="17"/>
  <c r="P25" i="17"/>
  <c r="T24" i="17"/>
  <c r="S24" i="17"/>
  <c r="P24" i="17"/>
  <c r="S23" i="17"/>
  <c r="P23" i="17"/>
  <c r="T23" i="17" s="1"/>
  <c r="P22" i="17"/>
  <c r="T22" i="17" s="1"/>
  <c r="T21" i="17"/>
  <c r="P21" i="17"/>
  <c r="S21" i="17" s="1"/>
  <c r="T20" i="17"/>
  <c r="P20" i="17"/>
  <c r="S20" i="17" s="1"/>
  <c r="P19" i="17"/>
  <c r="P18" i="17"/>
  <c r="T18" i="17" s="1"/>
  <c r="T17" i="17"/>
  <c r="S17" i="17"/>
  <c r="P17" i="17"/>
  <c r="T16" i="17"/>
  <c r="S16" i="17"/>
  <c r="P16" i="17"/>
  <c r="S15" i="17"/>
  <c r="P15" i="17"/>
  <c r="T15" i="17" s="1"/>
  <c r="P14" i="17"/>
  <c r="T14" i="17" s="1"/>
  <c r="T13" i="17"/>
  <c r="P13" i="17"/>
  <c r="S13" i="17" s="1"/>
  <c r="T12" i="17"/>
  <c r="P12" i="17"/>
  <c r="S12" i="17" s="1"/>
  <c r="P11" i="17"/>
  <c r="P10" i="17"/>
  <c r="P56" i="17" s="1"/>
  <c r="T9" i="17"/>
  <c r="S9" i="17"/>
  <c r="P9" i="17"/>
  <c r="T8" i="17"/>
  <c r="S8" i="17"/>
  <c r="P8" i="17"/>
  <c r="S7" i="17"/>
  <c r="P7" i="17"/>
  <c r="T7" i="17" s="1"/>
  <c r="P6" i="17"/>
  <c r="T6" i="17" s="1"/>
  <c r="T5" i="17"/>
  <c r="P5" i="17"/>
  <c r="S5" i="17" s="1"/>
  <c r="T4" i="17"/>
  <c r="P4" i="17"/>
  <c r="S4" i="17" s="1"/>
  <c r="M56" i="26"/>
  <c r="L56" i="26"/>
  <c r="J56" i="26"/>
  <c r="F56" i="26"/>
  <c r="E56" i="26"/>
  <c r="O55" i="26"/>
  <c r="N55" i="26"/>
  <c r="K55" i="26"/>
  <c r="G55" i="26"/>
  <c r="O54" i="26"/>
  <c r="K54" i="26"/>
  <c r="N54" i="26" s="1"/>
  <c r="G54" i="26"/>
  <c r="O53" i="26"/>
  <c r="N53" i="26"/>
  <c r="K53" i="26"/>
  <c r="G53" i="26"/>
  <c r="O52" i="26"/>
  <c r="K52" i="26"/>
  <c r="N52" i="26" s="1"/>
  <c r="G52" i="26"/>
  <c r="O51" i="26"/>
  <c r="N51" i="26"/>
  <c r="K51" i="26"/>
  <c r="G51" i="26"/>
  <c r="O50" i="26"/>
  <c r="K50" i="26"/>
  <c r="N50" i="26" s="1"/>
  <c r="G50" i="26"/>
  <c r="O49" i="26"/>
  <c r="N49" i="26"/>
  <c r="K49" i="26"/>
  <c r="G49" i="26"/>
  <c r="O48" i="26"/>
  <c r="K48" i="26"/>
  <c r="N48" i="26" s="1"/>
  <c r="G48" i="26"/>
  <c r="O47" i="26"/>
  <c r="N47" i="26"/>
  <c r="K47" i="26"/>
  <c r="G47" i="26"/>
  <c r="O46" i="26"/>
  <c r="K46" i="26"/>
  <c r="N46" i="26" s="1"/>
  <c r="G46" i="26"/>
  <c r="O45" i="26"/>
  <c r="N45" i="26"/>
  <c r="K45" i="26"/>
  <c r="G45" i="26"/>
  <c r="O44" i="26"/>
  <c r="K44" i="26"/>
  <c r="N44" i="26" s="1"/>
  <c r="G44" i="26"/>
  <c r="O43" i="26"/>
  <c r="N43" i="26"/>
  <c r="K43" i="26"/>
  <c r="G43" i="26"/>
  <c r="O42" i="26"/>
  <c r="K42" i="26"/>
  <c r="N42" i="26" s="1"/>
  <c r="G42" i="26"/>
  <c r="O41" i="26"/>
  <c r="N41" i="26"/>
  <c r="K41" i="26"/>
  <c r="G41" i="26"/>
  <c r="O40" i="26"/>
  <c r="K40" i="26"/>
  <c r="N40" i="26" s="1"/>
  <c r="G40" i="26"/>
  <c r="O39" i="26"/>
  <c r="N39" i="26"/>
  <c r="K39" i="26"/>
  <c r="G39" i="26"/>
  <c r="O38" i="26"/>
  <c r="K38" i="26"/>
  <c r="N38" i="26" s="1"/>
  <c r="G38" i="26"/>
  <c r="O37" i="26"/>
  <c r="N37" i="26"/>
  <c r="K37" i="26"/>
  <c r="G37" i="26"/>
  <c r="O36" i="26"/>
  <c r="K36" i="26"/>
  <c r="N36" i="26" s="1"/>
  <c r="G36" i="26"/>
  <c r="O35" i="26"/>
  <c r="N35" i="26"/>
  <c r="K35" i="26"/>
  <c r="G35" i="26"/>
  <c r="O34" i="26"/>
  <c r="K34" i="26"/>
  <c r="N34" i="26" s="1"/>
  <c r="G34" i="26"/>
  <c r="O33" i="26"/>
  <c r="N33" i="26"/>
  <c r="K33" i="26"/>
  <c r="G33" i="26"/>
  <c r="O32" i="26"/>
  <c r="K32" i="26"/>
  <c r="N32" i="26" s="1"/>
  <c r="G32" i="26"/>
  <c r="O31" i="26"/>
  <c r="N31" i="26"/>
  <c r="K31" i="26"/>
  <c r="G31" i="26"/>
  <c r="O30" i="26"/>
  <c r="K30" i="26"/>
  <c r="N30" i="26" s="1"/>
  <c r="G30" i="26"/>
  <c r="O29" i="26"/>
  <c r="N29" i="26"/>
  <c r="K29" i="26"/>
  <c r="G29" i="26"/>
  <c r="O28" i="26"/>
  <c r="K28" i="26"/>
  <c r="N28" i="26" s="1"/>
  <c r="G28" i="26"/>
  <c r="O27" i="26"/>
  <c r="N27" i="26"/>
  <c r="K27" i="26"/>
  <c r="G27" i="26"/>
  <c r="O26" i="26"/>
  <c r="K26" i="26"/>
  <c r="N26" i="26" s="1"/>
  <c r="G26" i="26"/>
  <c r="O25" i="26"/>
  <c r="N25" i="26"/>
  <c r="K25" i="26"/>
  <c r="G25" i="26"/>
  <c r="O24" i="26"/>
  <c r="K24" i="26"/>
  <c r="N24" i="26" s="1"/>
  <c r="G24" i="26"/>
  <c r="O23" i="26"/>
  <c r="N23" i="26"/>
  <c r="K23" i="26"/>
  <c r="G23" i="26"/>
  <c r="O22" i="26"/>
  <c r="K22" i="26"/>
  <c r="N22" i="26" s="1"/>
  <c r="G22" i="26"/>
  <c r="O21" i="26"/>
  <c r="N21" i="26"/>
  <c r="K21" i="26"/>
  <c r="G21" i="26"/>
  <c r="O20" i="26"/>
  <c r="K20" i="26"/>
  <c r="N20" i="26" s="1"/>
  <c r="G20" i="26"/>
  <c r="O19" i="26"/>
  <c r="N19" i="26"/>
  <c r="K19" i="26"/>
  <c r="G19" i="26"/>
  <c r="O18" i="26"/>
  <c r="K18" i="26"/>
  <c r="N18" i="26" s="1"/>
  <c r="G18" i="26"/>
  <c r="O17" i="26"/>
  <c r="N17" i="26"/>
  <c r="K17" i="26"/>
  <c r="G17" i="26"/>
  <c r="O16" i="26"/>
  <c r="K16" i="26"/>
  <c r="N16" i="26" s="1"/>
  <c r="G16" i="26"/>
  <c r="O15" i="26"/>
  <c r="N15" i="26"/>
  <c r="K15" i="26"/>
  <c r="G15" i="26"/>
  <c r="O14" i="26"/>
  <c r="K14" i="26"/>
  <c r="N14" i="26" s="1"/>
  <c r="G14" i="26"/>
  <c r="O13" i="26"/>
  <c r="N13" i="26"/>
  <c r="K13" i="26"/>
  <c r="G13" i="26"/>
  <c r="O12" i="26"/>
  <c r="K12" i="26"/>
  <c r="N12" i="26" s="1"/>
  <c r="G12" i="26"/>
  <c r="O11" i="26"/>
  <c r="N11" i="26"/>
  <c r="K11" i="26"/>
  <c r="G11" i="26"/>
  <c r="O10" i="26"/>
  <c r="K10" i="26"/>
  <c r="N10" i="26" s="1"/>
  <c r="G10" i="26"/>
  <c r="O9" i="26"/>
  <c r="N9" i="26"/>
  <c r="K9" i="26"/>
  <c r="G9" i="26"/>
  <c r="O8" i="26"/>
  <c r="K8" i="26"/>
  <c r="N8" i="26" s="1"/>
  <c r="G8" i="26"/>
  <c r="O7" i="26"/>
  <c r="N7" i="26"/>
  <c r="K7" i="26"/>
  <c r="G7" i="26"/>
  <c r="O6" i="26"/>
  <c r="K6" i="26"/>
  <c r="N6" i="26" s="1"/>
  <c r="G6" i="26"/>
  <c r="O5" i="26"/>
  <c r="N5" i="26"/>
  <c r="K5" i="26"/>
  <c r="G5" i="26"/>
  <c r="O4" i="26"/>
  <c r="K4" i="26"/>
  <c r="G4" i="26"/>
  <c r="G56" i="26" s="1"/>
  <c r="AC56" i="24"/>
  <c r="AB56" i="24"/>
  <c r="F56" i="24"/>
  <c r="AA55" i="24"/>
  <c r="AD55" i="24" s="1"/>
  <c r="U55" i="24"/>
  <c r="O55" i="24"/>
  <c r="R55" i="24" s="1"/>
  <c r="U54" i="24"/>
  <c r="O54" i="24"/>
  <c r="R54" i="24" s="1"/>
  <c r="AA54" i="24" s="1"/>
  <c r="AA53" i="24"/>
  <c r="U53" i="24"/>
  <c r="R53" i="24"/>
  <c r="O53" i="24"/>
  <c r="U52" i="24"/>
  <c r="R52" i="24"/>
  <c r="AA52" i="24" s="1"/>
  <c r="AE52" i="24" s="1"/>
  <c r="O52" i="24"/>
  <c r="U51" i="24"/>
  <c r="O51" i="24"/>
  <c r="R51" i="24" s="1"/>
  <c r="AA51" i="24" s="1"/>
  <c r="R50" i="24"/>
  <c r="O50" i="24"/>
  <c r="R49" i="24"/>
  <c r="O49" i="24"/>
  <c r="R48" i="24"/>
  <c r="O48" i="24"/>
  <c r="O47" i="24"/>
  <c r="R47" i="24" s="1"/>
  <c r="U46" i="24"/>
  <c r="O46" i="24"/>
  <c r="R46" i="24" s="1"/>
  <c r="AA46" i="24" s="1"/>
  <c r="AA45" i="24"/>
  <c r="U45" i="24"/>
  <c r="R45" i="24"/>
  <c r="O45" i="24"/>
  <c r="U44" i="24"/>
  <c r="R44" i="24"/>
  <c r="AA44" i="24" s="1"/>
  <c r="AD44" i="24" s="1"/>
  <c r="O44" i="24"/>
  <c r="AA43" i="24"/>
  <c r="AD43" i="24" s="1"/>
  <c r="U43" i="24"/>
  <c r="O43" i="24"/>
  <c r="R43" i="24" s="1"/>
  <c r="U42" i="24"/>
  <c r="R42" i="24"/>
  <c r="AA42" i="24" s="1"/>
  <c r="O42" i="24"/>
  <c r="AA41" i="24"/>
  <c r="U41" i="24"/>
  <c r="R41" i="24"/>
  <c r="O41" i="24"/>
  <c r="AE40" i="24"/>
  <c r="AD40" i="24"/>
  <c r="U40" i="24"/>
  <c r="R40" i="24"/>
  <c r="AA40" i="24" s="1"/>
  <c r="O40" i="24"/>
  <c r="U39" i="24"/>
  <c r="O39" i="24"/>
  <c r="R39" i="24" s="1"/>
  <c r="AA39" i="24" s="1"/>
  <c r="AA38" i="24"/>
  <c r="AD38" i="24" s="1"/>
  <c r="U38" i="24"/>
  <c r="R38" i="24"/>
  <c r="O38" i="24"/>
  <c r="U37" i="24"/>
  <c r="R37" i="24"/>
  <c r="AA37" i="24" s="1"/>
  <c r="O37" i="24"/>
  <c r="AE36" i="24"/>
  <c r="U36" i="24"/>
  <c r="R36" i="24"/>
  <c r="AA36" i="24" s="1"/>
  <c r="AD36" i="24" s="1"/>
  <c r="O36" i="24"/>
  <c r="U35" i="24"/>
  <c r="O35" i="24"/>
  <c r="R35" i="24" s="1"/>
  <c r="AA35" i="24" s="1"/>
  <c r="U34" i="24"/>
  <c r="O34" i="24"/>
  <c r="R34" i="24" s="1"/>
  <c r="AA34" i="24" s="1"/>
  <c r="U33" i="24"/>
  <c r="R33" i="24"/>
  <c r="AA33" i="24" s="1"/>
  <c r="O33" i="24"/>
  <c r="AE32" i="24"/>
  <c r="AD32" i="24"/>
  <c r="U32" i="24"/>
  <c r="R32" i="24"/>
  <c r="AA32" i="24" s="1"/>
  <c r="O32" i="24"/>
  <c r="AA31" i="24"/>
  <c r="AD31" i="24" s="1"/>
  <c r="U31" i="24"/>
  <c r="O31" i="24"/>
  <c r="R31" i="24" s="1"/>
  <c r="U30" i="24"/>
  <c r="O30" i="24"/>
  <c r="R30" i="24" s="1"/>
  <c r="AA30" i="24" s="1"/>
  <c r="AA29" i="24"/>
  <c r="U29" i="24"/>
  <c r="R29" i="24"/>
  <c r="O29" i="24"/>
  <c r="U28" i="24"/>
  <c r="R28" i="24"/>
  <c r="AA28" i="24" s="1"/>
  <c r="AD28" i="24" s="1"/>
  <c r="O28" i="24"/>
  <c r="AA27" i="24"/>
  <c r="AE27" i="24" s="1"/>
  <c r="U27" i="24"/>
  <c r="O27" i="24"/>
  <c r="R27" i="24" s="1"/>
  <c r="U26" i="24"/>
  <c r="O26" i="24"/>
  <c r="R26" i="24" s="1"/>
  <c r="AA26" i="24" s="1"/>
  <c r="U25" i="24"/>
  <c r="O25" i="24"/>
  <c r="R25" i="24" s="1"/>
  <c r="AA25" i="24" s="1"/>
  <c r="AE24" i="24"/>
  <c r="U24" i="24"/>
  <c r="R24" i="24"/>
  <c r="AA24" i="24" s="1"/>
  <c r="AD24" i="24" s="1"/>
  <c r="O24" i="24"/>
  <c r="AA23" i="24"/>
  <c r="AE23" i="24" s="1"/>
  <c r="U23" i="24"/>
  <c r="O23" i="24"/>
  <c r="R23" i="24" s="1"/>
  <c r="U22" i="24"/>
  <c r="O22" i="24"/>
  <c r="R22" i="24" s="1"/>
  <c r="AA22" i="24" s="1"/>
  <c r="U21" i="24"/>
  <c r="O21" i="24"/>
  <c r="R21" i="24" s="1"/>
  <c r="AA21" i="24" s="1"/>
  <c r="U20" i="24"/>
  <c r="O20" i="24"/>
  <c r="R20" i="24" s="1"/>
  <c r="AA20" i="24" s="1"/>
  <c r="AA19" i="24"/>
  <c r="AE19" i="24" s="1"/>
  <c r="U19" i="24"/>
  <c r="O19" i="24"/>
  <c r="R19" i="24" s="1"/>
  <c r="U18" i="24"/>
  <c r="O18" i="24"/>
  <c r="R18" i="24" s="1"/>
  <c r="AA18" i="24" s="1"/>
  <c r="U17" i="24"/>
  <c r="O17" i="24"/>
  <c r="R17" i="24" s="1"/>
  <c r="AA17" i="24" s="1"/>
  <c r="AE16" i="24"/>
  <c r="U16" i="24"/>
  <c r="R16" i="24"/>
  <c r="AA16" i="24" s="1"/>
  <c r="AD16" i="24" s="1"/>
  <c r="O16" i="24"/>
  <c r="AA15" i="24"/>
  <c r="AE15" i="24" s="1"/>
  <c r="U15" i="24"/>
  <c r="O15" i="24"/>
  <c r="R15" i="24" s="1"/>
  <c r="U14" i="24"/>
  <c r="O14" i="24"/>
  <c r="R14" i="24" s="1"/>
  <c r="AA14" i="24" s="1"/>
  <c r="U13" i="24"/>
  <c r="R13" i="24"/>
  <c r="AA13" i="24" s="1"/>
  <c r="O13" i="24"/>
  <c r="U12" i="24"/>
  <c r="R12" i="24"/>
  <c r="AA12" i="24" s="1"/>
  <c r="AE12" i="24" s="1"/>
  <c r="O12" i="24"/>
  <c r="U11" i="24"/>
  <c r="O11" i="24"/>
  <c r="R11" i="24" s="1"/>
  <c r="AA11" i="24" s="1"/>
  <c r="U10" i="24"/>
  <c r="R10" i="24"/>
  <c r="AA10" i="24" s="1"/>
  <c r="O10" i="24"/>
  <c r="U9" i="24"/>
  <c r="R9" i="24"/>
  <c r="AA9" i="24" s="1"/>
  <c r="O9" i="24"/>
  <c r="U8" i="24"/>
  <c r="O8" i="24"/>
  <c r="R8" i="24" s="1"/>
  <c r="AA8" i="24" s="1"/>
  <c r="U7" i="24"/>
  <c r="O7" i="24"/>
  <c r="R7" i="24" s="1"/>
  <c r="AA7" i="24" s="1"/>
  <c r="U6" i="24"/>
  <c r="R6" i="24"/>
  <c r="AA6" i="24" s="1"/>
  <c r="O6" i="24"/>
  <c r="U5" i="24"/>
  <c r="O5" i="24"/>
  <c r="R5" i="24" s="1"/>
  <c r="AA5" i="24" s="1"/>
  <c r="U4" i="24"/>
  <c r="O4" i="24"/>
  <c r="R4" i="24" s="1"/>
  <c r="AA4" i="24" s="1"/>
  <c r="V56" i="3"/>
  <c r="U56" i="3"/>
  <c r="F56" i="3"/>
  <c r="T55" i="3"/>
  <c r="X55" i="3" s="1"/>
  <c r="T54" i="3"/>
  <c r="W54" i="3" s="1"/>
  <c r="T53" i="3"/>
  <c r="X53" i="3" s="1"/>
  <c r="T52" i="3"/>
  <c r="X52" i="3" s="1"/>
  <c r="X51" i="3"/>
  <c r="W51" i="3"/>
  <c r="T51" i="3"/>
  <c r="X50" i="3"/>
  <c r="W50" i="3"/>
  <c r="T50" i="3"/>
  <c r="X49" i="3"/>
  <c r="W49" i="3"/>
  <c r="T49" i="3"/>
  <c r="T48" i="3"/>
  <c r="W48" i="3" s="1"/>
  <c r="X47" i="3"/>
  <c r="W47" i="3"/>
  <c r="T47" i="3"/>
  <c r="X46" i="3"/>
  <c r="W46" i="3"/>
  <c r="T46" i="3"/>
  <c r="T45" i="3"/>
  <c r="X45" i="3" s="1"/>
  <c r="X44" i="3"/>
  <c r="T44" i="3"/>
  <c r="W44" i="3" s="1"/>
  <c r="X43" i="3"/>
  <c r="T43" i="3"/>
  <c r="W43" i="3" s="1"/>
  <c r="T42" i="3"/>
  <c r="X42" i="3" s="1"/>
  <c r="T41" i="3"/>
  <c r="X41" i="3" s="1"/>
  <c r="T40" i="3"/>
  <c r="W40" i="3" s="1"/>
  <c r="X39" i="3"/>
  <c r="W39" i="3"/>
  <c r="T39" i="3"/>
  <c r="X38" i="3"/>
  <c r="W38" i="3"/>
  <c r="T38" i="3"/>
  <c r="T37" i="3"/>
  <c r="X37" i="3" s="1"/>
  <c r="X36" i="3"/>
  <c r="T36" i="3"/>
  <c r="W36" i="3" s="1"/>
  <c r="X35" i="3"/>
  <c r="T35" i="3"/>
  <c r="W35" i="3" s="1"/>
  <c r="T34" i="3"/>
  <c r="X34" i="3" s="1"/>
  <c r="T33" i="3"/>
  <c r="X33" i="3" s="1"/>
  <c r="T32" i="3"/>
  <c r="W32" i="3" s="1"/>
  <c r="X31" i="3"/>
  <c r="W31" i="3"/>
  <c r="T31" i="3"/>
  <c r="X30" i="3"/>
  <c r="W30" i="3"/>
  <c r="T30" i="3"/>
  <c r="T29" i="3"/>
  <c r="X29" i="3" s="1"/>
  <c r="X28" i="3"/>
  <c r="T28" i="3"/>
  <c r="W28" i="3" s="1"/>
  <c r="X27" i="3"/>
  <c r="T27" i="3"/>
  <c r="W27" i="3" s="1"/>
  <c r="T26" i="3"/>
  <c r="X26" i="3" s="1"/>
  <c r="T25" i="3"/>
  <c r="X25" i="3" s="1"/>
  <c r="T24" i="3"/>
  <c r="W24" i="3" s="1"/>
  <c r="X23" i="3"/>
  <c r="W23" i="3"/>
  <c r="T23" i="3"/>
  <c r="X22" i="3"/>
  <c r="W22" i="3"/>
  <c r="T22" i="3"/>
  <c r="T21" i="3"/>
  <c r="X21" i="3" s="1"/>
  <c r="X20" i="3"/>
  <c r="T20" i="3"/>
  <c r="W20" i="3" s="1"/>
  <c r="X19" i="3"/>
  <c r="T19" i="3"/>
  <c r="W19" i="3" s="1"/>
  <c r="T18" i="3"/>
  <c r="X18" i="3" s="1"/>
  <c r="T17" i="3"/>
  <c r="X17" i="3" s="1"/>
  <c r="T16" i="3"/>
  <c r="W16" i="3" s="1"/>
  <c r="X15" i="3"/>
  <c r="W15" i="3"/>
  <c r="T15" i="3"/>
  <c r="X14" i="3"/>
  <c r="W14" i="3"/>
  <c r="T14" i="3"/>
  <c r="T13" i="3"/>
  <c r="X13" i="3" s="1"/>
  <c r="X12" i="3"/>
  <c r="T12" i="3"/>
  <c r="W12" i="3" s="1"/>
  <c r="X11" i="3"/>
  <c r="T11" i="3"/>
  <c r="W11" i="3" s="1"/>
  <c r="T10" i="3"/>
  <c r="X10" i="3" s="1"/>
  <c r="T9" i="3"/>
  <c r="X9" i="3" s="1"/>
  <c r="T8" i="3"/>
  <c r="W8" i="3" s="1"/>
  <c r="X7" i="3"/>
  <c r="W7" i="3"/>
  <c r="T7" i="3"/>
  <c r="X6" i="3"/>
  <c r="W6" i="3"/>
  <c r="T6" i="3"/>
  <c r="T5" i="3"/>
  <c r="X5" i="3" s="1"/>
  <c r="X4" i="3"/>
  <c r="T4" i="3"/>
  <c r="D15" i="14"/>
  <c r="N14" i="14"/>
  <c r="M14" i="14"/>
  <c r="L14" i="14"/>
  <c r="P14" i="14" s="1"/>
  <c r="J14" i="14"/>
  <c r="I14" i="14"/>
  <c r="H14" i="14"/>
  <c r="K14" i="14" s="1"/>
  <c r="F14" i="14"/>
  <c r="E14" i="14"/>
  <c r="O14" i="14" s="1"/>
  <c r="N13" i="14"/>
  <c r="M13" i="14"/>
  <c r="L13" i="14"/>
  <c r="P13" i="14" s="1"/>
  <c r="J13" i="14"/>
  <c r="I13" i="14"/>
  <c r="H13" i="14"/>
  <c r="K13" i="14" s="1"/>
  <c r="F13" i="14"/>
  <c r="E13" i="14"/>
  <c r="O13" i="14" s="1"/>
  <c r="N12" i="14"/>
  <c r="M12" i="14"/>
  <c r="L12" i="14"/>
  <c r="P12" i="14" s="1"/>
  <c r="J12" i="14"/>
  <c r="I12" i="14"/>
  <c r="H12" i="14"/>
  <c r="K12" i="14" s="1"/>
  <c r="F12" i="14"/>
  <c r="E12" i="14"/>
  <c r="O12" i="14" s="1"/>
  <c r="N11" i="14"/>
  <c r="M11" i="14"/>
  <c r="L11" i="14"/>
  <c r="P11" i="14" s="1"/>
  <c r="J11" i="14"/>
  <c r="I11" i="14"/>
  <c r="H11" i="14"/>
  <c r="K11" i="14" s="1"/>
  <c r="F11" i="14"/>
  <c r="E11" i="14"/>
  <c r="O11" i="14" s="1"/>
  <c r="N10" i="14"/>
  <c r="M10" i="14"/>
  <c r="L10" i="14"/>
  <c r="P10" i="14" s="1"/>
  <c r="J10" i="14"/>
  <c r="I10" i="14"/>
  <c r="H10" i="14"/>
  <c r="K10" i="14" s="1"/>
  <c r="F10" i="14"/>
  <c r="E10" i="14"/>
  <c r="O10" i="14" s="1"/>
  <c r="N9" i="14"/>
  <c r="M9" i="14"/>
  <c r="L9" i="14"/>
  <c r="P9" i="14" s="1"/>
  <c r="J9" i="14"/>
  <c r="I9" i="14"/>
  <c r="H9" i="14"/>
  <c r="K9" i="14" s="1"/>
  <c r="F9" i="14"/>
  <c r="E9" i="14"/>
  <c r="O9" i="14" s="1"/>
  <c r="N8" i="14"/>
  <c r="M8" i="14"/>
  <c r="L8" i="14"/>
  <c r="P8" i="14" s="1"/>
  <c r="J8" i="14"/>
  <c r="I8" i="14"/>
  <c r="H8" i="14"/>
  <c r="K8" i="14" s="1"/>
  <c r="F8" i="14"/>
  <c r="E8" i="14"/>
  <c r="O8" i="14" s="1"/>
  <c r="N7" i="14"/>
  <c r="M7" i="14"/>
  <c r="L7" i="14"/>
  <c r="P7" i="14" s="1"/>
  <c r="J7" i="14"/>
  <c r="I7" i="14"/>
  <c r="H7" i="14"/>
  <c r="K7" i="14" s="1"/>
  <c r="F7" i="14"/>
  <c r="E7" i="14"/>
  <c r="O7" i="14" s="1"/>
  <c r="N6" i="14"/>
  <c r="M6" i="14"/>
  <c r="L6" i="14"/>
  <c r="P6" i="14" s="1"/>
  <c r="J6" i="14"/>
  <c r="I6" i="14"/>
  <c r="H6" i="14"/>
  <c r="K6" i="14" s="1"/>
  <c r="F6" i="14"/>
  <c r="E6" i="14"/>
  <c r="O6" i="14" s="1"/>
  <c r="N5" i="14"/>
  <c r="N15" i="14" s="1"/>
  <c r="M5" i="14"/>
  <c r="M15" i="14" s="1"/>
  <c r="C13" i="22" s="1"/>
  <c r="K13" i="22" s="1"/>
  <c r="L5" i="14"/>
  <c r="L15" i="14" s="1"/>
  <c r="J5" i="14"/>
  <c r="J15" i="14" s="1"/>
  <c r="I5" i="14"/>
  <c r="I15" i="14" s="1"/>
  <c r="H5" i="14"/>
  <c r="K5" i="14" s="1"/>
  <c r="K15" i="14" s="1"/>
  <c r="K15" i="22" s="1"/>
  <c r="F5" i="14"/>
  <c r="F15" i="14" s="1"/>
  <c r="K10" i="22" s="1"/>
  <c r="C14" i="22" s="1"/>
  <c r="E5" i="14"/>
  <c r="O5" i="14" s="1"/>
  <c r="AD30" i="24" l="1"/>
  <c r="AE30" i="24"/>
  <c r="AD6" i="24"/>
  <c r="AE6" i="24"/>
  <c r="AE25" i="24"/>
  <c r="AD25" i="24"/>
  <c r="AE13" i="24"/>
  <c r="AD13" i="24"/>
  <c r="AE33" i="24"/>
  <c r="AD33" i="24"/>
  <c r="AE7" i="24"/>
  <c r="AD7" i="24"/>
  <c r="AE10" i="24"/>
  <c r="AD10" i="24"/>
  <c r="AE4" i="24"/>
  <c r="AD4" i="24"/>
  <c r="AA56" i="24"/>
  <c r="AE26" i="24"/>
  <c r="AD26" i="24"/>
  <c r="AD39" i="24"/>
  <c r="AE39" i="24"/>
  <c r="AD46" i="24"/>
  <c r="AE46" i="24"/>
  <c r="AE8" i="24"/>
  <c r="AD8" i="24"/>
  <c r="AE11" i="24"/>
  <c r="AD11" i="24"/>
  <c r="AE14" i="24"/>
  <c r="AD14" i="24"/>
  <c r="AD20" i="24"/>
  <c r="AE20" i="24"/>
  <c r="AD34" i="24"/>
  <c r="AE34" i="24"/>
  <c r="AD51" i="24"/>
  <c r="AE51" i="24"/>
  <c r="AE5" i="24"/>
  <c r="AD5" i="24"/>
  <c r="AE17" i="24"/>
  <c r="AD17" i="24"/>
  <c r="AE37" i="24"/>
  <c r="AD37" i="24"/>
  <c r="AD54" i="24"/>
  <c r="AE54" i="24"/>
  <c r="AE21" i="24"/>
  <c r="AD21" i="24"/>
  <c r="AD35" i="24"/>
  <c r="AE35" i="24"/>
  <c r="AE9" i="24"/>
  <c r="AD9" i="24"/>
  <c r="AD42" i="24"/>
  <c r="AE42" i="24"/>
  <c r="K14" i="22"/>
  <c r="AE18" i="24"/>
  <c r="AD18" i="24"/>
  <c r="AE22" i="24"/>
  <c r="AD22" i="24"/>
  <c r="E15" i="14"/>
  <c r="K11" i="22" s="1"/>
  <c r="C15" i="22" s="1"/>
  <c r="X8" i="3"/>
  <c r="X56" i="3" s="1"/>
  <c r="X16" i="3"/>
  <c r="X24" i="3"/>
  <c r="X32" i="3"/>
  <c r="X40" i="3"/>
  <c r="X54" i="3"/>
  <c r="AE28" i="24"/>
  <c r="AE44" i="24"/>
  <c r="AD52" i="24"/>
  <c r="AF10" i="15"/>
  <c r="AE10" i="15"/>
  <c r="AF18" i="15"/>
  <c r="AE18" i="15"/>
  <c r="AF26" i="15"/>
  <c r="AE26" i="15"/>
  <c r="AF35" i="15"/>
  <c r="AE35" i="15"/>
  <c r="AF46" i="15"/>
  <c r="AE46" i="15"/>
  <c r="AE49" i="15"/>
  <c r="R27" i="28"/>
  <c r="Q27" i="28"/>
  <c r="G5" i="14"/>
  <c r="G7" i="14"/>
  <c r="G9" i="14"/>
  <c r="G11" i="14"/>
  <c r="G13" i="14"/>
  <c r="T51" i="17"/>
  <c r="S51" i="17"/>
  <c r="AF8" i="15"/>
  <c r="AE8" i="15"/>
  <c r="AF16" i="15"/>
  <c r="AE16" i="15"/>
  <c r="AF24" i="15"/>
  <c r="AE24" i="15"/>
  <c r="AF32" i="15"/>
  <c r="AE32" i="15"/>
  <c r="R19" i="28"/>
  <c r="R56" i="28" s="1"/>
  <c r="Q19" i="28"/>
  <c r="Q56" i="28" s="1"/>
  <c r="P5" i="14"/>
  <c r="P15" i="14" s="1"/>
  <c r="H15" i="14"/>
  <c r="T56" i="3"/>
  <c r="W9" i="3"/>
  <c r="W17" i="3"/>
  <c r="W25" i="3"/>
  <c r="W33" i="3"/>
  <c r="W41" i="3"/>
  <c r="W52" i="3"/>
  <c r="W55" i="3"/>
  <c r="AD19" i="24"/>
  <c r="AD27" i="24"/>
  <c r="AE41" i="24"/>
  <c r="AD41" i="24"/>
  <c r="T43" i="17"/>
  <c r="S43" i="17"/>
  <c r="AF11" i="15"/>
  <c r="AE11" i="15"/>
  <c r="AF19" i="15"/>
  <c r="AE19" i="15"/>
  <c r="AF27" i="15"/>
  <c r="AE27" i="15"/>
  <c r="AF38" i="15"/>
  <c r="AE38" i="15"/>
  <c r="AE41" i="15"/>
  <c r="AF50" i="15"/>
  <c r="AE50" i="15"/>
  <c r="R11" i="28"/>
  <c r="Q11" i="28"/>
  <c r="N56" i="28"/>
  <c r="W4" i="3"/>
  <c r="AE43" i="24"/>
  <c r="T35" i="17"/>
  <c r="S35" i="17"/>
  <c r="AE29" i="24"/>
  <c r="AD29" i="24"/>
  <c r="AE45" i="24"/>
  <c r="AD45" i="24"/>
  <c r="T27" i="17"/>
  <c r="S27" i="17"/>
  <c r="AF6" i="15"/>
  <c r="AB56" i="15"/>
  <c r="AE6" i="15"/>
  <c r="AF14" i="15"/>
  <c r="AE14" i="15"/>
  <c r="AF22" i="15"/>
  <c r="AE22" i="15"/>
  <c r="AF30" i="15"/>
  <c r="AE30" i="15"/>
  <c r="AF42" i="15"/>
  <c r="AE42" i="15"/>
  <c r="AF51" i="15"/>
  <c r="AE51" i="15"/>
  <c r="G6" i="14"/>
  <c r="G8" i="14"/>
  <c r="G10" i="14"/>
  <c r="G12" i="14"/>
  <c r="G14" i="14"/>
  <c r="W10" i="3"/>
  <c r="W18" i="3"/>
  <c r="W26" i="3"/>
  <c r="W34" i="3"/>
  <c r="W42" i="3"/>
  <c r="W53" i="3"/>
  <c r="AE31" i="24"/>
  <c r="AE38" i="24"/>
  <c r="AE53" i="24"/>
  <c r="AD53" i="24"/>
  <c r="T10" i="17"/>
  <c r="S10" i="17"/>
  <c r="T19" i="17"/>
  <c r="S19" i="17"/>
  <c r="AF12" i="15"/>
  <c r="AF20" i="15"/>
  <c r="AF28" i="15"/>
  <c r="AF48" i="15"/>
  <c r="AE48" i="15"/>
  <c r="R51" i="28"/>
  <c r="Q51" i="28"/>
  <c r="W5" i="3"/>
  <c r="W13" i="3"/>
  <c r="W21" i="3"/>
  <c r="W29" i="3"/>
  <c r="W37" i="3"/>
  <c r="W45" i="3"/>
  <c r="AD12" i="24"/>
  <c r="AD15" i="24"/>
  <c r="AD23" i="24"/>
  <c r="AE55" i="24"/>
  <c r="N4" i="26"/>
  <c r="N56" i="26" s="1"/>
  <c r="K56" i="26"/>
  <c r="T11" i="17"/>
  <c r="T56" i="17" s="1"/>
  <c r="S11" i="17"/>
  <c r="AF34" i="15"/>
  <c r="AE34" i="15"/>
  <c r="AF43" i="15"/>
  <c r="AE43" i="15"/>
  <c r="AF54" i="15"/>
  <c r="AE54" i="15"/>
  <c r="R43" i="28"/>
  <c r="Q43" i="28"/>
  <c r="X48" i="3"/>
  <c r="O56" i="26"/>
  <c r="AF40" i="15"/>
  <c r="AE40" i="15"/>
  <c r="AF52" i="15"/>
  <c r="R35" i="28"/>
  <c r="Q35" i="28"/>
  <c r="S18" i="17"/>
  <c r="S26" i="17"/>
  <c r="S34" i="17"/>
  <c r="S56" i="17" s="1"/>
  <c r="S42" i="17"/>
  <c r="S50" i="17"/>
  <c r="AE7" i="15"/>
  <c r="AE15" i="15"/>
  <c r="AE23" i="15"/>
  <c r="AE31" i="15"/>
  <c r="AE39" i="15"/>
  <c r="AE47" i="15"/>
  <c r="AE55" i="15"/>
  <c r="O5" i="10"/>
  <c r="O7" i="10"/>
  <c r="Q10" i="28"/>
  <c r="Q18" i="28"/>
  <c r="Q26" i="28"/>
  <c r="Q34" i="28"/>
  <c r="Q42" i="28"/>
  <c r="Q50" i="28"/>
  <c r="P5" i="10"/>
  <c r="P56" i="10" s="1"/>
  <c r="S6" i="17"/>
  <c r="S14" i="17"/>
  <c r="S22" i="17"/>
  <c r="S30" i="17"/>
  <c r="S38" i="17"/>
  <c r="S46" i="17"/>
  <c r="S54" i="17"/>
  <c r="O6" i="10"/>
  <c r="O8" i="10"/>
  <c r="Q6" i="28"/>
  <c r="Q14" i="28"/>
  <c r="Q22" i="28"/>
  <c r="Q30" i="28"/>
  <c r="Q38" i="28"/>
  <c r="Q46" i="28"/>
  <c r="Q54" i="28"/>
  <c r="W56" i="3" l="1"/>
  <c r="AD56" i="24"/>
  <c r="AE56" i="24"/>
  <c r="AF56" i="15"/>
  <c r="O56" i="10"/>
  <c r="AE56" i="15"/>
</calcChain>
</file>

<file path=xl/sharedStrings.xml><?xml version="1.0" encoding="utf-8"?>
<sst xmlns="http://schemas.openxmlformats.org/spreadsheetml/2006/main" count="494" uniqueCount="246">
  <si>
    <t>Supplier Name</t>
  </si>
  <si>
    <t>Error Rate</t>
  </si>
  <si>
    <t>Description</t>
  </si>
  <si>
    <t>Comments</t>
  </si>
  <si>
    <t>Totals</t>
  </si>
  <si>
    <t>Item No</t>
  </si>
  <si>
    <t>Date of Invoice</t>
  </si>
  <si>
    <t>Invoice Ref</t>
  </si>
  <si>
    <t>Defrayal Date</t>
  </si>
  <si>
    <t>Basic (£)</t>
  </si>
  <si>
    <t>Net (£)</t>
  </si>
  <si>
    <t>BACs Total (£)</t>
  </si>
  <si>
    <t>Underclaim (£)</t>
  </si>
  <si>
    <t>Amount Claimed (£)</t>
  </si>
  <si>
    <t>Amount on Invoice /Petty Cash (£)</t>
  </si>
  <si>
    <t>BACS Total (£)</t>
  </si>
  <si>
    <t>Actual Expenditure Found (£)</t>
  </si>
  <si>
    <t>Recipient Invoice Date(s)</t>
  </si>
  <si>
    <t>Batch Supplier Payment</t>
  </si>
  <si>
    <t>Amount Selected (%)</t>
  </si>
  <si>
    <t>Amount Selected (£)</t>
  </si>
  <si>
    <t>GFM BACS Total</t>
  </si>
  <si>
    <t>Recipient BACS Total</t>
  </si>
  <si>
    <t>Documents Viewed</t>
  </si>
  <si>
    <t>Recipient Documentation Check</t>
  </si>
  <si>
    <t>Award Documentation Check</t>
  </si>
  <si>
    <t>Amount Eligible to be Claimed</t>
  </si>
  <si>
    <t>GFM Defrayal Date</t>
  </si>
  <si>
    <t>Recipient Defrayal Date</t>
  </si>
  <si>
    <t>Flat Rate %</t>
  </si>
  <si>
    <t>Operation Title</t>
  </si>
  <si>
    <t>Actual - Procured</t>
  </si>
  <si>
    <t>Actual - Wage Subsidies</t>
  </si>
  <si>
    <t>Invoice - Council Paying Employer</t>
  </si>
  <si>
    <t>Employer</t>
  </si>
  <si>
    <t>Invoiced Expenditure Found (£)</t>
  </si>
  <si>
    <t>Wage Subsidy payment to Participant</t>
  </si>
  <si>
    <t>DOB</t>
  </si>
  <si>
    <t>Start Date</t>
  </si>
  <si>
    <t>Age at Start Date</t>
  </si>
  <si>
    <t>End Date (if applicable)</t>
  </si>
  <si>
    <t>Rate Paid</t>
  </si>
  <si>
    <t>Hours Claimed</t>
  </si>
  <si>
    <t>Subsidy %</t>
  </si>
  <si>
    <t>Wage Subsidy Expenditure Found (£)</t>
  </si>
  <si>
    <t>Underclaim</t>
  </si>
  <si>
    <t>SI Lead Partner</t>
  </si>
  <si>
    <t>SI Title</t>
  </si>
  <si>
    <t>SI Project Reference</t>
  </si>
  <si>
    <t>Claim Details</t>
  </si>
  <si>
    <t>Flat Rate - Direct Costs</t>
  </si>
  <si>
    <t>Items Selected</t>
  </si>
  <si>
    <t>Delivery Agent</t>
  </si>
  <si>
    <t>Operation</t>
  </si>
  <si>
    <t>Defrayal Date From Claim</t>
  </si>
  <si>
    <t>Total</t>
  </si>
  <si>
    <t>Actual - Wage Sub - Reimbursement</t>
  </si>
  <si>
    <t>Payment Made by MA (£)</t>
  </si>
  <si>
    <t>Date Paid by MA</t>
  </si>
  <si>
    <t>Amount Received by DA</t>
  </si>
  <si>
    <t>Date Received by DA</t>
  </si>
  <si>
    <t>Ineligible Expenditure (£)</t>
  </si>
  <si>
    <t>Other – Overclaim (£)</t>
  </si>
  <si>
    <t>Actual - Grant - Stage 1 Check</t>
  </si>
  <si>
    <t>Actual - Grant - Stage 2</t>
  </si>
  <si>
    <t>Operation Reference</t>
  </si>
  <si>
    <t>Risk Rating Level</t>
  </si>
  <si>
    <t>NI Number</t>
  </si>
  <si>
    <t>Employer's NI (£)</t>
  </si>
  <si>
    <t>Employer's Pension (£)</t>
  </si>
  <si>
    <t>Eligible Employer's NI (£)</t>
  </si>
  <si>
    <t>Eligible Employer's Pension (£)</t>
  </si>
  <si>
    <t>Actual Employer's NI (£)</t>
  </si>
  <si>
    <t>Actual Employer's Pension (£)</t>
  </si>
  <si>
    <t>Amount on Invoice</t>
  </si>
  <si>
    <t>Apportionment Rate</t>
  </si>
  <si>
    <t>Overclaim (£)</t>
  </si>
  <si>
    <t>Date</t>
  </si>
  <si>
    <t>Issue</t>
  </si>
  <si>
    <t>Change Made</t>
  </si>
  <si>
    <t>Author</t>
  </si>
  <si>
    <t>First issue at Designation</t>
  </si>
  <si>
    <t>David Anderson</t>
  </si>
  <si>
    <t>Second issue</t>
  </si>
  <si>
    <t>MCS Review Changes - adding version control</t>
  </si>
  <si>
    <t>Tracey Gillon</t>
  </si>
  <si>
    <t>Position:</t>
  </si>
  <si>
    <t>Date Complete:</t>
  </si>
  <si>
    <t>Checker Name:</t>
  </si>
  <si>
    <t>Reviewer Name:</t>
  </si>
  <si>
    <t>Total Ineligible Exp/Audit/Other
(£)</t>
  </si>
  <si>
    <t>Ineligible Expenditure
(£)</t>
  </si>
  <si>
    <t>Audit trail
(£)</t>
  </si>
  <si>
    <t>Amount Selected
(£)</t>
  </si>
  <si>
    <t>Expanding Explanation of Ineligible Columns</t>
  </si>
  <si>
    <t>Kayleigh McLean</t>
  </si>
  <si>
    <t>A representative of The Scottish Government has checked the evidence provided by this Lead Partner to verify the costs included within the Verification and recorded the findings on this report in accordance with agreed procedures.  A review of this check has also been completed.  The name of the SG Representatives, for the purpose of segregation of duties is shown here.</t>
  </si>
  <si>
    <t>Flat Rate - Staff Costs Full Time</t>
  </si>
  <si>
    <t>Flat Rate - Staff Costs Part Time</t>
  </si>
  <si>
    <t>Employers NI (£)</t>
  </si>
  <si>
    <t>Employers Super (£)</t>
  </si>
  <si>
    <t>Hours per year</t>
  </si>
  <si>
    <t>Hourly rate (£)</t>
  </si>
  <si>
    <t>ESIFHours Worked
(%)</t>
  </si>
  <si>
    <t>Salary payments per year</t>
  </si>
  <si>
    <t>Irregular Exp/Audit Trail (£)</t>
  </si>
  <si>
    <t>Eligible Items</t>
  </si>
  <si>
    <t>Claim Reference</t>
  </si>
  <si>
    <t>Flat Rate (%)</t>
  </si>
  <si>
    <t>ESIF Hours on Timesheet</t>
  </si>
  <si>
    <t>Total Hours on Timesheet</t>
  </si>
  <si>
    <t>Grant Eligibility</t>
  </si>
  <si>
    <t>Other – Overclaim 
(£)</t>
  </si>
  <si>
    <t>Underclaim 
(£)</t>
  </si>
  <si>
    <t>Ineligible Expenditure 
(£)</t>
  </si>
  <si>
    <t xml:space="preserve">Other – Overclaim
(£) </t>
  </si>
  <si>
    <t>Underclaim
(£)</t>
  </si>
  <si>
    <t>Amount on Invoice/ Petty Cash</t>
  </si>
  <si>
    <t>Eligible Basic 
(£)</t>
  </si>
  <si>
    <t>Actual Basic 
(£)</t>
  </si>
  <si>
    <t>Net 
(£)</t>
  </si>
  <si>
    <t>Defrayal Date from Claim</t>
  </si>
  <si>
    <t>Timesheet Correct</t>
  </si>
  <si>
    <t xml:space="preserve">Satisfactory </t>
  </si>
  <si>
    <t>Items Verified as Eligible for Payment</t>
  </si>
  <si>
    <t>European Structural Funds - Artice 125 (5)(a) Administrative Verification - Operation(s) Summary Sheet</t>
  </si>
  <si>
    <t>Eligible Items (%)</t>
  </si>
  <si>
    <t>Error Rate (%)</t>
  </si>
  <si>
    <t>Ineligible Exp/Audit Trail/Other-Overclaim (£)</t>
  </si>
  <si>
    <t>Date Submitted</t>
  </si>
  <si>
    <t>Ineligible Items</t>
  </si>
  <si>
    <t>Eligible Expenditure (£)</t>
  </si>
  <si>
    <t>Number of Items Claimed</t>
  </si>
  <si>
    <t>Number of Items Selected</t>
  </si>
  <si>
    <t>Payments to Delivery Agent or for Challenge Fund (Previous Claim Only/if applicable):</t>
  </si>
  <si>
    <t xml:space="preserve">European Structural and Invesment Funds </t>
  </si>
  <si>
    <t>2014 - 2020 Programme</t>
  </si>
  <si>
    <t>Verification Cost Check Template</t>
  </si>
  <si>
    <t>ERDF &amp; ESF Use</t>
  </si>
  <si>
    <t>Version Control</t>
  </si>
  <si>
    <t>Adding Part Time Staff Tab, removing 'Notes for Use', clarifying eligible column, cosmetic changes</t>
  </si>
  <si>
    <t>European Structural Funds - Artice 125 (5)(a) Administrative Verification</t>
  </si>
  <si>
    <t>Amount Claimed/Verified (£)</t>
  </si>
  <si>
    <t>Cost to be Rejected (Y/N)</t>
  </si>
  <si>
    <t>Eligible Cost Item (Y/N)</t>
  </si>
  <si>
    <t>Evidence of Employment (Objective ID)</t>
  </si>
  <si>
    <t>Eligible Staff Costs</t>
  </si>
  <si>
    <t>Other Staff Costs (£)</t>
  </si>
  <si>
    <t>Other Staff Costs Checked? (Y/N)</t>
  </si>
  <si>
    <t>Project Split (%)</t>
  </si>
  <si>
    <t>Employment Evidence (Objective ID)</t>
  </si>
  <si>
    <t xml:space="preserve">Total Salary(£) </t>
  </si>
  <si>
    <t>NI/Pension Correctly Apportioned? (Y/N)</t>
  </si>
  <si>
    <t xml:space="preserve"> </t>
  </si>
  <si>
    <t>Pricing Schedule Checked Against Invoice Costs (Y/N)</t>
  </si>
  <si>
    <t>Pricing Schedule Saved to eRDM (Objective ID)</t>
  </si>
  <si>
    <t>Difference Between Pricing Schedule and Invoice (£)</t>
  </si>
  <si>
    <t>Invoice/Pricing Schedule</t>
  </si>
  <si>
    <t>Justification</t>
  </si>
  <si>
    <t>Further Action Taken</t>
  </si>
  <si>
    <t>Categorisation of Error</t>
  </si>
  <si>
    <t xml:space="preserve">Additional sample requirement added to admin check approval with reviewer sign off. Formulas updated in Admin Check Summary to remove “n/a” and “0” options. Employment evidence and NI/Pension apportionment columns added to staff cost tabs. Treatment of errors columns added to all tabs.
Pricing schedule column added to Procurement tab.
</t>
  </si>
  <si>
    <t>Iain Aitchison</t>
  </si>
  <si>
    <t xml:space="preserve">Comparison of Pricing Schedule Calculation Against Invoice - Does it Match (Y/N) </t>
  </si>
  <si>
    <t>Outcome/Bonus Payments Included in Invoice (Y/N)</t>
  </si>
  <si>
    <t>Adding in new columns to Summary tab for Article Check Completion</t>
  </si>
  <si>
    <t>Items Rejected</t>
  </si>
  <si>
    <t>Adding in link to NMW and NLW to Wage Subsidies tab and changing order of Wage Subsidies and WS - Reimbursement tabs</t>
  </si>
  <si>
    <t>National Minimum Wage and National Living Wage rates</t>
  </si>
  <si>
    <t>Update for Pricing Schedule - additional column and change to name under Procured tab</t>
  </si>
  <si>
    <t>Pauline Taylor</t>
  </si>
  <si>
    <t>Unit Costs</t>
  </si>
  <si>
    <t>Milestone</t>
  </si>
  <si>
    <t>Check Type</t>
  </si>
  <si>
    <t>Number of Units</t>
  </si>
  <si>
    <t>Value of Unit</t>
  </si>
  <si>
    <t>Total Value of Units (£)</t>
  </si>
  <si>
    <t>Date Achieved</t>
  </si>
  <si>
    <t>Eligible (Y/N)</t>
  </si>
  <si>
    <t xml:space="preserve">Actual Units Found </t>
  </si>
  <si>
    <t>Actual Units Found (£)</t>
  </si>
  <si>
    <t>Docs Missing/ Incomplete (£)</t>
  </si>
  <si>
    <t>Other - Overclaim (£)</t>
  </si>
  <si>
    <t>Justification of Error</t>
  </si>
  <si>
    <t>Adding Unit Cost Tab</t>
  </si>
  <si>
    <t>Correcting Formulas in PT Staff Costs and Direct Costs</t>
  </si>
  <si>
    <t>SPCM Check (If Applicable)</t>
  </si>
  <si>
    <t>SPCM Name:</t>
  </si>
  <si>
    <t>Comments:</t>
  </si>
  <si>
    <t>Adding SPCM check columns at each tab, and sign-off box in admin check approval tab</t>
  </si>
  <si>
    <t>Reviewer Check (If Applicable)</t>
  </si>
  <si>
    <t xml:space="preserve">As the Senior Portfolio and Compliance Manager, I confirm that I have undertaken all necessary checks (as detailed in the MA Claims Process Desk Instruction) for this claim. </t>
  </si>
  <si>
    <t>Item No (from GS1)</t>
  </si>
  <si>
    <t>Update to procured cost tab - update to column headings</t>
  </si>
  <si>
    <t>Pauline Taylor, Tracey Gillon</t>
  </si>
  <si>
    <t>Is the activity detailed in-line with the activity approved in the operation application (Y/N)</t>
  </si>
  <si>
    <t>Additional Delivery Check Required (Y/N)</t>
  </si>
  <si>
    <t>Additional Delivery Check Sample, if required (Objective ID)</t>
  </si>
  <si>
    <t>Outcomes/
Bonus Payments Eligible (Y/N)</t>
  </si>
  <si>
    <t>Fixing the total formulas on the bottom of each tab.  Figures had a rounding formula which did not give true overclaim/underclaim figures</t>
  </si>
  <si>
    <t>Total Expenditure Rejected (£)</t>
  </si>
  <si>
    <t>Revised Total Claim Expenditure (£)</t>
  </si>
  <si>
    <t>Adding in a Total Rejected Costs column in the Admin Check Summary to allow staff to enter the figure in the article check</t>
  </si>
  <si>
    <t>Approved Apportionment Rate (e.g. H&amp;I/LUPS Split)</t>
  </si>
  <si>
    <t>Net Correction Applied if Applicable (%)</t>
  </si>
  <si>
    <t>Additional Verification Checks Required (Y/N)</t>
  </si>
  <si>
    <t>Award Letter or Equivalent Viewed</t>
  </si>
  <si>
    <t>ERDF/ESF Acknowledged</t>
  </si>
  <si>
    <t>Grant Award Date</t>
  </si>
  <si>
    <t>Grant Award Terms &amp; Conditions Considered</t>
  </si>
  <si>
    <t>Application Examined</t>
  </si>
  <si>
    <t>Recipient's Business Type</t>
  </si>
  <si>
    <t>Grant Acceptance Viewed</t>
  </si>
  <si>
    <t>Recipient Claim Form(s) Provided</t>
  </si>
  <si>
    <t>State Aid Compliance Template Assessed</t>
  </si>
  <si>
    <t>State Aid Assessed and Recipient Notified</t>
  </si>
  <si>
    <t>Adding in Net Correction to Procured tab, updating Grant Stage 1 and 2 in line with updated DI and updating the formulas on the Summary and Admin Check Approval tabs to take account of the new columns</t>
  </si>
  <si>
    <t>SME Eligibility Status Confirmed</t>
  </si>
  <si>
    <t>Grant Award Maximum %</t>
  </si>
  <si>
    <t>Grant Award Amount</t>
  </si>
  <si>
    <t>Grant Start Date (from award letter)</t>
  </si>
  <si>
    <t>Grant End Date (from award letter)</t>
  </si>
  <si>
    <t>Kayleigh McLean, Tracey Gillon, Simon Macken</t>
  </si>
  <si>
    <t>Actual - Graduate Placement - Stage 1 Check</t>
  </si>
  <si>
    <t>Name of Graduate Placement Beneficiary Organisation (GPBO)</t>
  </si>
  <si>
    <t>Confirmation of GPBO Business Type</t>
  </si>
  <si>
    <t>GPBO SME Eligibility Status</t>
  </si>
  <si>
    <t>Signed and Dated application from GPBO requesting Graduate Placement</t>
  </si>
  <si>
    <t>Signed and dated Graduate Placement award letter/Contract from Graduate Placement Scheme Manager (GPSM)</t>
  </si>
  <si>
    <t>State Aid Notification (Di Minimis/GBER)</t>
  </si>
  <si>
    <t>Signed and dated acceptance from GPBO</t>
  </si>
  <si>
    <t>Evidence of ERDF/ESF acknowledgement at both GPSM &amp; GPBO level</t>
  </si>
  <si>
    <t>Name of Graduate</t>
  </si>
  <si>
    <t>Qualification Certificate for Graduate</t>
  </si>
  <si>
    <t>Job Description for Graduate</t>
  </si>
  <si>
    <t>Terms and Conditions of Graduate Placement (Contract of Employment)</t>
  </si>
  <si>
    <t>Evidence for staff working 100% on Graduate Placement</t>
  </si>
  <si>
    <t>Invoice Date(s)</t>
  </si>
  <si>
    <t>GPBO BACS Total</t>
  </si>
  <si>
    <t>GPBO Defrayal Date</t>
  </si>
  <si>
    <t>Actual - Graduate Placement - Stage 2</t>
  </si>
  <si>
    <t xml:space="preserve">GPBO Final Defrayal </t>
  </si>
  <si>
    <t>Payslips of the Graduate for the duration of their placement (Y/N)</t>
  </si>
  <si>
    <t>Adding Graduate Placement Tabs</t>
  </si>
  <si>
    <t>Tracey Gillon/Kayleigh McLean</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</si>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</sst>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0_-;\-* #,##0_-;_-* &quot;-&quot;_-;_-@_-"/>
    <numFmt numFmtId="44" formatCode="_-&quot;£&quot;* #,##0.00_-;\-&quot;£&quot;* #,##0.00_-;_-&quot;£&quot;* &quot;-&quot;??_-;_-@_-"/>
    <numFmt numFmtId="43" formatCode="_-* #,##0.00_-;\-* #,##0.00_-;_-* &quot;-&quot;??_-;_-@_-"/>
    <numFmt numFmtId="164" formatCode="&quot;£&quot;#,##0.00"/>
    <numFmt numFmtId="165" formatCode="[$-F800]dddd\,\ mmmm\ dd\,\ yyyy"/>
    <numFmt numFmtId="166" formatCode="_-[$£-809]* #,##0.00_-;\-[$£-809]* #,##0.00_-;_-[$£-809]* &quot;-&quot;??_-;_-@_-"/>
    <numFmt numFmtId="167" formatCode="0.0"/>
    <numFmt numFmtId="168" formatCode="_(&quot;£&quot;* #,##0.00_);_(&quot;£&quot;* \(#,##0.00\);_(&quot;£&quot;* &quot;-&quot;??_);_(@_)"/>
    <numFmt numFmtId="169" formatCode="0.000000%"/>
    <numFmt numFmtId="170" formatCode="_(* #,##0.00_);_(* \(#,##0.00\);_(* &quot;-&quot;??_);_(@_)"/>
    <numFmt numFmtId="171" formatCode="m/d/yyyy"/>
  </numFmts>
  <fonts count="4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b/>
      <sz val="12"/>
      <name val="Arial"/>
      <family val="2"/>
    </font>
    <font>
      <b/>
      <sz val="10"/>
      <name val="Arial"/>
      <family val="2"/>
    </font>
    <font>
      <sz val="8"/>
      <name val="Arial"/>
      <family val="2"/>
    </font>
    <font>
      <sz val="10"/>
      <name val="Arial"/>
      <family val="2"/>
    </font>
    <font>
      <sz val="10"/>
      <color rgb="FFFF0000"/>
      <name val="Arial"/>
      <family val="2"/>
    </font>
    <font>
      <sz val="11"/>
      <name val="Arial"/>
      <family val="2"/>
    </font>
    <font>
      <b/>
      <sz val="11"/>
      <name val="Arial"/>
      <family val="2"/>
    </font>
    <font>
      <b/>
      <sz val="16"/>
      <name val="Arial"/>
      <family val="2"/>
    </font>
    <font>
      <sz val="16"/>
      <name val="Arial"/>
      <family val="2"/>
    </font>
    <font>
      <sz val="10"/>
      <color indexed="8"/>
      <name val="Arial"/>
      <family val="2"/>
    </font>
    <font>
      <b/>
      <sz val="14"/>
      <name val="Arial"/>
      <family val="2"/>
    </font>
    <font>
      <sz val="14"/>
      <name val="Arial"/>
      <family val="2"/>
    </font>
    <font>
      <b/>
      <sz val="12"/>
      <color theme="1"/>
      <name val="Arial"/>
      <family val="2"/>
    </font>
    <font>
      <b/>
      <sz val="11"/>
      <color theme="1"/>
      <name val="Calibri"/>
      <family val="2"/>
      <scheme val="minor"/>
    </font>
    <font>
      <sz val="12"/>
      <name val="Times New Roman"/>
      <family val="1"/>
    </font>
    <font>
      <b/>
      <sz val="10"/>
      <color rgb="FFFF0000"/>
      <name val="Arial"/>
      <family val="2"/>
    </font>
    <font>
      <sz val="12"/>
      <name val="Arial"/>
      <family val="2"/>
    </font>
    <font>
      <b/>
      <sz val="14"/>
      <color rgb="FFFF0000"/>
      <name val="Arial"/>
      <family val="2"/>
    </font>
    <font>
      <b/>
      <sz val="28"/>
      <color theme="1"/>
      <name val="Arial"/>
      <family val="2"/>
    </font>
    <font>
      <b/>
      <u/>
      <sz val="10"/>
      <name val="Arial"/>
      <family val="2"/>
    </font>
    <font>
      <b/>
      <sz val="12"/>
      <name val="Arial"/>
      <family val="2"/>
    </font>
    <font>
      <u/>
      <sz val="10"/>
      <color theme="10"/>
      <name val="Arial"/>
      <family val="2"/>
    </font>
    <font>
      <u/>
      <sz val="14"/>
      <color theme="10"/>
      <name val="Arial"/>
      <family val="2"/>
    </font>
    <font>
      <b/>
      <sz val="12"/>
      <name val="Arial"/>
      <family val="2"/>
    </font>
    <font>
      <b/>
      <sz val="10"/>
      <color rgb="FFFF0000"/>
      <name val="Arial"/>
      <family val="2"/>
    </font>
  </fonts>
  <fills count="9">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C5D9F1"/>
        <bgColor indexed="64"/>
      </patternFill>
    </fill>
    <fill>
      <patternFill patternType="solid">
        <fgColor rgb="FFDBE5F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s>
  <cellStyleXfs count="15">
    <xf numFmtId="0" fontId="0" fillId="0" borderId="0"/>
    <xf numFmtId="43" fontId="20" fillId="0" borderId="0" applyFont="0" applyFill="0" applyBorder="0" applyAlignment="0" applyProtection="0"/>
    <xf numFmtId="44" fontId="20" fillId="0" borderId="0" applyFont="0" applyFill="0" applyBorder="0" applyAlignment="0" applyProtection="0"/>
    <xf numFmtId="9" fontId="25" fillId="0" borderId="0" applyFont="0" applyFill="0" applyBorder="0" applyAlignment="0" applyProtection="0"/>
    <xf numFmtId="0" fontId="19" fillId="0" borderId="0"/>
    <xf numFmtId="0" fontId="20" fillId="0" borderId="0"/>
    <xf numFmtId="9" fontId="20" fillId="0" borderId="0" applyFont="0" applyFill="0" applyBorder="0" applyAlignment="0" applyProtection="0"/>
    <xf numFmtId="0" fontId="18" fillId="0" borderId="0"/>
    <xf numFmtId="0" fontId="20" fillId="0" borderId="0"/>
    <xf numFmtId="0" fontId="17" fillId="0" borderId="0"/>
    <xf numFmtId="0" fontId="16" fillId="0" borderId="0"/>
    <xf numFmtId="44" fontId="36" fillId="0" borderId="0" applyFont="0" applyFill="0" applyBorder="0" applyAlignment="0" applyProtection="0"/>
    <xf numFmtId="0" fontId="43" fillId="0" borderId="0" applyNumberFormat="0" applyFill="0" applyBorder="0" applyAlignment="0" applyProtection="0"/>
    <xf numFmtId="168" fontId="20" fillId="0" borderId="0" applyFont="0" applyFill="0" applyBorder="0" applyAlignment="0" applyProtection="0"/>
    <xf numFmtId="170" fontId="20" fillId="0" borderId="0" applyFont="0" applyFill="0" applyBorder="0" applyAlignment="0" applyProtection="0"/>
  </cellStyleXfs>
  <cellXfs count="602">
    <xf numFmtId="0" fontId="0" fillId="0" borderId="0" xfId="0"/>
    <xf numFmtId="0" fontId="20" fillId="0" borderId="0" xfId="0" applyFont="1" applyFill="1"/>
    <xf numFmtId="0" fontId="20" fillId="0" borderId="0" xfId="0" applyFont="1" applyFill="1" applyAlignment="1">
      <alignment horizontal="center"/>
    </xf>
    <xf numFmtId="164" fontId="20" fillId="0" borderId="0" xfId="0" applyNumberFormat="1" applyFont="1" applyFill="1" applyAlignment="1">
      <alignment horizontal="center"/>
    </xf>
    <xf numFmtId="0" fontId="20" fillId="0" borderId="0" xfId="0" applyFont="1" applyBorder="1"/>
    <xf numFmtId="164" fontId="20" fillId="0" borderId="0" xfId="0" applyNumberFormat="1" applyFont="1" applyAlignment="1">
      <alignment horizontal="center"/>
    </xf>
    <xf numFmtId="0" fontId="20" fillId="0" borderId="0" xfId="0" applyFont="1"/>
    <xf numFmtId="0" fontId="20" fillId="0" borderId="0" xfId="0" applyNumberFormat="1" applyFont="1" applyAlignment="1">
      <alignment horizontal="center"/>
    </xf>
    <xf numFmtId="0" fontId="20" fillId="0" borderId="0" xfId="0" applyFont="1" applyAlignment="1">
      <alignment horizontal="center"/>
    </xf>
    <xf numFmtId="0" fontId="20" fillId="0" borderId="0" xfId="0" applyFont="1" applyBorder="1" applyAlignment="1">
      <alignment horizontal="left"/>
    </xf>
    <xf numFmtId="0" fontId="20" fillId="0" borderId="0" xfId="0" applyFont="1" applyFill="1" applyBorder="1" applyAlignment="1"/>
    <xf numFmtId="0" fontId="23" fillId="0" borderId="0" xfId="0" applyFont="1" applyAlignment="1">
      <alignment horizontal="center"/>
    </xf>
    <xf numFmtId="44" fontId="20" fillId="0" borderId="0" xfId="0" applyNumberFormat="1" applyFont="1" applyFill="1" applyAlignment="1">
      <alignment vertical="center"/>
    </xf>
    <xf numFmtId="44" fontId="20" fillId="0" borderId="0" xfId="0" applyNumberFormat="1" applyFont="1" applyAlignment="1">
      <alignment vertical="center"/>
    </xf>
    <xf numFmtId="44" fontId="23" fillId="0" borderId="0" xfId="0" applyNumberFormat="1" applyFont="1" applyAlignment="1">
      <alignment vertical="center"/>
    </xf>
    <xf numFmtId="14" fontId="20" fillId="0" borderId="0" xfId="0" applyNumberFormat="1" applyFont="1" applyBorder="1" applyAlignment="1">
      <alignment horizontal="center"/>
    </xf>
    <xf numFmtId="0" fontId="20" fillId="0" borderId="0" xfId="0" applyNumberFormat="1" applyFont="1" applyAlignment="1">
      <alignment horizontal="center" wrapText="1"/>
    </xf>
    <xf numFmtId="44" fontId="20" fillId="0" borderId="0" xfId="0" applyNumberFormat="1" applyFont="1" applyFill="1"/>
    <xf numFmtId="0" fontId="20" fillId="0" borderId="0" xfId="0" applyFont="1" applyFill="1" applyAlignment="1">
      <alignment vertical="center" wrapText="1"/>
    </xf>
    <xf numFmtId="44" fontId="20" fillId="0" borderId="0" xfId="0" applyNumberFormat="1" applyFont="1" applyAlignment="1">
      <alignment horizontal="center"/>
    </xf>
    <xf numFmtId="44" fontId="23" fillId="0" borderId="0" xfId="0" applyNumberFormat="1" applyFont="1" applyAlignment="1">
      <alignment horizontal="center"/>
    </xf>
    <xf numFmtId="44" fontId="20" fillId="0" borderId="1" xfId="0" applyNumberFormat="1" applyFont="1" applyFill="1" applyBorder="1" applyAlignment="1">
      <alignment horizontal="center" wrapText="1"/>
    </xf>
    <xf numFmtId="44" fontId="20" fillId="0" borderId="0" xfId="0" applyNumberFormat="1" applyFont="1" applyFill="1" applyAlignment="1">
      <alignment horizontal="center" vertical="center"/>
    </xf>
    <xf numFmtId="0" fontId="20" fillId="0" borderId="0" xfId="0" applyNumberFormat="1" applyFont="1" applyFill="1"/>
    <xf numFmtId="0" fontId="20" fillId="0" borderId="0" xfId="0" applyFont="1" applyBorder="1" applyAlignment="1">
      <alignment horizontal="center" wrapText="1"/>
    </xf>
    <xf numFmtId="0" fontId="20" fillId="0" borderId="0" xfId="0" applyNumberFormat="1" applyFont="1" applyBorder="1" applyAlignment="1">
      <alignment horizontal="center"/>
    </xf>
    <xf numFmtId="0" fontId="20" fillId="0" borderId="0" xfId="0" applyNumberFormat="1" applyFont="1" applyFill="1" applyAlignment="1">
      <alignment vertical="center"/>
    </xf>
    <xf numFmtId="14" fontId="20" fillId="0" borderId="0" xfId="0" applyNumberFormat="1" applyFont="1"/>
    <xf numFmtId="14" fontId="23" fillId="0" borderId="0" xfId="0" applyNumberFormat="1" applyFont="1" applyAlignment="1">
      <alignment horizontal="center"/>
    </xf>
    <xf numFmtId="14" fontId="20" fillId="0" borderId="0" xfId="0" applyNumberFormat="1" applyFont="1" applyAlignment="1">
      <alignment horizontal="center"/>
    </xf>
    <xf numFmtId="14" fontId="20" fillId="0" borderId="0" xfId="0" applyNumberFormat="1" applyFont="1" applyFill="1"/>
    <xf numFmtId="14" fontId="20" fillId="0" borderId="0" xfId="0" applyNumberFormat="1" applyFont="1" applyAlignment="1">
      <alignment horizontal="center" wrapText="1"/>
    </xf>
    <xf numFmtId="14" fontId="20" fillId="0" borderId="0" xfId="0" applyNumberFormat="1" applyFont="1" applyFill="1" applyAlignment="1"/>
    <xf numFmtId="44" fontId="20" fillId="0" borderId="0" xfId="2" applyFont="1" applyFill="1" applyAlignment="1">
      <alignment vertical="center"/>
    </xf>
    <xf numFmtId="44" fontId="20" fillId="0" borderId="0" xfId="2" applyFont="1" applyFill="1"/>
    <xf numFmtId="44" fontId="20" fillId="0" borderId="0" xfId="2" applyFont="1" applyFill="1" applyAlignment="1">
      <alignment horizontal="center"/>
    </xf>
    <xf numFmtId="44" fontId="20" fillId="0" borderId="0" xfId="2" applyFont="1" applyBorder="1"/>
    <xf numFmtId="44" fontId="20" fillId="0" borderId="0" xfId="2" applyFont="1"/>
    <xf numFmtId="44" fontId="23" fillId="0" borderId="0" xfId="2" applyFont="1" applyAlignment="1">
      <alignment horizontal="center"/>
    </xf>
    <xf numFmtId="44" fontId="20" fillId="0" borderId="0" xfId="2" applyFont="1" applyAlignment="1">
      <alignment horizontal="center"/>
    </xf>
    <xf numFmtId="0" fontId="20" fillId="0" borderId="0" xfId="0" applyNumberFormat="1" applyFont="1" applyBorder="1"/>
    <xf numFmtId="44" fontId="20" fillId="0" borderId="0" xfId="2" applyFont="1" applyBorder="1" applyAlignment="1">
      <alignment horizontal="center"/>
    </xf>
    <xf numFmtId="9" fontId="0" fillId="0" borderId="0" xfId="0" applyNumberFormat="1"/>
    <xf numFmtId="0" fontId="20" fillId="0" borderId="1" xfId="0" applyFont="1" applyFill="1" applyBorder="1" applyAlignment="1">
      <alignment horizontal="center"/>
    </xf>
    <xf numFmtId="0" fontId="20" fillId="0" borderId="1" xfId="0" applyNumberFormat="1" applyFont="1" applyFill="1" applyBorder="1" applyAlignment="1">
      <alignment horizontal="center" wrapText="1"/>
    </xf>
    <xf numFmtId="0" fontId="20" fillId="0" borderId="0" xfId="5" applyFont="1"/>
    <xf numFmtId="0" fontId="20" fillId="0" borderId="0" xfId="5" applyFont="1" applyAlignment="1">
      <alignment horizontal="left" vertical="center"/>
    </xf>
    <xf numFmtId="43" fontId="20" fillId="0" borderId="0" xfId="0" applyNumberFormat="1" applyFont="1" applyBorder="1" applyAlignment="1">
      <alignment horizontal="center"/>
    </xf>
    <xf numFmtId="0" fontId="0" fillId="0" borderId="0" xfId="0" applyNumberFormat="1"/>
    <xf numFmtId="44" fontId="20" fillId="3" borderId="1" xfId="0" applyNumberFormat="1" applyFont="1" applyFill="1" applyBorder="1" applyAlignment="1">
      <alignment horizontal="center"/>
    </xf>
    <xf numFmtId="0" fontId="0" fillId="0" borderId="0" xfId="0" applyAlignment="1">
      <alignment horizontal="center"/>
    </xf>
    <xf numFmtId="0" fontId="27" fillId="0" borderId="0" xfId="0" applyFont="1" applyFill="1"/>
    <xf numFmtId="43" fontId="27" fillId="0" borderId="1" xfId="0" applyNumberFormat="1" applyFont="1" applyFill="1" applyBorder="1"/>
    <xf numFmtId="14" fontId="27" fillId="0" borderId="1" xfId="0" applyNumberFormat="1" applyFont="1" applyFill="1" applyBorder="1"/>
    <xf numFmtId="14" fontId="27" fillId="0" borderId="1" xfId="0" applyNumberFormat="1" applyFont="1" applyBorder="1"/>
    <xf numFmtId="0" fontId="27" fillId="0" borderId="1" xfId="0" applyFont="1" applyBorder="1"/>
    <xf numFmtId="43" fontId="27" fillId="6" borderId="1" xfId="0" applyNumberFormat="1" applyFont="1" applyFill="1" applyBorder="1"/>
    <xf numFmtId="14" fontId="27" fillId="6" borderId="1" xfId="0" applyNumberFormat="1" applyFont="1" applyFill="1" applyBorder="1"/>
    <xf numFmtId="0" fontId="27" fillId="6" borderId="1" xfId="0" applyFont="1" applyFill="1" applyBorder="1"/>
    <xf numFmtId="0" fontId="27" fillId="0" borderId="1" xfId="0" applyFont="1" applyFill="1" applyBorder="1"/>
    <xf numFmtId="44" fontId="28" fillId="0" borderId="0" xfId="0" applyNumberFormat="1" applyFont="1" applyFill="1" applyAlignment="1">
      <alignment vertical="center"/>
    </xf>
    <xf numFmtId="44" fontId="27" fillId="0" borderId="0" xfId="0" applyNumberFormat="1" applyFont="1" applyFill="1" applyAlignment="1">
      <alignment vertical="center"/>
    </xf>
    <xf numFmtId="14" fontId="27" fillId="0" borderId="0" xfId="0" applyNumberFormat="1" applyFont="1" applyFill="1" applyAlignment="1">
      <alignment vertical="center"/>
    </xf>
    <xf numFmtId="9" fontId="27" fillId="0" borderId="0" xfId="3" applyFont="1" applyFill="1" applyAlignment="1">
      <alignment vertical="center"/>
    </xf>
    <xf numFmtId="0" fontId="27" fillId="0" borderId="0" xfId="0" applyNumberFormat="1" applyFont="1" applyFill="1" applyAlignment="1">
      <alignment vertical="center"/>
    </xf>
    <xf numFmtId="44" fontId="27" fillId="0" borderId="0" xfId="0" applyNumberFormat="1" applyFont="1" applyAlignment="1">
      <alignment vertical="center"/>
    </xf>
    <xf numFmtId="44" fontId="28" fillId="0" borderId="0" xfId="0" applyNumberFormat="1" applyFont="1" applyAlignment="1">
      <alignment vertical="center"/>
    </xf>
    <xf numFmtId="0" fontId="27" fillId="0" borderId="0" xfId="0" applyFont="1" applyFill="1" applyAlignment="1">
      <alignment vertical="center" wrapText="1"/>
    </xf>
    <xf numFmtId="0" fontId="28" fillId="0" borderId="0" xfId="0" applyFont="1" applyFill="1" applyBorder="1" applyAlignment="1"/>
    <xf numFmtId="0" fontId="27" fillId="0" borderId="0" xfId="0" applyNumberFormat="1" applyFont="1" applyFill="1" applyAlignment="1"/>
    <xf numFmtId="14" fontId="27" fillId="0" borderId="0" xfId="0" applyNumberFormat="1" applyFont="1" applyFill="1" applyAlignment="1"/>
    <xf numFmtId="0" fontId="27" fillId="0" borderId="0" xfId="0" applyFont="1" applyFill="1" applyAlignment="1">
      <alignment horizontal="center"/>
    </xf>
    <xf numFmtId="0" fontId="28" fillId="0" borderId="0" xfId="0" applyNumberFormat="1" applyFont="1" applyFill="1" applyAlignment="1"/>
    <xf numFmtId="0" fontId="0" fillId="0" borderId="0" xfId="0" applyAlignment="1">
      <alignment horizontal="center"/>
    </xf>
    <xf numFmtId="44" fontId="20" fillId="0" borderId="1" xfId="0" applyNumberFormat="1" applyFont="1" applyFill="1" applyBorder="1" applyAlignment="1">
      <alignment horizontal="center"/>
    </xf>
    <xf numFmtId="0" fontId="28" fillId="0" borderId="0" xfId="0" applyNumberFormat="1" applyFont="1" applyFill="1" applyBorder="1" applyAlignment="1">
      <alignment horizontal="left"/>
    </xf>
    <xf numFmtId="0" fontId="27" fillId="0" borderId="0" xfId="3" applyNumberFormat="1" applyFont="1" applyFill="1" applyAlignment="1">
      <alignment vertical="center"/>
    </xf>
    <xf numFmtId="0" fontId="27" fillId="0" borderId="0" xfId="0" applyFont="1" applyFill="1" applyBorder="1"/>
    <xf numFmtId="0" fontId="0" fillId="0" borderId="0" xfId="0" applyFill="1" applyBorder="1"/>
    <xf numFmtId="0" fontId="0" fillId="0" borderId="0" xfId="0" applyAlignment="1">
      <alignment horizontal="center"/>
    </xf>
    <xf numFmtId="43" fontId="27" fillId="0" borderId="1" xfId="0" applyNumberFormat="1" applyFont="1" applyFill="1" applyBorder="1" applyAlignment="1">
      <alignment horizontal="center"/>
    </xf>
    <xf numFmtId="43" fontId="27" fillId="6" borderId="1" xfId="0" applyNumberFormat="1" applyFont="1" applyFill="1" applyBorder="1" applyAlignment="1">
      <alignment horizontal="center"/>
    </xf>
    <xf numFmtId="0" fontId="0" fillId="0" borderId="0" xfId="0" applyAlignment="1">
      <alignment horizontal="center"/>
    </xf>
    <xf numFmtId="14" fontId="20" fillId="0" borderId="0" xfId="5" applyNumberFormat="1" applyFont="1"/>
    <xf numFmtId="0" fontId="27" fillId="6" borderId="1" xfId="0" applyFont="1" applyFill="1" applyBorder="1" applyAlignment="1"/>
    <xf numFmtId="44" fontId="20" fillId="0" borderId="0" xfId="2" applyFont="1" applyFill="1" applyAlignment="1"/>
    <xf numFmtId="0" fontId="27" fillId="0" borderId="1" xfId="0" applyFont="1" applyFill="1" applyBorder="1" applyAlignment="1"/>
    <xf numFmtId="0" fontId="33" fillId="0" borderId="0" xfId="0" applyFont="1"/>
    <xf numFmtId="0" fontId="32" fillId="0" borderId="0" xfId="0" applyFont="1" applyFill="1" applyBorder="1" applyAlignment="1">
      <alignment vertical="top"/>
    </xf>
    <xf numFmtId="0" fontId="20" fillId="0" borderId="0" xfId="8" applyAlignment="1"/>
    <xf numFmtId="0" fontId="35" fillId="8" borderId="8" xfId="8" applyFont="1" applyFill="1" applyBorder="1" applyAlignment="1">
      <alignment horizontal="center" vertical="center"/>
    </xf>
    <xf numFmtId="0" fontId="35" fillId="8" borderId="9" xfId="8" applyFont="1" applyFill="1" applyBorder="1" applyAlignment="1">
      <alignment horizontal="center" vertical="center"/>
    </xf>
    <xf numFmtId="0" fontId="20" fillId="0" borderId="0" xfId="5" applyFont="1" applyAlignment="1">
      <alignment horizontal="center"/>
    </xf>
    <xf numFmtId="44" fontId="0" fillId="3" borderId="1" xfId="0" applyNumberFormat="1" applyFill="1" applyBorder="1" applyAlignment="1">
      <alignment horizontal="center"/>
    </xf>
    <xf numFmtId="0" fontId="31" fillId="0" borderId="1" xfId="0" applyNumberFormat="1" applyFont="1" applyFill="1" applyBorder="1" applyAlignment="1">
      <alignment horizontal="center"/>
    </xf>
    <xf numFmtId="14" fontId="20" fillId="0" borderId="1" xfId="0" applyNumberFormat="1" applyFont="1" applyBorder="1" applyAlignment="1">
      <alignment horizontal="center"/>
    </xf>
    <xf numFmtId="44" fontId="20" fillId="6" borderId="1" xfId="0" applyNumberFormat="1" applyFont="1" applyFill="1" applyBorder="1" applyAlignment="1" applyProtection="1">
      <alignment horizontal="center" wrapText="1"/>
      <protection locked="0"/>
    </xf>
    <xf numFmtId="0" fontId="20" fillId="0" borderId="1" xfId="0" applyNumberFormat="1" applyFont="1" applyFill="1" applyBorder="1" applyAlignment="1">
      <alignment horizontal="center"/>
    </xf>
    <xf numFmtId="44" fontId="20" fillId="3" borderId="1" xfId="0" applyNumberFormat="1" applyFont="1" applyFill="1" applyBorder="1" applyAlignment="1">
      <alignment horizontal="center" wrapText="1"/>
    </xf>
    <xf numFmtId="0" fontId="20" fillId="0" borderId="1" xfId="0" applyFont="1" applyFill="1" applyBorder="1" applyAlignment="1">
      <alignment horizontal="center" wrapText="1"/>
    </xf>
    <xf numFmtId="1" fontId="20" fillId="0" borderId="1" xfId="0" applyNumberFormat="1" applyFont="1" applyFill="1" applyBorder="1" applyAlignment="1">
      <alignment horizontal="center"/>
    </xf>
    <xf numFmtId="14" fontId="0" fillId="0" borderId="1" xfId="0" applyNumberFormat="1" applyBorder="1" applyAlignment="1">
      <alignment horizontal="center"/>
    </xf>
    <xf numFmtId="0" fontId="20" fillId="0" borderId="0" xfId="0" applyFont="1" applyFill="1" applyBorder="1" applyAlignment="1">
      <alignment horizontal="center" wrapText="1"/>
    </xf>
    <xf numFmtId="0" fontId="20" fillId="0" borderId="1" xfId="0" applyNumberFormat="1" applyFont="1" applyFill="1" applyBorder="1" applyAlignment="1" applyProtection="1">
      <alignment horizontal="center" wrapText="1"/>
      <protection locked="0"/>
    </xf>
    <xf numFmtId="0" fontId="0" fillId="0" borderId="1" xfId="0" applyBorder="1"/>
    <xf numFmtId="44" fontId="0" fillId="0" borderId="1" xfId="0" applyNumberFormat="1" applyBorder="1" applyAlignment="1">
      <alignment horizontal="center"/>
    </xf>
    <xf numFmtId="44" fontId="0" fillId="0" borderId="1" xfId="0" applyNumberFormat="1" applyBorder="1"/>
    <xf numFmtId="14" fontId="0" fillId="0" borderId="1" xfId="0" applyNumberFormat="1" applyBorder="1"/>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44" fontId="20" fillId="0" borderId="1" xfId="0" applyNumberFormat="1" applyFont="1" applyFill="1" applyBorder="1" applyAlignment="1">
      <alignment horizontal="center" vertical="center"/>
    </xf>
    <xf numFmtId="0" fontId="37" fillId="0" borderId="1" xfId="0" applyFont="1" applyFill="1" applyBorder="1" applyAlignment="1">
      <alignment horizontal="center" wrapText="1"/>
    </xf>
    <xf numFmtId="0" fontId="0" fillId="0" borderId="1" xfId="0" applyBorder="1" applyAlignment="1">
      <alignment horizontal="center"/>
    </xf>
    <xf numFmtId="44" fontId="0" fillId="0" borderId="0" xfId="0" applyNumberFormat="1"/>
    <xf numFmtId="1" fontId="0" fillId="0" borderId="0" xfId="0" applyNumberFormat="1"/>
    <xf numFmtId="2" fontId="0" fillId="0" borderId="1" xfId="0" applyNumberFormat="1" applyBorder="1"/>
    <xf numFmtId="2" fontId="0" fillId="0" borderId="1" xfId="0" applyNumberFormat="1" applyBorder="1" applyAlignment="1">
      <alignment horizontal="center"/>
    </xf>
    <xf numFmtId="1" fontId="0" fillId="0" borderId="1" xfId="0" applyNumberFormat="1" applyBorder="1" applyAlignment="1">
      <alignment horizontal="center"/>
    </xf>
    <xf numFmtId="1" fontId="0" fillId="0" borderId="1" xfId="0" applyNumberFormat="1" applyBorder="1"/>
    <xf numFmtId="1" fontId="20" fillId="0" borderId="1" xfId="6" applyNumberFormat="1" applyFont="1" applyFill="1" applyBorder="1" applyAlignment="1">
      <alignment horizontal="center"/>
    </xf>
    <xf numFmtId="1" fontId="20" fillId="0" borderId="1" xfId="3" applyNumberFormat="1" applyFont="1" applyFill="1" applyBorder="1" applyAlignment="1">
      <alignment horizontal="center"/>
    </xf>
    <xf numFmtId="0" fontId="0" fillId="0" borderId="1" xfId="0" applyNumberFormat="1" applyFont="1" applyFill="1" applyBorder="1" applyAlignment="1">
      <alignment horizontal="center"/>
    </xf>
    <xf numFmtId="9" fontId="0" fillId="0" borderId="1" xfId="3" applyFont="1" applyFill="1" applyBorder="1" applyAlignment="1">
      <alignment horizontal="center"/>
    </xf>
    <xf numFmtId="43" fontId="38" fillId="0" borderId="0" xfId="0" applyNumberFormat="1" applyFont="1" applyBorder="1" applyAlignment="1">
      <alignment horizontal="center"/>
    </xf>
    <xf numFmtId="0" fontId="38" fillId="0" borderId="0" xfId="0" applyNumberFormat="1" applyFont="1" applyBorder="1" applyAlignment="1">
      <alignment horizontal="center"/>
    </xf>
    <xf numFmtId="14" fontId="38" fillId="0" borderId="0" xfId="0" applyNumberFormat="1" applyFont="1" applyBorder="1" applyAlignment="1">
      <alignment horizontal="center"/>
    </xf>
    <xf numFmtId="44" fontId="38" fillId="0" borderId="0" xfId="2" applyFont="1" applyBorder="1"/>
    <xf numFmtId="44" fontId="38" fillId="0" borderId="0" xfId="2" applyFont="1" applyBorder="1" applyAlignment="1">
      <alignment horizontal="center"/>
    </xf>
    <xf numFmtId="44" fontId="38" fillId="0" borderId="0" xfId="0" applyNumberFormat="1" applyFont="1" applyAlignment="1">
      <alignment vertical="center"/>
    </xf>
    <xf numFmtId="0" fontId="38" fillId="0" borderId="0" xfId="0" applyFont="1" applyFill="1" applyAlignment="1">
      <alignment vertical="center" wrapText="1"/>
    </xf>
    <xf numFmtId="0" fontId="38" fillId="0" borderId="0" xfId="0" applyFont="1" applyBorder="1"/>
    <xf numFmtId="0" fontId="38" fillId="0" borderId="0" xfId="0" applyNumberFormat="1" applyFont="1" applyFill="1" applyBorder="1" applyAlignment="1"/>
    <xf numFmtId="43" fontId="38" fillId="0" borderId="0" xfId="0" applyNumberFormat="1" applyFont="1" applyFill="1" applyBorder="1" applyAlignment="1"/>
    <xf numFmtId="0" fontId="38" fillId="0" borderId="0" xfId="0" applyFont="1" applyFill="1" applyBorder="1" applyAlignment="1"/>
    <xf numFmtId="14" fontId="38" fillId="0" borderId="0" xfId="0" applyNumberFormat="1" applyFont="1" applyFill="1" applyBorder="1" applyAlignment="1"/>
    <xf numFmtId="44" fontId="38" fillId="0" borderId="0" xfId="2" applyFont="1" applyFill="1" applyBorder="1"/>
    <xf numFmtId="14" fontId="38" fillId="0" borderId="0" xfId="0" applyNumberFormat="1" applyFont="1" applyFill="1" applyBorder="1" applyAlignment="1">
      <alignment horizontal="center"/>
    </xf>
    <xf numFmtId="44" fontId="38" fillId="0" borderId="0" xfId="2" applyFont="1" applyFill="1" applyBorder="1" applyAlignment="1">
      <alignment horizontal="center"/>
    </xf>
    <xf numFmtId="0" fontId="38" fillId="0" borderId="0" xfId="0" applyNumberFormat="1" applyFont="1" applyFill="1" applyBorder="1" applyAlignment="1">
      <alignment horizontal="center"/>
    </xf>
    <xf numFmtId="44" fontId="38" fillId="0" borderId="0" xfId="0" applyNumberFormat="1" applyFont="1" applyFill="1" applyAlignment="1">
      <alignment vertical="center"/>
    </xf>
    <xf numFmtId="0" fontId="38" fillId="0" borderId="0" xfId="0" applyFont="1" applyFill="1" applyBorder="1"/>
    <xf numFmtId="0" fontId="22" fillId="0" borderId="0" xfId="0" applyFont="1" applyBorder="1" applyAlignment="1">
      <alignment horizontal="center" vertical="center" wrapText="1"/>
    </xf>
    <xf numFmtId="0" fontId="33" fillId="0" borderId="0" xfId="0" applyFont="1" applyBorder="1"/>
    <xf numFmtId="0" fontId="22" fillId="6" borderId="1" xfId="0" applyFont="1" applyFill="1" applyBorder="1" applyAlignment="1">
      <alignment horizontal="center" vertical="center" wrapText="1"/>
    </xf>
    <xf numFmtId="0" fontId="32" fillId="0" borderId="0" xfId="0" applyFont="1" applyBorder="1" applyAlignment="1">
      <alignment horizontal="left"/>
    </xf>
    <xf numFmtId="14" fontId="33" fillId="0" borderId="0" xfId="0" applyNumberFormat="1" applyFont="1" applyFill="1" applyBorder="1" applyAlignment="1"/>
    <xf numFmtId="14" fontId="33" fillId="0" borderId="0" xfId="0" applyNumberFormat="1" applyFont="1" applyFill="1" applyAlignment="1">
      <alignment horizontal="center"/>
    </xf>
    <xf numFmtId="0" fontId="33" fillId="0" borderId="0" xfId="0" applyNumberFormat="1" applyFont="1" applyFill="1" applyAlignment="1">
      <alignment vertical="center"/>
    </xf>
    <xf numFmtId="44" fontId="33" fillId="0" borderId="0" xfId="2" applyFont="1"/>
    <xf numFmtId="14" fontId="33" fillId="0" borderId="0" xfId="0" applyNumberFormat="1" applyFont="1"/>
    <xf numFmtId="0" fontId="33" fillId="0" borderId="0" xfId="0" applyNumberFormat="1" applyFont="1" applyAlignment="1">
      <alignment horizontal="center"/>
    </xf>
    <xf numFmtId="44" fontId="33" fillId="0" borderId="0" xfId="0" applyNumberFormat="1" applyFont="1" applyFill="1" applyAlignment="1">
      <alignment horizontal="center" vertical="center"/>
    </xf>
    <xf numFmtId="44" fontId="33" fillId="0" borderId="0" xfId="0" applyNumberFormat="1" applyFont="1" applyAlignment="1">
      <alignment horizontal="center"/>
    </xf>
    <xf numFmtId="44" fontId="33" fillId="0" borderId="0" xfId="0" applyNumberFormat="1" applyFont="1" applyAlignment="1">
      <alignment vertical="center"/>
    </xf>
    <xf numFmtId="0" fontId="33" fillId="0" borderId="0" xfId="0" applyFont="1" applyFill="1" applyAlignment="1">
      <alignment vertical="center" wrapText="1"/>
    </xf>
    <xf numFmtId="0" fontId="38" fillId="0" borderId="0" xfId="0" applyFont="1"/>
    <xf numFmtId="0" fontId="22" fillId="0" borderId="0" xfId="0" applyFont="1" applyFill="1" applyBorder="1" applyAlignment="1">
      <alignment horizontal="center" vertical="center"/>
    </xf>
    <xf numFmtId="0" fontId="38" fillId="0" borderId="0" xfId="0" applyFont="1" applyFill="1" applyAlignment="1">
      <alignment vertical="center"/>
    </xf>
    <xf numFmtId="0" fontId="33" fillId="0" borderId="0" xfId="0" applyNumberFormat="1" applyFont="1" applyFill="1" applyBorder="1" applyAlignment="1"/>
    <xf numFmtId="44" fontId="33" fillId="0" borderId="0" xfId="2" applyFont="1" applyFill="1" applyAlignment="1">
      <alignment vertical="center"/>
    </xf>
    <xf numFmtId="44" fontId="33" fillId="0" borderId="0" xfId="2" applyFont="1" applyFill="1"/>
    <xf numFmtId="44" fontId="33" fillId="0" borderId="0" xfId="2" applyFont="1" applyFill="1" applyAlignment="1">
      <alignment horizontal="center"/>
    </xf>
    <xf numFmtId="44" fontId="33" fillId="0" borderId="0" xfId="0" applyNumberFormat="1" applyFont="1" applyFill="1" applyAlignment="1">
      <alignment vertical="center"/>
    </xf>
    <xf numFmtId="164" fontId="33" fillId="0" borderId="0" xfId="0" applyNumberFormat="1" applyFont="1" applyFill="1" applyAlignment="1">
      <alignment horizontal="center"/>
    </xf>
    <xf numFmtId="44" fontId="33" fillId="0" borderId="0" xfId="0" applyNumberFormat="1" applyFont="1" applyFill="1"/>
    <xf numFmtId="0" fontId="33" fillId="0" borderId="0" xfId="0" applyFont="1" applyFill="1"/>
    <xf numFmtId="0" fontId="33" fillId="0" borderId="0" xfId="0" applyFont="1" applyFill="1" applyAlignment="1">
      <alignment horizontal="center"/>
    </xf>
    <xf numFmtId="0" fontId="32" fillId="0" borderId="0" xfId="0" applyFont="1" applyFill="1"/>
    <xf numFmtId="0" fontId="33" fillId="0" borderId="0" xfId="0" applyFont="1" applyFill="1" applyAlignment="1">
      <alignment horizontal="left"/>
    </xf>
    <xf numFmtId="14" fontId="33" fillId="0" borderId="0" xfId="0" applyNumberFormat="1" applyFont="1" applyFill="1"/>
    <xf numFmtId="44" fontId="32" fillId="0" borderId="0" xfId="0" applyNumberFormat="1" applyFont="1" applyAlignment="1">
      <alignment vertical="center"/>
    </xf>
    <xf numFmtId="0" fontId="32" fillId="0" borderId="0" xfId="0" applyFont="1" applyFill="1" applyBorder="1" applyAlignment="1">
      <alignment horizontal="center" vertical="center"/>
    </xf>
    <xf numFmtId="14" fontId="33" fillId="0" borderId="0" xfId="5" applyNumberFormat="1" applyFont="1" applyFill="1" applyBorder="1" applyAlignment="1"/>
    <xf numFmtId="0" fontId="33" fillId="0" borderId="0" xfId="5" applyNumberFormat="1" applyFont="1" applyFill="1" applyBorder="1" applyAlignment="1"/>
    <xf numFmtId="44" fontId="33" fillId="0" borderId="0" xfId="5" applyNumberFormat="1" applyFont="1" applyFill="1" applyAlignment="1">
      <alignment vertical="center"/>
    </xf>
    <xf numFmtId="0" fontId="33" fillId="0" borderId="0" xfId="5" applyNumberFormat="1" applyFont="1" applyFill="1" applyAlignment="1">
      <alignment vertical="center"/>
    </xf>
    <xf numFmtId="44" fontId="33" fillId="0" borderId="0" xfId="2" applyFont="1" applyAlignment="1"/>
    <xf numFmtId="44" fontId="33" fillId="0" borderId="0" xfId="5" applyNumberFormat="1" applyFont="1" applyAlignment="1">
      <alignment vertical="center"/>
    </xf>
    <xf numFmtId="0" fontId="33" fillId="0" borderId="0" xfId="5" applyFont="1" applyFill="1" applyAlignment="1">
      <alignment vertical="center" wrapText="1"/>
    </xf>
    <xf numFmtId="0" fontId="33" fillId="0" borderId="0" xfId="5" applyFont="1"/>
    <xf numFmtId="0" fontId="33" fillId="0" borderId="0" xfId="5" applyFont="1" applyFill="1" applyAlignment="1">
      <alignment horizontal="center"/>
    </xf>
    <xf numFmtId="0" fontId="32" fillId="0" borderId="0" xfId="5" applyFont="1" applyFill="1" applyAlignment="1">
      <alignment horizontal="left" vertical="center"/>
    </xf>
    <xf numFmtId="0" fontId="33" fillId="0" borderId="0" xfId="5" applyFont="1" applyFill="1" applyAlignment="1">
      <alignment horizontal="left" vertical="center"/>
    </xf>
    <xf numFmtId="14" fontId="33" fillId="0" borderId="0" xfId="5" applyNumberFormat="1" applyFont="1" applyFill="1"/>
    <xf numFmtId="0" fontId="33" fillId="0" borderId="0" xfId="5" applyNumberFormat="1" applyFont="1" applyFill="1"/>
    <xf numFmtId="44" fontId="32" fillId="0" borderId="0" xfId="2" applyFont="1" applyAlignment="1">
      <alignment vertical="center"/>
    </xf>
    <xf numFmtId="44" fontId="32" fillId="0" borderId="0" xfId="2" applyFont="1" applyAlignment="1"/>
    <xf numFmtId="44" fontId="32" fillId="0" borderId="0" xfId="5" applyNumberFormat="1" applyFont="1" applyFill="1" applyBorder="1" applyAlignment="1">
      <alignment horizontal="center" vertical="center" wrapText="1"/>
    </xf>
    <xf numFmtId="44" fontId="32" fillId="0" borderId="0" xfId="5" applyNumberFormat="1" applyFont="1" applyAlignment="1">
      <alignment vertical="center"/>
    </xf>
    <xf numFmtId="0" fontId="38" fillId="0" borderId="0" xfId="5" applyFont="1" applyAlignment="1">
      <alignment horizontal="center"/>
    </xf>
    <xf numFmtId="0" fontId="22" fillId="0" borderId="0" xfId="0" applyFont="1" applyFill="1" applyBorder="1" applyAlignment="1"/>
    <xf numFmtId="0" fontId="38" fillId="0" borderId="0" xfId="0" applyFont="1" applyAlignment="1">
      <alignment horizontal="center"/>
    </xf>
    <xf numFmtId="0" fontId="32" fillId="0" borderId="0" xfId="0" applyFont="1" applyFill="1" applyBorder="1" applyAlignment="1"/>
    <xf numFmtId="14" fontId="32" fillId="0" borderId="0" xfId="0" applyNumberFormat="1" applyFont="1" applyAlignment="1">
      <alignment horizontal="center" wrapText="1"/>
    </xf>
    <xf numFmtId="0" fontId="32" fillId="0" borderId="0" xfId="0" applyNumberFormat="1" applyFont="1" applyAlignment="1">
      <alignment horizontal="center" wrapText="1"/>
    </xf>
    <xf numFmtId="164" fontId="33" fillId="0" borderId="0" xfId="0" applyNumberFormat="1" applyFont="1" applyAlignment="1">
      <alignment horizontal="center"/>
    </xf>
    <xf numFmtId="44" fontId="33" fillId="0" borderId="0" xfId="2" applyFont="1" applyAlignment="1">
      <alignment horizontal="center"/>
    </xf>
    <xf numFmtId="0" fontId="33" fillId="0" borderId="0" xfId="0" applyFont="1" applyAlignment="1">
      <alignment horizontal="center"/>
    </xf>
    <xf numFmtId="0" fontId="33" fillId="0" borderId="0" xfId="0" applyFont="1" applyFill="1" applyBorder="1" applyAlignment="1"/>
    <xf numFmtId="14" fontId="33" fillId="0" borderId="0" xfId="0" applyNumberFormat="1" applyFont="1" applyAlignment="1">
      <alignment horizontal="center"/>
    </xf>
    <xf numFmtId="0" fontId="22" fillId="6" borderId="1" xfId="0" applyNumberFormat="1" applyFont="1" applyFill="1" applyBorder="1" applyAlignment="1">
      <alignment horizontal="center" vertical="center" wrapText="1"/>
    </xf>
    <xf numFmtId="0" fontId="22" fillId="6" borderId="1" xfId="3" applyNumberFormat="1" applyFont="1" applyFill="1" applyBorder="1" applyAlignment="1">
      <alignment horizontal="center" vertical="center" wrapText="1"/>
    </xf>
    <xf numFmtId="14" fontId="22" fillId="6" borderId="1" xfId="0" applyNumberFormat="1" applyFont="1" applyFill="1" applyBorder="1" applyAlignment="1">
      <alignment horizontal="center" vertical="center" wrapText="1"/>
    </xf>
    <xf numFmtId="44" fontId="22" fillId="6" borderId="1" xfId="0" applyNumberFormat="1" applyFont="1" applyFill="1" applyBorder="1" applyAlignment="1">
      <alignment horizontal="center" vertical="center" wrapText="1"/>
    </xf>
    <xf numFmtId="9" fontId="0" fillId="3" borderId="1" xfId="0" applyNumberFormat="1" applyFill="1" applyBorder="1" applyAlignment="1">
      <alignment horizontal="center"/>
    </xf>
    <xf numFmtId="164" fontId="22" fillId="6" borderId="1" xfId="0" applyNumberFormat="1" applyFont="1" applyFill="1" applyBorder="1" applyAlignment="1">
      <alignment horizontal="center" vertical="center" wrapText="1"/>
    </xf>
    <xf numFmtId="0" fontId="32" fillId="0" borderId="0" xfId="0" applyNumberFormat="1" applyFont="1" applyFill="1" applyBorder="1" applyAlignment="1">
      <alignment horizontal="left"/>
    </xf>
    <xf numFmtId="44" fontId="32" fillId="0" borderId="0" xfId="0" applyNumberFormat="1" applyFont="1" applyFill="1" applyAlignment="1">
      <alignment vertical="center"/>
    </xf>
    <xf numFmtId="14" fontId="33" fillId="0" borderId="0" xfId="0" applyNumberFormat="1" applyFont="1" applyFill="1" applyAlignment="1">
      <alignment vertical="center"/>
    </xf>
    <xf numFmtId="9" fontId="33" fillId="0" borderId="0" xfId="3" applyFont="1" applyFill="1" applyAlignment="1">
      <alignment vertical="center"/>
    </xf>
    <xf numFmtId="0" fontId="33" fillId="0" borderId="0" xfId="0" applyNumberFormat="1" applyFont="1"/>
    <xf numFmtId="0" fontId="33" fillId="0" borderId="0" xfId="0" applyFont="1" applyFill="1" applyBorder="1"/>
    <xf numFmtId="0" fontId="34" fillId="6" borderId="1" xfId="0" applyNumberFormat="1" applyFont="1" applyFill="1" applyBorder="1" applyAlignment="1">
      <alignment horizontal="center" vertical="center" wrapText="1"/>
    </xf>
    <xf numFmtId="0" fontId="22" fillId="6" borderId="1" xfId="0" applyFont="1" applyFill="1" applyBorder="1" applyAlignment="1">
      <alignment horizontal="center" vertical="top" wrapText="1"/>
    </xf>
    <xf numFmtId="0" fontId="34" fillId="0" borderId="0" xfId="0" applyNumberFormat="1" applyFont="1" applyFill="1" applyBorder="1" applyAlignment="1">
      <alignment horizontal="center" vertical="center"/>
    </xf>
    <xf numFmtId="0" fontId="38" fillId="0" borderId="0" xfId="0" applyFont="1" applyAlignment="1">
      <alignment vertical="center"/>
    </xf>
    <xf numFmtId="9" fontId="38" fillId="0" borderId="0" xfId="0" applyNumberFormat="1" applyFont="1" applyAlignment="1">
      <alignment vertical="center"/>
    </xf>
    <xf numFmtId="0" fontId="22" fillId="0" borderId="0" xfId="0" quotePrefix="1" applyNumberFormat="1" applyFont="1" applyFill="1" applyBorder="1" applyAlignment="1">
      <alignment horizontal="center"/>
    </xf>
    <xf numFmtId="0" fontId="22" fillId="0" borderId="0" xfId="0" applyNumberFormat="1" applyFont="1" applyFill="1" applyBorder="1" applyAlignment="1">
      <alignment horizontal="center"/>
    </xf>
    <xf numFmtId="0" fontId="22" fillId="0" borderId="0" xfId="0" applyFont="1" applyFill="1" applyBorder="1" applyAlignment="1">
      <alignment horizontal="center"/>
    </xf>
    <xf numFmtId="44" fontId="22" fillId="0" borderId="0" xfId="0" applyNumberFormat="1" applyFont="1" applyFill="1" applyBorder="1" applyAlignment="1">
      <alignment horizontal="center"/>
    </xf>
    <xf numFmtId="44" fontId="22" fillId="0" borderId="0" xfId="0" applyNumberFormat="1" applyFont="1" applyFill="1" applyBorder="1" applyAlignment="1">
      <alignment horizontal="center" vertical="center"/>
    </xf>
    <xf numFmtId="0" fontId="22" fillId="6" borderId="1" xfId="0" applyFont="1" applyFill="1" applyBorder="1" applyAlignment="1">
      <alignment horizontal="center"/>
    </xf>
    <xf numFmtId="0" fontId="22" fillId="0" borderId="0" xfId="0" applyFont="1" applyFill="1" applyBorder="1" applyAlignment="1">
      <alignment wrapText="1"/>
    </xf>
    <xf numFmtId="44" fontId="22" fillId="6" borderId="1" xfId="0" applyNumberFormat="1" applyFont="1" applyFill="1" applyBorder="1" applyAlignment="1">
      <alignment horizontal="center"/>
    </xf>
    <xf numFmtId="0" fontId="22" fillId="6" borderId="1" xfId="0" applyNumberFormat="1" applyFont="1" applyFill="1" applyBorder="1" applyAlignment="1">
      <alignment horizontal="center"/>
    </xf>
    <xf numFmtId="10" fontId="22" fillId="6" borderId="1" xfId="3" applyNumberFormat="1" applyFont="1" applyFill="1" applyBorder="1" applyAlignment="1">
      <alignment horizontal="center"/>
    </xf>
    <xf numFmtId="9" fontId="22" fillId="6" borderId="1" xfId="3" applyFont="1" applyFill="1" applyBorder="1" applyAlignment="1">
      <alignment horizontal="center"/>
    </xf>
    <xf numFmtId="0" fontId="22" fillId="6" borderId="1" xfId="0" applyFont="1" applyFill="1" applyBorder="1" applyAlignment="1">
      <alignment horizontal="center" vertical="center"/>
    </xf>
    <xf numFmtId="0" fontId="38" fillId="0" borderId="0" xfId="0" applyFont="1" applyFill="1" applyAlignment="1">
      <alignment horizontal="center" vertical="center"/>
    </xf>
    <xf numFmtId="44" fontId="38" fillId="6" borderId="1" xfId="0" applyNumberFormat="1" applyFont="1" applyFill="1" applyBorder="1" applyAlignment="1">
      <alignment horizontal="center" vertical="center" wrapText="1"/>
    </xf>
    <xf numFmtId="0" fontId="38" fillId="0" borderId="0" xfId="0" applyFont="1" applyBorder="1" applyAlignment="1">
      <alignment horizontal="center" vertical="center"/>
    </xf>
    <xf numFmtId="0" fontId="40" fillId="0" borderId="0" xfId="8" applyFont="1" applyAlignment="1">
      <alignment horizontal="center"/>
    </xf>
    <xf numFmtId="0" fontId="41" fillId="0" borderId="0" xfId="8" applyFont="1" applyAlignment="1"/>
    <xf numFmtId="14" fontId="15" fillId="0" borderId="10" xfId="8" applyNumberFormat="1" applyFont="1" applyBorder="1" applyAlignment="1">
      <alignment horizontal="center" vertical="center"/>
    </xf>
    <xf numFmtId="167" fontId="15" fillId="0" borderId="11" xfId="8" applyNumberFormat="1" applyFont="1" applyBorder="1" applyAlignment="1">
      <alignment horizontal="center" vertical="center"/>
    </xf>
    <xf numFmtId="0" fontId="15" fillId="0" borderId="11" xfId="8" applyFont="1" applyBorder="1" applyAlignment="1">
      <alignment horizontal="center" vertical="center"/>
    </xf>
    <xf numFmtId="0" fontId="15" fillId="0" borderId="11" xfId="8" applyFont="1" applyBorder="1" applyAlignment="1">
      <alignment horizontal="center" vertical="center" wrapText="1"/>
    </xf>
    <xf numFmtId="0" fontId="22" fillId="6" borderId="1" xfId="0" applyFont="1" applyFill="1" applyBorder="1" applyAlignment="1"/>
    <xf numFmtId="0" fontId="22" fillId="7" borderId="1" xfId="0" applyFont="1" applyFill="1" applyBorder="1" applyAlignment="1"/>
    <xf numFmtId="0" fontId="38" fillId="0" borderId="0" xfId="0" applyFont="1" applyFill="1" applyBorder="1" applyAlignment="1">
      <alignment vertical="center"/>
    </xf>
    <xf numFmtId="0" fontId="22" fillId="6" borderId="2" xfId="0" applyFont="1" applyFill="1" applyBorder="1" applyAlignment="1">
      <alignment horizontal="left"/>
    </xf>
    <xf numFmtId="0" fontId="39" fillId="0" borderId="0" xfId="0" applyFont="1"/>
    <xf numFmtId="9" fontId="39" fillId="0" borderId="0" xfId="3" applyFont="1" applyFill="1" applyAlignment="1">
      <alignment vertical="center"/>
    </xf>
    <xf numFmtId="44" fontId="39" fillId="0" borderId="0" xfId="0" applyNumberFormat="1" applyFont="1" applyFill="1" applyAlignment="1">
      <alignment vertical="center"/>
    </xf>
    <xf numFmtId="0" fontId="39" fillId="0" borderId="0" xfId="0" applyNumberFormat="1" applyFont="1" applyFill="1" applyBorder="1" applyAlignment="1">
      <alignment horizontal="left"/>
    </xf>
    <xf numFmtId="0" fontId="39" fillId="0" borderId="0" xfId="5" applyFont="1" applyFill="1" applyAlignment="1">
      <alignment horizontal="left"/>
    </xf>
    <xf numFmtId="44" fontId="22" fillId="7" borderId="1" xfId="0" applyNumberFormat="1" applyFont="1" applyFill="1" applyBorder="1" applyAlignment="1">
      <alignment horizontal="center" vertical="center" wrapText="1"/>
    </xf>
    <xf numFmtId="0" fontId="39" fillId="0" borderId="0" xfId="0" applyFont="1" applyFill="1" applyBorder="1" applyAlignment="1">
      <alignment horizontal="center"/>
    </xf>
    <xf numFmtId="0" fontId="0" fillId="0" borderId="1" xfId="0" applyFont="1" applyFill="1" applyBorder="1" applyAlignment="1">
      <alignment horizontal="center" wrapText="1"/>
    </xf>
    <xf numFmtId="44" fontId="0" fillId="6" borderId="1" xfId="0" applyNumberFormat="1" applyFont="1" applyFill="1" applyBorder="1" applyAlignment="1">
      <alignment horizontal="center" vertical="center" wrapText="1"/>
    </xf>
    <xf numFmtId="44" fontId="42" fillId="6" borderId="1" xfId="0" applyNumberFormat="1" applyFont="1" applyFill="1" applyBorder="1" applyAlignment="1">
      <alignment horizontal="center" vertical="center" wrapText="1"/>
    </xf>
    <xf numFmtId="0" fontId="14" fillId="0" borderId="11" xfId="8" applyFont="1" applyBorder="1" applyAlignment="1">
      <alignment horizontal="center" vertical="center"/>
    </xf>
    <xf numFmtId="0" fontId="14" fillId="0" borderId="11" xfId="8" applyFont="1" applyBorder="1" applyAlignment="1">
      <alignment horizontal="center" vertical="center" wrapText="1"/>
    </xf>
    <xf numFmtId="14" fontId="13" fillId="0" borderId="10" xfId="8" applyNumberFormat="1" applyFont="1" applyBorder="1" applyAlignment="1">
      <alignment horizontal="center" vertical="center"/>
    </xf>
    <xf numFmtId="0" fontId="13" fillId="0" borderId="11" xfId="8" applyFont="1" applyBorder="1" applyAlignment="1">
      <alignment horizontal="center" vertical="center"/>
    </xf>
    <xf numFmtId="0" fontId="13" fillId="0" borderId="11" xfId="8" applyFont="1" applyBorder="1" applyAlignment="1">
      <alignment horizontal="center" vertical="center" wrapText="1"/>
    </xf>
    <xf numFmtId="14" fontId="12" fillId="0" borderId="10" xfId="8" applyNumberFormat="1" applyFont="1" applyBorder="1" applyAlignment="1">
      <alignment horizontal="center" vertical="center"/>
    </xf>
    <xf numFmtId="167" fontId="12" fillId="0" borderId="11" xfId="8" applyNumberFormat="1" applyFont="1" applyBorder="1" applyAlignment="1">
      <alignment horizontal="center" vertical="center"/>
    </xf>
    <xf numFmtId="0" fontId="12" fillId="0" borderId="11" xfId="8" applyFont="1" applyBorder="1" applyAlignment="1">
      <alignment horizontal="justify" vertical="center"/>
    </xf>
    <xf numFmtId="0" fontId="12" fillId="0" borderId="11" xfId="8" applyFont="1" applyBorder="1" applyAlignment="1">
      <alignment horizontal="center" vertical="center"/>
    </xf>
    <xf numFmtId="0" fontId="44" fillId="0" borderId="0" xfId="12" applyFont="1" applyFill="1" applyBorder="1" applyAlignment="1"/>
    <xf numFmtId="0" fontId="11" fillId="0" borderId="11" xfId="8" applyFont="1" applyBorder="1" applyAlignment="1">
      <alignment horizontal="center" vertical="center"/>
    </xf>
    <xf numFmtId="14" fontId="20" fillId="0" borderId="0" xfId="0" applyNumberFormat="1" applyFont="1" applyFill="1" applyAlignment="1">
      <alignment wrapText="1"/>
    </xf>
    <xf numFmtId="0" fontId="20" fillId="0" borderId="0" xfId="0" applyNumberFormat="1" applyFont="1" applyFill="1" applyBorder="1" applyAlignment="1"/>
    <xf numFmtId="166" fontId="20" fillId="0" borderId="0" xfId="0" applyNumberFormat="1" applyFont="1" applyFill="1" applyAlignment="1">
      <alignment vertical="center"/>
    </xf>
    <xf numFmtId="168" fontId="20" fillId="0" borderId="0" xfId="0" applyNumberFormat="1" applyFont="1" applyAlignment="1">
      <alignment vertical="center"/>
    </xf>
    <xf numFmtId="0" fontId="20" fillId="0" borderId="0" xfId="0" applyFont="1" applyFill="1" applyBorder="1"/>
    <xf numFmtId="168" fontId="23" fillId="0" borderId="0" xfId="0" applyNumberFormat="1" applyFont="1" applyAlignment="1">
      <alignment vertical="center"/>
    </xf>
    <xf numFmtId="166" fontId="22" fillId="6" borderId="1" xfId="0" applyNumberFormat="1" applyFont="1" applyFill="1" applyBorder="1" applyAlignment="1">
      <alignment horizontal="center" vertical="center" wrapText="1"/>
    </xf>
    <xf numFmtId="168" fontId="22" fillId="6" borderId="1" xfId="0" applyNumberFormat="1" applyFont="1" applyFill="1" applyBorder="1" applyAlignment="1">
      <alignment horizontal="center" vertical="center" wrapText="1"/>
    </xf>
    <xf numFmtId="168" fontId="45" fillId="6" borderId="1" xfId="0" applyNumberFormat="1" applyFont="1" applyFill="1" applyBorder="1" applyAlignment="1">
      <alignment horizontal="center" vertical="center" wrapText="1"/>
    </xf>
    <xf numFmtId="0" fontId="20" fillId="0" borderId="1" xfId="0" applyFont="1" applyFill="1" applyBorder="1" applyAlignment="1">
      <alignment wrapText="1"/>
    </xf>
    <xf numFmtId="14" fontId="0" fillId="0" borderId="1" xfId="0" applyNumberFormat="1" applyFill="1" applyBorder="1" applyAlignment="1"/>
    <xf numFmtId="0" fontId="20" fillId="0" borderId="1" xfId="0" applyNumberFormat="1" applyFont="1" applyFill="1" applyBorder="1" applyAlignment="1">
      <alignment wrapText="1"/>
    </xf>
    <xf numFmtId="0" fontId="20" fillId="6" borderId="1" xfId="0" applyNumberFormat="1" applyFont="1" applyFill="1" applyBorder="1" applyAlignment="1" applyProtection="1">
      <alignment wrapText="1"/>
      <protection locked="0"/>
    </xf>
    <xf numFmtId="166" fontId="20" fillId="3" borderId="1" xfId="0" applyNumberFormat="1" applyFont="1" applyFill="1" applyBorder="1" applyAlignment="1"/>
    <xf numFmtId="14" fontId="20" fillId="0" borderId="1" xfId="0" applyNumberFormat="1" applyFont="1" applyFill="1" applyBorder="1" applyAlignment="1">
      <alignment wrapText="1"/>
    </xf>
    <xf numFmtId="0" fontId="20" fillId="3" borderId="1" xfId="0" applyNumberFormat="1" applyFont="1" applyFill="1" applyBorder="1" applyAlignment="1"/>
    <xf numFmtId="168" fontId="20" fillId="0" borderId="1" xfId="0" applyNumberFormat="1" applyFont="1" applyFill="1" applyBorder="1" applyAlignment="1">
      <alignment wrapText="1"/>
    </xf>
    <xf numFmtId="168" fontId="20" fillId="3" borderId="1" xfId="0" applyNumberFormat="1" applyFont="1" applyFill="1" applyBorder="1" applyAlignment="1">
      <alignment wrapText="1"/>
    </xf>
    <xf numFmtId="0" fontId="46" fillId="0" borderId="1" xfId="0" applyFont="1" applyFill="1" applyBorder="1" applyAlignment="1">
      <alignment horizontal="center" wrapText="1"/>
    </xf>
    <xf numFmtId="0" fontId="20" fillId="0" borderId="0" xfId="0" applyFont="1" applyBorder="1" applyAlignment="1"/>
    <xf numFmtId="14" fontId="0" fillId="0" borderId="1" xfId="0" applyNumberFormat="1" applyBorder="1" applyAlignment="1"/>
    <xf numFmtId="9" fontId="20" fillId="0" borderId="1" xfId="0" applyNumberFormat="1" applyFont="1" applyFill="1" applyBorder="1" applyAlignment="1">
      <alignment wrapText="1"/>
    </xf>
    <xf numFmtId="0" fontId="20" fillId="0" borderId="1" xfId="0" applyFont="1" applyFill="1" applyBorder="1" applyAlignment="1"/>
    <xf numFmtId="0" fontId="20" fillId="0" borderId="1" xfId="0" applyNumberFormat="1" applyFont="1" applyFill="1" applyBorder="1" applyAlignment="1"/>
    <xf numFmtId="0" fontId="20" fillId="0" borderId="1" xfId="0" applyNumberFormat="1" applyFont="1" applyFill="1" applyBorder="1" applyAlignment="1" applyProtection="1">
      <alignment wrapText="1"/>
      <protection locked="0"/>
    </xf>
    <xf numFmtId="0" fontId="20" fillId="6" borderId="1" xfId="0" applyNumberFormat="1" applyFont="1" applyFill="1" applyBorder="1" applyAlignment="1"/>
    <xf numFmtId="0" fontId="10" fillId="0" borderId="11" xfId="8" applyFont="1" applyBorder="1" applyAlignment="1">
      <alignment horizontal="center" vertical="center"/>
    </xf>
    <xf numFmtId="0" fontId="9" fillId="0" borderId="11" xfId="8" applyFont="1" applyBorder="1" applyAlignment="1">
      <alignment horizontal="center" vertical="center"/>
    </xf>
    <xf numFmtId="0" fontId="33" fillId="0" borderId="1" xfId="5" applyFont="1" applyBorder="1"/>
    <xf numFmtId="0" fontId="8" fillId="0" borderId="11" xfId="8" applyFont="1" applyBorder="1" applyAlignment="1">
      <alignment horizontal="center" vertical="center" wrapText="1"/>
    </xf>
    <xf numFmtId="0" fontId="22" fillId="6" borderId="1" xfId="0" applyFont="1" applyFill="1" applyBorder="1" applyAlignment="1">
      <alignment horizontal="left"/>
    </xf>
    <xf numFmtId="0" fontId="22" fillId="6" borderId="1" xfId="0" applyFont="1" applyFill="1" applyBorder="1" applyAlignment="1">
      <alignment horizontal="left" wrapText="1"/>
    </xf>
    <xf numFmtId="0" fontId="20" fillId="0" borderId="0" xfId="0" applyFont="1" applyFill="1" applyBorder="1" applyAlignment="1">
      <alignment vertical="center"/>
    </xf>
    <xf numFmtId="0" fontId="22" fillId="0" borderId="1" xfId="0" applyFont="1" applyFill="1" applyBorder="1" applyAlignment="1">
      <alignment horizontal="center" vertical="center" wrapText="1"/>
    </xf>
    <xf numFmtId="0" fontId="7" fillId="0" borderId="11" xfId="8" applyFont="1" applyBorder="1" applyAlignment="1">
      <alignment horizontal="center" vertical="center" wrapText="1"/>
    </xf>
    <xf numFmtId="0" fontId="6" fillId="0" borderId="11" xfId="8" applyFont="1" applyBorder="1" applyAlignment="1">
      <alignment horizontal="center" vertical="center" wrapText="1"/>
    </xf>
    <xf numFmtId="0" fontId="6" fillId="0" borderId="11" xfId="8" applyFont="1" applyBorder="1" applyAlignment="1">
      <alignment horizontal="center" vertical="center"/>
    </xf>
    <xf numFmtId="0" fontId="5" fillId="0" borderId="11" xfId="8" applyFont="1" applyBorder="1" applyAlignment="1">
      <alignment horizontal="center" vertical="center" wrapText="1"/>
    </xf>
    <xf numFmtId="0" fontId="5" fillId="0" borderId="11" xfId="8" applyFont="1" applyBorder="1" applyAlignment="1">
      <alignment horizontal="center" vertical="center"/>
    </xf>
    <xf numFmtId="0" fontId="4" fillId="0" borderId="11" xfId="8" applyFont="1" applyBorder="1" applyAlignment="1">
      <alignment horizontal="center" vertical="center" wrapText="1"/>
    </xf>
    <xf numFmtId="0" fontId="11" fillId="0" borderId="11" xfId="8" applyFont="1" applyBorder="1" applyAlignment="1">
      <alignment horizontal="center" vertical="center" wrapText="1"/>
    </xf>
    <xf numFmtId="0" fontId="32" fillId="0" borderId="0" xfId="0" applyNumberFormat="1" applyFont="1" applyFill="1" applyBorder="1" applyAlignment="1"/>
    <xf numFmtId="44" fontId="38" fillId="6" borderId="4" xfId="0" applyNumberFormat="1" applyFont="1" applyFill="1" applyBorder="1" applyAlignment="1">
      <alignment horizontal="center" vertical="center" wrapText="1"/>
    </xf>
    <xf numFmtId="0" fontId="28" fillId="6" borderId="1" xfId="0" applyFont="1" applyFill="1" applyBorder="1" applyAlignment="1">
      <alignment horizontal="center" vertical="top"/>
    </xf>
    <xf numFmtId="44" fontId="20" fillId="3" borderId="1" xfId="0" applyNumberFormat="1" applyFont="1" applyFill="1" applyBorder="1" applyAlignment="1">
      <alignment horizontal="center" vertical="center"/>
    </xf>
    <xf numFmtId="0" fontId="20" fillId="3" borderId="1" xfId="0" applyNumberFormat="1" applyFont="1" applyFill="1" applyBorder="1" applyAlignment="1">
      <alignment horizontal="center" vertical="center"/>
    </xf>
    <xf numFmtId="10" fontId="20" fillId="3" borderId="1" xfId="3" applyNumberFormat="1" applyFont="1" applyFill="1" applyBorder="1" applyAlignment="1">
      <alignment horizontal="center" vertical="center"/>
    </xf>
    <xf numFmtId="44" fontId="0" fillId="3" borderId="1" xfId="0" applyNumberFormat="1" applyFill="1" applyBorder="1" applyAlignment="1">
      <alignment horizontal="center" vertical="center"/>
    </xf>
    <xf numFmtId="0" fontId="0" fillId="0" borderId="0" xfId="0" applyAlignment="1">
      <alignment horizontal="center" vertical="center"/>
    </xf>
    <xf numFmtId="0" fontId="20" fillId="0" borderId="0" xfId="0" applyFont="1" applyAlignment="1">
      <alignment horizontal="center" vertical="center"/>
    </xf>
    <xf numFmtId="9" fontId="20" fillId="0" borderId="0" xfId="0" applyNumberFormat="1" applyFont="1" applyAlignment="1">
      <alignment horizontal="center" vertical="center"/>
    </xf>
    <xf numFmtId="9" fontId="0" fillId="0" borderId="0" xfId="0" applyNumberFormat="1" applyAlignment="1">
      <alignment horizontal="center" vertical="center"/>
    </xf>
    <xf numFmtId="0" fontId="22" fillId="6" borderId="7" xfId="0" applyFont="1" applyFill="1" applyBorder="1" applyAlignment="1">
      <alignment horizontal="center" vertical="center" wrapText="1"/>
    </xf>
    <xf numFmtId="0" fontId="22" fillId="6" borderId="7" xfId="0" applyNumberFormat="1" applyFont="1" applyFill="1" applyBorder="1" applyAlignment="1">
      <alignment horizontal="center" vertical="center" wrapText="1"/>
    </xf>
    <xf numFmtId="0" fontId="22" fillId="6" borderId="7" xfId="3" applyNumberFormat="1" applyFont="1" applyFill="1" applyBorder="1" applyAlignment="1">
      <alignment horizontal="center" vertical="center" wrapText="1"/>
    </xf>
    <xf numFmtId="14" fontId="22" fillId="6" borderId="7" xfId="0" applyNumberFormat="1" applyFont="1" applyFill="1" applyBorder="1" applyAlignment="1">
      <alignment horizontal="center" vertical="center" wrapText="1"/>
    </xf>
    <xf numFmtId="44" fontId="22" fillId="7" borderId="7" xfId="0" applyNumberFormat="1" applyFont="1" applyFill="1" applyBorder="1" applyAlignment="1">
      <alignment horizontal="center" vertical="center" wrapText="1"/>
    </xf>
    <xf numFmtId="44" fontId="22" fillId="6" borderId="7" xfId="0" applyNumberFormat="1" applyFont="1" applyFill="1" applyBorder="1" applyAlignment="1">
      <alignment horizontal="center" vertical="center" wrapText="1"/>
    </xf>
    <xf numFmtId="44" fontId="22" fillId="6" borderId="7" xfId="0" applyNumberFormat="1" applyFont="1" applyFill="1" applyBorder="1" applyAlignment="1">
      <alignment horizontal="center" vertical="center"/>
    </xf>
    <xf numFmtId="164" fontId="22" fillId="6" borderId="7" xfId="0" applyNumberFormat="1" applyFont="1" applyFill="1" applyBorder="1" applyAlignment="1">
      <alignment horizontal="center" vertical="center" wrapText="1"/>
    </xf>
    <xf numFmtId="44" fontId="22" fillId="6" borderId="3" xfId="0" applyNumberFormat="1" applyFont="1" applyFill="1" applyBorder="1" applyAlignment="1">
      <alignment horizontal="center" vertical="center" wrapText="1"/>
    </xf>
    <xf numFmtId="0" fontId="20" fillId="0" borderId="7" xfId="0" applyFont="1" applyFill="1" applyBorder="1" applyAlignment="1">
      <alignment horizontal="center"/>
    </xf>
    <xf numFmtId="0" fontId="20" fillId="0" borderId="7" xfId="0" applyFont="1" applyFill="1" applyBorder="1" applyAlignment="1">
      <alignment horizontal="center" vertical="center" wrapText="1"/>
    </xf>
    <xf numFmtId="0" fontId="31" fillId="0" borderId="7" xfId="0" applyNumberFormat="1" applyFont="1" applyFill="1" applyBorder="1" applyAlignment="1">
      <alignment horizontal="center"/>
    </xf>
    <xf numFmtId="0" fontId="20" fillId="0" borderId="7" xfId="6" applyNumberFormat="1" applyFont="1" applyFill="1" applyBorder="1" applyAlignment="1">
      <alignment horizontal="center"/>
    </xf>
    <xf numFmtId="14" fontId="20" fillId="0" borderId="7" xfId="0" applyNumberFormat="1" applyFont="1" applyBorder="1" applyAlignment="1">
      <alignment horizontal="center"/>
    </xf>
    <xf numFmtId="44" fontId="20" fillId="6" borderId="7" xfId="0" applyNumberFormat="1" applyFont="1" applyFill="1" applyBorder="1" applyAlignment="1" applyProtection="1">
      <alignment horizontal="center" wrapText="1"/>
      <protection locked="0"/>
    </xf>
    <xf numFmtId="44" fontId="20" fillId="0" borderId="7" xfId="0" applyNumberFormat="1" applyFont="1" applyFill="1" applyBorder="1" applyAlignment="1">
      <alignment horizontal="center"/>
    </xf>
    <xf numFmtId="14" fontId="20" fillId="0" borderId="7" xfId="0" applyNumberFormat="1" applyFont="1" applyFill="1" applyBorder="1" applyAlignment="1">
      <alignment horizontal="center"/>
    </xf>
    <xf numFmtId="9" fontId="20" fillId="0" borderId="7" xfId="3" applyFont="1" applyFill="1" applyBorder="1" applyAlignment="1">
      <alignment horizontal="center"/>
    </xf>
    <xf numFmtId="0" fontId="20" fillId="0" borderId="7" xfId="0" applyNumberFormat="1" applyFont="1" applyFill="1" applyBorder="1" applyAlignment="1">
      <alignment horizontal="center"/>
    </xf>
    <xf numFmtId="44" fontId="20" fillId="3" borderId="7" xfId="0" applyNumberFormat="1" applyFont="1" applyFill="1" applyBorder="1" applyAlignment="1">
      <alignment horizontal="center" wrapText="1"/>
    </xf>
    <xf numFmtId="44" fontId="20" fillId="0" borderId="7" xfId="0" applyNumberFormat="1" applyFont="1" applyFill="1" applyBorder="1" applyAlignment="1">
      <alignment horizontal="center" wrapText="1"/>
    </xf>
    <xf numFmtId="44" fontId="0" fillId="3" borderId="7" xfId="0" applyNumberFormat="1" applyFont="1" applyFill="1" applyBorder="1" applyAlignment="1">
      <alignment horizontal="center" wrapText="1"/>
    </xf>
    <xf numFmtId="0" fontId="20" fillId="0" borderId="7" xfId="0" applyFont="1" applyFill="1" applyBorder="1" applyAlignment="1">
      <alignment horizontal="center" wrapText="1"/>
    </xf>
    <xf numFmtId="0" fontId="37" fillId="0" borderId="7" xfId="0" applyFont="1" applyFill="1" applyBorder="1" applyAlignment="1">
      <alignment horizontal="center" wrapText="1"/>
    </xf>
    <xf numFmtId="0" fontId="0" fillId="0" borderId="3" xfId="0" applyFont="1" applyFill="1" applyBorder="1" applyAlignment="1">
      <alignment horizontal="center" wrapText="1"/>
    </xf>
    <xf numFmtId="0" fontId="0" fillId="0" borderId="7" xfId="0" applyFont="1" applyFill="1" applyBorder="1" applyAlignment="1">
      <alignment horizontal="center"/>
    </xf>
    <xf numFmtId="0" fontId="0" fillId="0" borderId="7" xfId="0" applyNumberFormat="1" applyFont="1" applyFill="1" applyBorder="1" applyAlignment="1">
      <alignment horizontal="center"/>
    </xf>
    <xf numFmtId="0" fontId="0" fillId="0" borderId="7" xfId="3" applyNumberFormat="1" applyFont="1" applyFill="1" applyBorder="1" applyAlignment="1">
      <alignment horizontal="center"/>
    </xf>
    <xf numFmtId="14" fontId="0" fillId="0" borderId="7" xfId="0" applyNumberFormat="1" applyFont="1" applyFill="1" applyBorder="1" applyAlignment="1">
      <alignment horizontal="center" wrapText="1"/>
    </xf>
    <xf numFmtId="44" fontId="0" fillId="6" borderId="7" xfId="0" applyNumberFormat="1" applyFont="1" applyFill="1" applyBorder="1" applyAlignment="1" applyProtection="1">
      <alignment horizontal="center"/>
      <protection locked="0"/>
    </xf>
    <xf numFmtId="44" fontId="0" fillId="0" borderId="7" xfId="0" applyNumberFormat="1" applyFont="1" applyFill="1" applyBorder="1" applyAlignment="1">
      <alignment horizontal="center"/>
    </xf>
    <xf numFmtId="14" fontId="0" fillId="0" borderId="7" xfId="0" applyNumberFormat="1" applyFont="1" applyFill="1" applyBorder="1" applyAlignment="1">
      <alignment horizontal="center"/>
    </xf>
    <xf numFmtId="9" fontId="0" fillId="0" borderId="7" xfId="3" applyFont="1" applyFill="1" applyBorder="1" applyAlignment="1">
      <alignment horizontal="center"/>
    </xf>
    <xf numFmtId="44" fontId="0" fillId="0" borderId="7" xfId="0" applyNumberFormat="1" applyFont="1" applyFill="1" applyBorder="1" applyAlignment="1">
      <alignment horizontal="center" wrapText="1"/>
    </xf>
    <xf numFmtId="0" fontId="0" fillId="0" borderId="7" xfId="0" applyFont="1" applyFill="1" applyBorder="1" applyAlignment="1">
      <alignment horizontal="center" wrapText="1"/>
    </xf>
    <xf numFmtId="0" fontId="20" fillId="0" borderId="7" xfId="0" applyNumberFormat="1" applyFont="1" applyFill="1" applyBorder="1" applyAlignment="1">
      <alignment horizontal="center" wrapText="1"/>
    </xf>
    <xf numFmtId="0" fontId="20" fillId="0" borderId="7" xfId="3" applyNumberFormat="1" applyFont="1" applyFill="1" applyBorder="1" applyAlignment="1">
      <alignment horizontal="center"/>
    </xf>
    <xf numFmtId="0" fontId="22" fillId="6" borderId="4" xfId="0" applyFont="1" applyFill="1" applyBorder="1" applyAlignment="1">
      <alignment horizontal="center" vertical="center"/>
    </xf>
    <xf numFmtId="0" fontId="38" fillId="6" borderId="4" xfId="0" applyNumberFormat="1" applyFont="1" applyFill="1" applyBorder="1" applyAlignment="1">
      <alignment horizontal="center" vertical="center"/>
    </xf>
    <xf numFmtId="0" fontId="38" fillId="6" borderId="4" xfId="3" applyNumberFormat="1" applyFont="1" applyFill="1" applyBorder="1" applyAlignment="1">
      <alignment horizontal="center" vertical="center"/>
    </xf>
    <xf numFmtId="14" fontId="38" fillId="6" borderId="4" xfId="0" applyNumberFormat="1" applyFont="1" applyFill="1" applyBorder="1" applyAlignment="1">
      <alignment horizontal="center" vertical="center"/>
    </xf>
    <xf numFmtId="44" fontId="38" fillId="6" borderId="4" xfId="0" applyNumberFormat="1" applyFont="1" applyFill="1" applyBorder="1" applyAlignment="1">
      <alignment horizontal="center" vertical="center"/>
    </xf>
    <xf numFmtId="9" fontId="38" fillId="6" borderId="4" xfId="3" applyFont="1" applyFill="1" applyBorder="1" applyAlignment="1">
      <alignment horizontal="center" vertical="center"/>
    </xf>
    <xf numFmtId="0" fontId="22" fillId="6" borderId="7" xfId="6" applyNumberFormat="1" applyFont="1" applyFill="1" applyBorder="1" applyAlignment="1">
      <alignment horizontal="center" vertical="center" wrapText="1"/>
    </xf>
    <xf numFmtId="44" fontId="22" fillId="6" borderId="7" xfId="2" applyNumberFormat="1" applyFont="1" applyFill="1" applyBorder="1" applyAlignment="1">
      <alignment horizontal="center" vertical="center" wrapText="1"/>
    </xf>
    <xf numFmtId="1" fontId="20" fillId="0" borderId="7" xfId="0" applyNumberFormat="1" applyFont="1" applyFill="1" applyBorder="1" applyAlignment="1">
      <alignment horizontal="center"/>
    </xf>
    <xf numFmtId="14" fontId="20" fillId="0" borderId="7" xfId="0" applyNumberFormat="1" applyFont="1" applyFill="1" applyBorder="1" applyAlignment="1">
      <alignment horizontal="center" wrapText="1"/>
    </xf>
    <xf numFmtId="14" fontId="20" fillId="0" borderId="7" xfId="1" applyNumberFormat="1" applyFont="1" applyFill="1" applyBorder="1" applyAlignment="1">
      <alignment horizontal="center" wrapText="1"/>
    </xf>
    <xf numFmtId="44" fontId="20" fillId="0" borderId="7" xfId="0" applyNumberFormat="1" applyFont="1" applyFill="1" applyBorder="1" applyAlignment="1" applyProtection="1">
      <alignment horizontal="center" wrapText="1"/>
      <protection locked="0"/>
    </xf>
    <xf numFmtId="0" fontId="20" fillId="0" borderId="7" xfId="1" applyNumberFormat="1" applyFont="1" applyFill="1" applyBorder="1" applyAlignment="1">
      <alignment horizontal="center" wrapText="1"/>
    </xf>
    <xf numFmtId="10" fontId="20" fillId="0" borderId="7" xfId="0" applyNumberFormat="1" applyFont="1" applyFill="1" applyBorder="1" applyAlignment="1">
      <alignment horizontal="center" wrapText="1"/>
    </xf>
    <xf numFmtId="44" fontId="20" fillId="0" borderId="7" xfId="2" applyFont="1" applyFill="1" applyBorder="1" applyAlignment="1">
      <alignment horizontal="center" wrapText="1"/>
    </xf>
    <xf numFmtId="9" fontId="20" fillId="0" borderId="7" xfId="6" applyFont="1" applyFill="1" applyBorder="1" applyAlignment="1">
      <alignment horizontal="center"/>
    </xf>
    <xf numFmtId="44" fontId="20" fillId="3" borderId="7" xfId="0" applyNumberFormat="1" applyFont="1" applyFill="1" applyBorder="1" applyAlignment="1" applyProtection="1">
      <alignment horizontal="center"/>
      <protection locked="0"/>
    </xf>
    <xf numFmtId="0" fontId="20" fillId="0" borderId="3" xfId="0" applyFont="1" applyFill="1" applyBorder="1" applyAlignment="1">
      <alignment horizontal="center" wrapText="1"/>
    </xf>
    <xf numFmtId="14" fontId="0" fillId="0" borderId="7" xfId="0" applyNumberFormat="1" applyBorder="1" applyAlignment="1">
      <alignment horizontal="center"/>
    </xf>
    <xf numFmtId="44" fontId="20" fillId="0" borderId="7" xfId="2" applyFont="1" applyFill="1" applyBorder="1" applyAlignment="1">
      <alignment horizontal="center"/>
    </xf>
    <xf numFmtId="44" fontId="20" fillId="3" borderId="7" xfId="0" applyNumberFormat="1" applyFont="1" applyFill="1" applyBorder="1" applyAlignment="1" applyProtection="1">
      <alignment horizontal="center" wrapText="1"/>
      <protection locked="0"/>
    </xf>
    <xf numFmtId="0" fontId="26" fillId="0" borderId="7" xfId="0" applyFont="1" applyFill="1" applyBorder="1" applyAlignment="1">
      <alignment horizontal="center" wrapText="1"/>
    </xf>
    <xf numFmtId="44" fontId="37" fillId="0" borderId="7" xfId="2" applyFont="1" applyFill="1" applyBorder="1" applyAlignment="1">
      <alignment horizontal="center" wrapText="1"/>
    </xf>
    <xf numFmtId="44" fontId="26" fillId="3" borderId="7" xfId="0" applyNumberFormat="1" applyFont="1" applyFill="1" applyBorder="1" applyAlignment="1">
      <alignment horizontal="center"/>
    </xf>
    <xf numFmtId="14" fontId="37" fillId="4" borderId="7" xfId="0" applyNumberFormat="1" applyFont="1" applyFill="1" applyBorder="1" applyAlignment="1">
      <alignment horizontal="center" wrapText="1"/>
    </xf>
    <xf numFmtId="44" fontId="20" fillId="3" borderId="7" xfId="0" applyNumberFormat="1" applyFont="1" applyFill="1" applyBorder="1" applyAlignment="1">
      <alignment horizontal="center"/>
    </xf>
    <xf numFmtId="164" fontId="20" fillId="0" borderId="7" xfId="0" applyNumberFormat="1" applyFont="1" applyFill="1" applyBorder="1" applyAlignment="1">
      <alignment horizontal="center" wrapText="1"/>
    </xf>
    <xf numFmtId="44" fontId="0" fillId="0" borderId="7" xfId="2" applyFont="1" applyFill="1" applyBorder="1" applyAlignment="1">
      <alignment horizontal="center" wrapText="1"/>
    </xf>
    <xf numFmtId="0" fontId="38" fillId="6" borderId="4" xfId="0" applyNumberFormat="1" applyFont="1" applyFill="1" applyBorder="1" applyAlignment="1">
      <alignment horizontal="center" vertical="center" wrapText="1"/>
    </xf>
    <xf numFmtId="44" fontId="38" fillId="6" borderId="4" xfId="2" applyFont="1" applyFill="1" applyBorder="1" applyAlignment="1">
      <alignment horizontal="center" vertical="center"/>
    </xf>
    <xf numFmtId="0" fontId="38" fillId="6" borderId="4" xfId="0" applyFont="1" applyFill="1" applyBorder="1" applyAlignment="1">
      <alignment horizontal="center" vertical="center"/>
    </xf>
    <xf numFmtId="0" fontId="22" fillId="6" borderId="7" xfId="5" applyNumberFormat="1" applyFont="1" applyFill="1" applyBorder="1" applyAlignment="1">
      <alignment horizontal="center" vertical="center" wrapText="1"/>
    </xf>
    <xf numFmtId="14" fontId="22" fillId="6" borderId="7" xfId="5" applyNumberFormat="1" applyFont="1" applyFill="1" applyBorder="1" applyAlignment="1">
      <alignment horizontal="center" vertical="center" wrapText="1"/>
    </xf>
    <xf numFmtId="0" fontId="22" fillId="7" borderId="7" xfId="5" applyNumberFormat="1" applyFont="1" applyFill="1" applyBorder="1" applyAlignment="1">
      <alignment horizontal="center" vertical="center" wrapText="1"/>
    </xf>
    <xf numFmtId="44" fontId="22" fillId="6" borderId="7" xfId="5" applyNumberFormat="1" applyFont="1" applyFill="1" applyBorder="1" applyAlignment="1">
      <alignment horizontal="center" vertical="center" wrapText="1"/>
    </xf>
    <xf numFmtId="9" fontId="22" fillId="6" borderId="7" xfId="6" applyNumberFormat="1" applyFont="1" applyFill="1" applyBorder="1" applyAlignment="1">
      <alignment horizontal="center" vertical="center" wrapText="1"/>
    </xf>
    <xf numFmtId="44" fontId="22" fillId="6" borderId="3" xfId="5" applyNumberFormat="1" applyFont="1" applyFill="1" applyBorder="1" applyAlignment="1">
      <alignment horizontal="center" vertical="center" wrapText="1"/>
    </xf>
    <xf numFmtId="0" fontId="20" fillId="0" borderId="7" xfId="5" applyFont="1" applyFill="1" applyBorder="1" applyAlignment="1">
      <alignment horizontal="center"/>
    </xf>
    <xf numFmtId="14" fontId="20" fillId="0" borderId="7" xfId="5" applyNumberFormat="1" applyFont="1" applyFill="1" applyBorder="1" applyAlignment="1">
      <alignment horizontal="center" wrapText="1"/>
    </xf>
    <xf numFmtId="44" fontId="20" fillId="6" borderId="7" xfId="5" applyNumberFormat="1" applyFont="1" applyFill="1" applyBorder="1" applyAlignment="1" applyProtection="1">
      <alignment horizontal="center" wrapText="1"/>
      <protection locked="0"/>
    </xf>
    <xf numFmtId="49" fontId="20" fillId="0" borderId="7" xfId="5" applyNumberFormat="1" applyFont="1" applyFill="1" applyBorder="1" applyAlignment="1">
      <alignment horizontal="center" wrapText="1"/>
    </xf>
    <xf numFmtId="1" fontId="20" fillId="3" borderId="7" xfId="5" applyNumberFormat="1" applyFont="1" applyFill="1" applyBorder="1" applyAlignment="1">
      <alignment horizontal="center" wrapText="1"/>
    </xf>
    <xf numFmtId="44" fontId="20" fillId="0" borderId="7" xfId="5" applyNumberFormat="1" applyFont="1" applyFill="1" applyBorder="1" applyAlignment="1">
      <alignment horizontal="center" wrapText="1"/>
    </xf>
    <xf numFmtId="0" fontId="20" fillId="0" borderId="7" xfId="5" applyNumberFormat="1" applyFont="1" applyFill="1" applyBorder="1" applyAlignment="1">
      <alignment horizontal="center" wrapText="1"/>
    </xf>
    <xf numFmtId="44" fontId="20" fillId="3" borderId="7" xfId="5" applyNumberFormat="1" applyFont="1" applyFill="1" applyBorder="1" applyAlignment="1">
      <alignment horizontal="center" wrapText="1"/>
    </xf>
    <xf numFmtId="44" fontId="20" fillId="0" borderId="7" xfId="5" applyNumberFormat="1" applyFont="1" applyFill="1" applyBorder="1" applyAlignment="1" applyProtection="1">
      <alignment horizontal="center" wrapText="1"/>
      <protection locked="0"/>
    </xf>
    <xf numFmtId="44" fontId="20" fillId="0" borderId="7" xfId="5" applyNumberFormat="1" applyFont="1" applyFill="1" applyBorder="1" applyAlignment="1">
      <alignment horizontal="center"/>
    </xf>
    <xf numFmtId="44" fontId="20" fillId="4" borderId="7" xfId="5" applyNumberFormat="1" applyFont="1" applyFill="1" applyBorder="1" applyAlignment="1">
      <alignment horizontal="center"/>
    </xf>
    <xf numFmtId="9" fontId="20" fillId="0" borderId="7" xfId="6" applyFont="1" applyBorder="1" applyAlignment="1">
      <alignment horizontal="center"/>
    </xf>
    <xf numFmtId="44" fontId="20" fillId="3" borderId="7" xfId="5" applyNumberFormat="1" applyFont="1" applyFill="1" applyBorder="1" applyAlignment="1">
      <alignment horizontal="center"/>
    </xf>
    <xf numFmtId="0" fontId="20" fillId="0" borderId="7" xfId="5" applyFont="1" applyFill="1" applyBorder="1" applyAlignment="1">
      <alignment horizontal="center" wrapText="1"/>
    </xf>
    <xf numFmtId="0" fontId="23" fillId="0" borderId="7" xfId="5" applyFont="1" applyFill="1" applyBorder="1" applyAlignment="1">
      <alignment horizontal="center"/>
    </xf>
    <xf numFmtId="49" fontId="23" fillId="0" borderId="7" xfId="5" applyNumberFormat="1" applyFont="1" applyFill="1" applyBorder="1" applyAlignment="1">
      <alignment horizontal="center" wrapText="1"/>
    </xf>
    <xf numFmtId="0" fontId="23" fillId="0" borderId="7" xfId="5" applyFont="1" applyBorder="1" applyAlignment="1">
      <alignment horizontal="center"/>
    </xf>
    <xf numFmtId="49" fontId="23" fillId="0" borderId="7" xfId="5" applyNumberFormat="1" applyFont="1" applyFill="1" applyBorder="1" applyAlignment="1">
      <alignment horizontal="center"/>
    </xf>
    <xf numFmtId="41" fontId="20" fillId="0" borderId="7" xfId="5" applyNumberFormat="1" applyFont="1" applyFill="1" applyBorder="1" applyAlignment="1">
      <alignment horizontal="center" wrapText="1"/>
    </xf>
    <xf numFmtId="41" fontId="23" fillId="0" borderId="7" xfId="5" applyNumberFormat="1" applyFont="1" applyFill="1" applyBorder="1" applyAlignment="1">
      <alignment horizontal="center" wrapText="1"/>
    </xf>
    <xf numFmtId="0" fontId="22" fillId="6" borderId="4" xfId="5" applyFont="1" applyFill="1" applyBorder="1" applyAlignment="1">
      <alignment horizontal="center" vertical="center"/>
    </xf>
    <xf numFmtId="44" fontId="22" fillId="6" borderId="4" xfId="5" applyNumberFormat="1" applyFont="1" applyFill="1" applyBorder="1" applyAlignment="1">
      <alignment horizontal="center" vertical="center"/>
    </xf>
    <xf numFmtId="44" fontId="22" fillId="6" borderId="4" xfId="2" applyFont="1" applyFill="1" applyBorder="1" applyAlignment="1">
      <alignment horizontal="center" vertical="center"/>
    </xf>
    <xf numFmtId="0" fontId="22" fillId="7" borderId="7" xfId="0" applyNumberFormat="1" applyFont="1" applyFill="1" applyBorder="1" applyAlignment="1">
      <alignment horizontal="center" vertical="center" wrapText="1"/>
    </xf>
    <xf numFmtId="0" fontId="20" fillId="0" borderId="7" xfId="0" applyNumberFormat="1" applyFont="1" applyFill="1" applyBorder="1" applyAlignment="1" applyProtection="1">
      <alignment horizontal="center" wrapText="1"/>
      <protection locked="0"/>
    </xf>
    <xf numFmtId="14" fontId="20" fillId="2" borderId="7" xfId="0" applyNumberFormat="1" applyFont="1" applyFill="1" applyBorder="1" applyAlignment="1">
      <alignment horizontal="center" wrapText="1"/>
    </xf>
    <xf numFmtId="0" fontId="20" fillId="2" borderId="7" xfId="0" applyNumberFormat="1" applyFont="1" applyFill="1" applyBorder="1" applyAlignment="1">
      <alignment horizontal="center" wrapText="1"/>
    </xf>
    <xf numFmtId="44" fontId="20" fillId="2" borderId="7" xfId="2" applyFont="1" applyFill="1" applyBorder="1" applyAlignment="1">
      <alignment horizontal="center" wrapText="1"/>
    </xf>
    <xf numFmtId="9" fontId="20" fillId="0" borderId="7" xfId="0" applyNumberFormat="1" applyFont="1" applyFill="1" applyBorder="1" applyAlignment="1">
      <alignment horizontal="center" wrapText="1"/>
    </xf>
    <xf numFmtId="14" fontId="20" fillId="0" borderId="7" xfId="0" applyNumberFormat="1" applyFont="1" applyFill="1" applyBorder="1" applyAlignment="1" applyProtection="1">
      <alignment horizontal="center" wrapText="1"/>
      <protection locked="0"/>
    </xf>
    <xf numFmtId="44" fontId="20" fillId="6" borderId="7" xfId="0" applyNumberFormat="1" applyFont="1" applyFill="1" applyBorder="1" applyAlignment="1">
      <alignment horizontal="center"/>
    </xf>
    <xf numFmtId="0" fontId="22" fillId="5" borderId="4" xfId="0" applyFont="1" applyFill="1" applyBorder="1" applyAlignment="1">
      <alignment horizontal="center" vertical="center"/>
    </xf>
    <xf numFmtId="43" fontId="20" fillId="6" borderId="7" xfId="0" applyNumberFormat="1" applyFont="1" applyFill="1" applyBorder="1" applyAlignment="1">
      <alignment horizontal="center"/>
    </xf>
    <xf numFmtId="0" fontId="20" fillId="2" borderId="7" xfId="1" applyNumberFormat="1" applyFont="1" applyFill="1" applyBorder="1" applyAlignment="1">
      <alignment horizontal="center" wrapText="1"/>
    </xf>
    <xf numFmtId="14" fontId="20" fillId="2" borderId="7" xfId="1" applyNumberFormat="1" applyFont="1" applyFill="1" applyBorder="1" applyAlignment="1">
      <alignment horizontal="center" wrapText="1"/>
    </xf>
    <xf numFmtId="43" fontId="20" fillId="6" borderId="7" xfId="1" applyNumberFormat="1" applyFont="1" applyFill="1" applyBorder="1" applyAlignment="1">
      <alignment horizontal="center" wrapText="1"/>
    </xf>
    <xf numFmtId="0" fontId="20" fillId="3" borderId="7" xfId="0" applyNumberFormat="1" applyFont="1" applyFill="1" applyBorder="1" applyAlignment="1">
      <alignment horizontal="center" wrapText="1"/>
    </xf>
    <xf numFmtId="41" fontId="23" fillId="0" borderId="7" xfId="0" applyNumberFormat="1" applyFont="1" applyFill="1" applyBorder="1" applyAlignment="1">
      <alignment horizontal="center" wrapText="1"/>
    </xf>
    <xf numFmtId="166" fontId="20" fillId="4" borderId="7" xfId="2" applyNumberFormat="1" applyFont="1" applyFill="1" applyBorder="1" applyAlignment="1">
      <alignment horizontal="center"/>
    </xf>
    <xf numFmtId="44" fontId="20" fillId="4" borderId="7" xfId="2" applyFont="1" applyFill="1" applyBorder="1" applyAlignment="1">
      <alignment horizontal="center" wrapText="1"/>
    </xf>
    <xf numFmtId="14" fontId="20" fillId="4" borderId="7" xfId="0" applyNumberFormat="1" applyFont="1" applyFill="1" applyBorder="1" applyAlignment="1">
      <alignment horizontal="center" wrapText="1"/>
    </xf>
    <xf numFmtId="41" fontId="20" fillId="0" borderId="7" xfId="0" applyNumberFormat="1" applyFont="1" applyFill="1" applyBorder="1" applyAlignment="1">
      <alignment horizontal="center" wrapText="1"/>
    </xf>
    <xf numFmtId="1" fontId="38" fillId="6" borderId="4" xfId="0" applyNumberFormat="1" applyFont="1" applyFill="1" applyBorder="1" applyAlignment="1">
      <alignment horizontal="center" vertical="center"/>
    </xf>
    <xf numFmtId="44" fontId="22" fillId="6" borderId="4" xfId="0" applyNumberFormat="1" applyFont="1" applyFill="1" applyBorder="1" applyAlignment="1">
      <alignment horizontal="center" vertical="center"/>
    </xf>
    <xf numFmtId="9" fontId="20" fillId="0" borderId="7" xfId="3" applyNumberFormat="1" applyFont="1" applyFill="1" applyBorder="1" applyAlignment="1">
      <alignment horizontal="center" wrapText="1"/>
    </xf>
    <xf numFmtId="10" fontId="20" fillId="0" borderId="0" xfId="0" applyNumberFormat="1" applyFont="1" applyFill="1"/>
    <xf numFmtId="0" fontId="3" fillId="0" borderId="11" xfId="8" applyFont="1" applyBorder="1" applyAlignment="1">
      <alignment horizontal="center" vertical="center" wrapText="1"/>
    </xf>
    <xf numFmtId="0" fontId="2" fillId="0" borderId="11" xfId="8" applyFont="1" applyBorder="1" applyAlignment="1">
      <alignment horizontal="center" vertical="center" wrapText="1"/>
    </xf>
    <xf numFmtId="169" fontId="20" fillId="3" borderId="1" xfId="3" applyNumberFormat="1" applyFont="1" applyFill="1" applyBorder="1" applyAlignment="1">
      <alignment horizontal="center" vertical="center"/>
    </xf>
    <xf numFmtId="44" fontId="22" fillId="6" borderId="4" xfId="0" applyNumberFormat="1" applyFont="1" applyFill="1" applyBorder="1" applyAlignment="1">
      <alignment horizontal="center" vertical="center" wrapText="1"/>
    </xf>
    <xf numFmtId="168" fontId="33" fillId="0" borderId="0" xfId="13" applyFont="1"/>
    <xf numFmtId="168" fontId="33" fillId="0" borderId="0" xfId="0" applyNumberFormat="1" applyFont="1" applyAlignment="1">
      <alignment horizontal="center"/>
    </xf>
    <xf numFmtId="168" fontId="33" fillId="0" borderId="0" xfId="0" applyNumberFormat="1" applyFont="1" applyAlignment="1">
      <alignment vertical="center"/>
    </xf>
    <xf numFmtId="168" fontId="20" fillId="0" borderId="0" xfId="0" applyNumberFormat="1" applyFont="1" applyFill="1" applyAlignment="1">
      <alignment vertical="center"/>
    </xf>
    <xf numFmtId="168" fontId="20" fillId="0" borderId="0" xfId="13" applyFont="1"/>
    <xf numFmtId="168" fontId="39" fillId="0" borderId="0" xfId="0" applyNumberFormat="1" applyFont="1" applyFill="1" applyAlignment="1">
      <alignment vertical="center"/>
    </xf>
    <xf numFmtId="168" fontId="23" fillId="0" borderId="0" xfId="0" applyNumberFormat="1" applyFont="1" applyAlignment="1">
      <alignment horizontal="center"/>
    </xf>
    <xf numFmtId="0" fontId="22" fillId="6" borderId="2" xfId="0" applyNumberFormat="1" applyFont="1" applyFill="1" applyBorder="1" applyAlignment="1">
      <alignment horizontal="center" vertical="center" wrapText="1"/>
    </xf>
    <xf numFmtId="14" fontId="22" fillId="6" borderId="2" xfId="0" applyNumberFormat="1" applyFont="1" applyFill="1" applyBorder="1" applyAlignment="1">
      <alignment horizontal="center" vertical="center" wrapText="1"/>
    </xf>
    <xf numFmtId="168" fontId="22" fillId="7" borderId="1" xfId="0" applyNumberFormat="1" applyFont="1" applyFill="1" applyBorder="1" applyAlignment="1">
      <alignment horizontal="center" vertical="center" wrapText="1"/>
    </xf>
    <xf numFmtId="168" fontId="22" fillId="7" borderId="2" xfId="0" applyNumberFormat="1" applyFont="1" applyFill="1" applyBorder="1" applyAlignment="1">
      <alignment horizontal="center" vertical="center" wrapText="1"/>
    </xf>
    <xf numFmtId="168" fontId="22" fillId="6" borderId="2" xfId="13" applyFont="1" applyFill="1" applyBorder="1" applyAlignment="1">
      <alignment horizontal="center" vertical="center" wrapText="1"/>
    </xf>
    <xf numFmtId="168" fontId="22" fillId="6" borderId="2" xfId="0" applyNumberFormat="1" applyFont="1" applyFill="1" applyBorder="1" applyAlignment="1">
      <alignment horizontal="center" vertical="center" wrapText="1"/>
    </xf>
    <xf numFmtId="0" fontId="22" fillId="6" borderId="12" xfId="0" applyFont="1" applyFill="1" applyBorder="1" applyAlignment="1">
      <alignment horizontal="center" vertical="center" wrapText="1"/>
    </xf>
    <xf numFmtId="0" fontId="22" fillId="5" borderId="1" xfId="0" applyFont="1" applyFill="1" applyBorder="1" applyAlignment="1">
      <alignment horizontal="center" vertical="center"/>
    </xf>
    <xf numFmtId="168" fontId="20" fillId="0" borderId="0" xfId="0" applyNumberFormat="1" applyFont="1" applyFill="1" applyAlignment="1">
      <alignment horizontal="center" vertical="center"/>
    </xf>
    <xf numFmtId="168" fontId="20" fillId="0" borderId="0" xfId="0" applyNumberFormat="1" applyFont="1" applyAlignment="1">
      <alignment horizontal="center"/>
    </xf>
    <xf numFmtId="168" fontId="38" fillId="0" borderId="0" xfId="13" applyFont="1" applyBorder="1"/>
    <xf numFmtId="168" fontId="38" fillId="0" borderId="0" xfId="13" applyFont="1" applyBorder="1" applyAlignment="1">
      <alignment horizontal="center"/>
    </xf>
    <xf numFmtId="168" fontId="38" fillId="0" borderId="0" xfId="0" applyNumberFormat="1" applyFont="1" applyAlignment="1">
      <alignment vertical="center"/>
    </xf>
    <xf numFmtId="170" fontId="38" fillId="0" borderId="0" xfId="0" applyNumberFormat="1" applyFont="1" applyFill="1" applyBorder="1" applyAlignment="1"/>
    <xf numFmtId="168" fontId="38" fillId="0" borderId="0" xfId="13" applyFont="1" applyFill="1" applyBorder="1"/>
    <xf numFmtId="168" fontId="38" fillId="0" borderId="0" xfId="13" applyFont="1" applyFill="1" applyBorder="1" applyAlignment="1">
      <alignment horizontal="center"/>
    </xf>
    <xf numFmtId="168" fontId="38" fillId="0" borderId="0" xfId="0" applyNumberFormat="1" applyFont="1" applyFill="1" applyAlignment="1">
      <alignment vertical="center"/>
    </xf>
    <xf numFmtId="0" fontId="22" fillId="6" borderId="2" xfId="0" applyFont="1" applyFill="1" applyBorder="1" applyAlignment="1">
      <alignment horizontal="center" vertical="center" wrapText="1"/>
    </xf>
    <xf numFmtId="0" fontId="23" fillId="0" borderId="0" xfId="0" applyFont="1" applyFill="1" applyBorder="1" applyAlignment="1">
      <alignment horizontal="center" wrapText="1"/>
    </xf>
    <xf numFmtId="14" fontId="0" fillId="0" borderId="1" xfId="0" applyNumberFormat="1" applyFont="1" applyFill="1" applyBorder="1" applyAlignment="1">
      <alignment horizontal="center" wrapText="1"/>
    </xf>
    <xf numFmtId="14" fontId="0" fillId="2" borderId="1" xfId="0" applyNumberFormat="1" applyFont="1" applyFill="1" applyBorder="1" applyAlignment="1">
      <alignment horizontal="center" wrapText="1"/>
    </xf>
    <xf numFmtId="0" fontId="1" fillId="0" borderId="11" xfId="8" applyFont="1" applyBorder="1" applyAlignment="1">
      <alignment horizontal="center" vertical="center" wrapText="1"/>
    </xf>
    <xf numFmtId="1" fontId="0" fillId="0" borderId="1" xfId="0" applyNumberFormat="1" applyFont="1" applyFill="1" applyBorder="1" applyAlignment="1">
      <alignment horizontal="center"/>
    </xf>
    <xf numFmtId="0" fontId="0" fillId="0" borderId="1" xfId="0" applyNumberFormat="1" applyFont="1" applyFill="1" applyBorder="1" applyAlignment="1">
      <alignment horizontal="center" wrapText="1"/>
    </xf>
    <xf numFmtId="171" fontId="0" fillId="0" borderId="1" xfId="0" applyNumberFormat="1" applyFont="1" applyFill="1" applyBorder="1" applyAlignment="1">
      <alignment horizontal="center" wrapText="1"/>
    </xf>
    <xf numFmtId="0" fontId="0" fillId="2" borderId="1" xfId="0" applyNumberFormat="1" applyFont="1" applyFill="1" applyBorder="1" applyAlignment="1">
      <alignment horizontal="center" wrapText="1"/>
    </xf>
    <xf numFmtId="44" fontId="0" fillId="2" borderId="1" xfId="0" applyNumberFormat="1" applyFont="1" applyFill="1" applyBorder="1" applyAlignment="1">
      <alignment horizontal="center" wrapText="1"/>
    </xf>
    <xf numFmtId="0" fontId="0" fillId="0" borderId="4" xfId="0" applyFont="1" applyFill="1" applyBorder="1" applyAlignment="1">
      <alignment horizontal="center" wrapText="1"/>
    </xf>
    <xf numFmtId="44" fontId="0" fillId="3" borderId="1" xfId="0" applyNumberFormat="1" applyFont="1" applyFill="1" applyBorder="1" applyAlignment="1">
      <alignment horizontal="center" wrapText="1"/>
    </xf>
    <xf numFmtId="44" fontId="0" fillId="2" borderId="1" xfId="13" applyNumberFormat="1" applyFont="1" applyFill="1" applyBorder="1" applyAlignment="1">
      <alignment horizontal="center" wrapText="1"/>
    </xf>
    <xf numFmtId="0" fontId="20" fillId="2" borderId="1" xfId="0" applyNumberFormat="1" applyFont="1" applyFill="1" applyBorder="1" applyAlignment="1">
      <alignment horizontal="center"/>
    </xf>
    <xf numFmtId="44" fontId="20" fillId="2" borderId="1" xfId="0" applyNumberFormat="1" applyFont="1" applyFill="1" applyBorder="1" applyAlignment="1">
      <alignment horizontal="center"/>
    </xf>
    <xf numFmtId="44" fontId="20" fillId="2" borderId="1" xfId="13" applyNumberFormat="1" applyFont="1" applyFill="1" applyBorder="1" applyAlignment="1">
      <alignment horizontal="center" wrapText="1"/>
    </xf>
    <xf numFmtId="44" fontId="20" fillId="2" borderId="1" xfId="0" applyNumberFormat="1" applyFont="1" applyFill="1" applyBorder="1" applyAlignment="1">
      <alignment horizontal="center" wrapText="1"/>
    </xf>
    <xf numFmtId="14" fontId="20" fillId="2" borderId="1" xfId="13" applyNumberFormat="1" applyFont="1" applyFill="1" applyBorder="1" applyAlignment="1">
      <alignment horizontal="center" wrapText="1"/>
    </xf>
    <xf numFmtId="165" fontId="22" fillId="5" borderId="1" xfId="0" applyNumberFormat="1" applyFont="1" applyFill="1" applyBorder="1" applyAlignment="1">
      <alignment horizontal="center" vertical="center"/>
    </xf>
    <xf numFmtId="168" fontId="22" fillId="5" borderId="1" xfId="0" applyNumberFormat="1" applyFont="1" applyFill="1" applyBorder="1" applyAlignment="1">
      <alignment horizontal="center" vertical="center"/>
    </xf>
    <xf numFmtId="14" fontId="22" fillId="5" borderId="1" xfId="0" applyNumberFormat="1" applyFont="1" applyFill="1" applyBorder="1" applyAlignment="1">
      <alignment horizontal="center" vertical="center"/>
    </xf>
    <xf numFmtId="0" fontId="22" fillId="5" borderId="1" xfId="0" applyNumberFormat="1" applyFont="1" applyFill="1" applyBorder="1" applyAlignment="1">
      <alignment horizontal="center" vertical="center"/>
    </xf>
    <xf numFmtId="168" fontId="22" fillId="5" borderId="1" xfId="13" applyFont="1" applyFill="1" applyBorder="1" applyAlignment="1">
      <alignment horizontal="center" vertical="center"/>
    </xf>
    <xf numFmtId="168" fontId="23" fillId="6" borderId="1" xfId="0" applyNumberFormat="1" applyFont="1" applyFill="1" applyBorder="1" applyAlignment="1">
      <alignment horizontal="center" vertical="center" wrapText="1"/>
    </xf>
    <xf numFmtId="0" fontId="22" fillId="7" borderId="1" xfId="0" applyFont="1" applyFill="1" applyBorder="1" applyAlignment="1">
      <alignment horizontal="center" vertical="center"/>
    </xf>
    <xf numFmtId="0" fontId="22" fillId="7" borderId="3" xfId="0" applyNumberFormat="1" applyFont="1" applyFill="1" applyBorder="1" applyAlignment="1">
      <alignment horizontal="center" vertical="center"/>
    </xf>
    <xf numFmtId="165" fontId="22" fillId="7" borderId="3" xfId="0" applyNumberFormat="1" applyFont="1" applyFill="1" applyBorder="1" applyAlignment="1">
      <alignment horizontal="center" vertical="center"/>
    </xf>
    <xf numFmtId="14" fontId="22" fillId="7" borderId="3" xfId="0" applyNumberFormat="1" applyFont="1" applyFill="1" applyBorder="1" applyAlignment="1">
      <alignment horizontal="center" vertical="center"/>
    </xf>
    <xf numFmtId="168" fontId="22" fillId="7" borderId="3" xfId="0" applyNumberFormat="1" applyFont="1" applyFill="1" applyBorder="1" applyAlignment="1">
      <alignment horizontal="center" vertical="center"/>
    </xf>
    <xf numFmtId="168" fontId="22" fillId="7" borderId="3" xfId="13" applyFont="1" applyFill="1" applyBorder="1" applyAlignment="1">
      <alignment horizontal="center" vertical="center"/>
    </xf>
    <xf numFmtId="168" fontId="22" fillId="7" borderId="7" xfId="0" applyNumberFormat="1" applyFont="1" applyFill="1" applyBorder="1" applyAlignment="1">
      <alignment horizontal="center" vertical="center" wrapText="1"/>
    </xf>
    <xf numFmtId="168" fontId="23" fillId="7" borderId="1" xfId="0" applyNumberFormat="1" applyFont="1" applyFill="1" applyBorder="1" applyAlignment="1">
      <alignment horizontal="center" vertical="center" wrapText="1"/>
    </xf>
    <xf numFmtId="0" fontId="22" fillId="6" borderId="13" xfId="0" applyNumberFormat="1" applyFont="1" applyFill="1" applyBorder="1" applyAlignment="1">
      <alignment horizontal="center" vertical="center"/>
    </xf>
    <xf numFmtId="1" fontId="22" fillId="6" borderId="4" xfId="0" applyNumberFormat="1" applyFont="1" applyFill="1" applyBorder="1" applyAlignment="1">
      <alignment horizontal="center" vertical="center" wrapText="1"/>
    </xf>
    <xf numFmtId="0" fontId="22" fillId="6" borderId="4" xfId="0" applyNumberFormat="1" applyFont="1" applyFill="1" applyBorder="1" applyAlignment="1">
      <alignment horizontal="center" vertical="center"/>
    </xf>
    <xf numFmtId="44" fontId="37" fillId="6" borderId="4" xfId="0" applyNumberFormat="1" applyFont="1" applyFill="1" applyBorder="1" applyAlignment="1" applyProtection="1">
      <alignment horizontal="center" wrapText="1"/>
      <protection locked="0"/>
    </xf>
    <xf numFmtId="14" fontId="22" fillId="6" borderId="4" xfId="0" applyNumberFormat="1" applyFont="1" applyFill="1" applyBorder="1" applyAlignment="1">
      <alignment horizontal="center" vertical="center"/>
    </xf>
    <xf numFmtId="0" fontId="22" fillId="0" borderId="0" xfId="0" applyFont="1" applyBorder="1" applyAlignment="1">
      <alignment horizontal="center" vertical="center"/>
    </xf>
    <xf numFmtId="0" fontId="22" fillId="5" borderId="4" xfId="0" applyNumberFormat="1" applyFont="1" applyFill="1" applyBorder="1" applyAlignment="1">
      <alignment horizontal="center" vertical="center"/>
    </xf>
    <xf numFmtId="165" fontId="22" fillId="5" borderId="4" xfId="0" applyNumberFormat="1" applyFont="1" applyFill="1" applyBorder="1" applyAlignment="1">
      <alignment horizontal="center" vertical="center"/>
    </xf>
    <xf numFmtId="14" fontId="22" fillId="5" borderId="4" xfId="0" applyNumberFormat="1" applyFont="1" applyFill="1" applyBorder="1" applyAlignment="1">
      <alignment horizontal="center" vertical="center"/>
    </xf>
    <xf numFmtId="44" fontId="22" fillId="5" borderId="4" xfId="0" applyNumberFormat="1" applyFont="1" applyFill="1" applyBorder="1" applyAlignment="1">
      <alignment horizontal="center" vertical="center"/>
    </xf>
    <xf numFmtId="44" fontId="22" fillId="5" borderId="4" xfId="2" applyFont="1" applyFill="1" applyBorder="1" applyAlignment="1">
      <alignment horizontal="center" vertical="center"/>
    </xf>
    <xf numFmtId="44" fontId="22" fillId="5" borderId="4" xfId="0" applyNumberFormat="1" applyFont="1" applyFill="1" applyBorder="1" applyAlignment="1">
      <alignment horizontal="center" vertical="center" wrapText="1"/>
    </xf>
    <xf numFmtId="14" fontId="22" fillId="6" borderId="4" xfId="5" applyNumberFormat="1" applyFont="1" applyFill="1" applyBorder="1" applyAlignment="1">
      <alignment horizontal="center" vertical="center"/>
    </xf>
    <xf numFmtId="1" fontId="22" fillId="6" borderId="4" xfId="5" applyNumberFormat="1" applyFont="1" applyFill="1" applyBorder="1" applyAlignment="1">
      <alignment horizontal="center" vertical="center"/>
    </xf>
    <xf numFmtId="0" fontId="22" fillId="6" borderId="4" xfId="5" applyNumberFormat="1" applyFont="1" applyFill="1" applyBorder="1" applyAlignment="1">
      <alignment horizontal="center" vertical="center"/>
    </xf>
    <xf numFmtId="44" fontId="22" fillId="6" borderId="4" xfId="5" applyNumberFormat="1" applyFont="1" applyFill="1" applyBorder="1" applyAlignment="1">
      <alignment horizontal="center" vertical="center" wrapText="1"/>
    </xf>
    <xf numFmtId="0" fontId="22" fillId="0" borderId="0" xfId="5" applyFont="1" applyAlignment="1">
      <alignment horizontal="center" vertical="center"/>
    </xf>
    <xf numFmtId="14" fontId="22" fillId="6" borderId="4" xfId="0" applyNumberFormat="1" applyFont="1" applyFill="1" applyBorder="1" applyAlignment="1">
      <alignment horizontal="center" vertical="center" wrapText="1"/>
    </xf>
    <xf numFmtId="0" fontId="22" fillId="6" borderId="4" xfId="0" applyNumberFormat="1" applyFont="1" applyFill="1" applyBorder="1" applyAlignment="1">
      <alignment horizontal="center" vertical="center" wrapText="1"/>
    </xf>
    <xf numFmtId="1" fontId="23" fillId="6" borderId="1" xfId="0" applyNumberFormat="1" applyFont="1" applyFill="1" applyBorder="1" applyAlignment="1">
      <alignment horizontal="center" vertical="top"/>
    </xf>
    <xf numFmtId="14" fontId="23" fillId="6" borderId="1" xfId="0" applyNumberFormat="1" applyFont="1" applyFill="1" applyBorder="1" applyAlignment="1">
      <alignment horizontal="center" vertical="top"/>
    </xf>
    <xf numFmtId="0" fontId="23" fillId="6" borderId="1" xfId="0" applyNumberFormat="1" applyFont="1" applyFill="1" applyBorder="1" applyAlignment="1">
      <alignment horizontal="center" vertical="top"/>
    </xf>
    <xf numFmtId="0" fontId="23" fillId="6" borderId="1" xfId="0" applyNumberFormat="1" applyFont="1" applyFill="1" applyBorder="1" applyAlignment="1">
      <alignment horizontal="center" vertical="center"/>
    </xf>
    <xf numFmtId="168" fontId="23" fillId="6" borderId="1" xfId="0" applyNumberFormat="1" applyFont="1" applyFill="1" applyBorder="1" applyAlignment="1">
      <alignment horizontal="center" vertical="top"/>
    </xf>
    <xf numFmtId="166" fontId="23" fillId="6" borderId="1" xfId="0" applyNumberFormat="1" applyFont="1" applyFill="1" applyBorder="1" applyAlignment="1">
      <alignment horizontal="center" vertical="center"/>
    </xf>
    <xf numFmtId="168" fontId="23" fillId="6" borderId="1" xfId="0" applyNumberFormat="1" applyFont="1" applyFill="1" applyBorder="1" applyAlignment="1">
      <alignment horizontal="center" vertical="center"/>
    </xf>
    <xf numFmtId="0" fontId="23" fillId="0" borderId="0" xfId="0" applyFont="1" applyBorder="1" applyAlignment="1">
      <alignment horizontal="center" vertical="top"/>
    </xf>
    <xf numFmtId="0" fontId="22" fillId="6" borderId="1" xfId="0" applyNumberFormat="1" applyFont="1" applyFill="1" applyBorder="1" applyAlignment="1">
      <alignment horizontal="center" vertical="center"/>
    </xf>
    <xf numFmtId="0" fontId="22" fillId="6" borderId="1" xfId="3" applyNumberFormat="1" applyFont="1" applyFill="1" applyBorder="1" applyAlignment="1">
      <alignment horizontal="center" vertical="center"/>
    </xf>
    <xf numFmtId="14" fontId="22" fillId="6" borderId="1" xfId="0" applyNumberFormat="1" applyFont="1" applyFill="1" applyBorder="1" applyAlignment="1">
      <alignment horizontal="center" vertical="center"/>
    </xf>
    <xf numFmtId="44" fontId="22" fillId="6" borderId="1" xfId="0" applyNumberFormat="1" applyFont="1" applyFill="1" applyBorder="1" applyAlignment="1">
      <alignment horizontal="center" vertical="center"/>
    </xf>
    <xf numFmtId="0" fontId="22" fillId="7" borderId="1" xfId="0" applyFont="1" applyFill="1" applyBorder="1" applyAlignment="1">
      <alignment vertical="center"/>
    </xf>
    <xf numFmtId="0" fontId="22" fillId="0" borderId="0" xfId="0" applyFont="1" applyAlignment="1">
      <alignment vertical="center"/>
    </xf>
    <xf numFmtId="0" fontId="0" fillId="0" borderId="1" xfId="0" applyNumberFormat="1" applyFont="1" applyFill="1" applyBorder="1" applyAlignment="1" applyProtection="1">
      <alignment horizontal="center" wrapText="1"/>
      <protection locked="0"/>
    </xf>
    <xf numFmtId="44" fontId="0" fillId="6" borderId="1" xfId="0" applyNumberFormat="1" applyFont="1" applyFill="1" applyBorder="1" applyAlignment="1">
      <alignment horizontal="center"/>
    </xf>
    <xf numFmtId="0" fontId="20" fillId="0" borderId="7" xfId="0" applyNumberFormat="1" applyFont="1" applyFill="1" applyBorder="1" applyAlignment="1" applyProtection="1">
      <alignment horizontal="center"/>
      <protection locked="0"/>
    </xf>
    <xf numFmtId="0" fontId="22" fillId="0" borderId="1" xfId="0" applyNumberFormat="1" applyFont="1" applyFill="1" applyBorder="1" applyAlignment="1">
      <alignment horizontal="center" vertical="center" wrapText="1"/>
    </xf>
    <xf numFmtId="0" fontId="40" fillId="0" borderId="0" xfId="8" applyFont="1" applyAlignment="1">
      <alignment horizontal="center"/>
    </xf>
    <xf numFmtId="0" fontId="22" fillId="0" borderId="4" xfId="0" applyFont="1" applyFill="1" applyBorder="1" applyAlignment="1">
      <alignment horizontal="center"/>
    </xf>
    <xf numFmtId="0" fontId="22" fillId="0" borderId="6" xfId="0" applyFont="1" applyFill="1" applyBorder="1" applyAlignment="1">
      <alignment horizontal="center"/>
    </xf>
    <xf numFmtId="0" fontId="22" fillId="0" borderId="1" xfId="0" applyFont="1" applyFill="1" applyBorder="1" applyAlignment="1">
      <alignment horizontal="center"/>
    </xf>
    <xf numFmtId="0" fontId="22" fillId="6" borderId="1" xfId="0" applyFont="1" applyFill="1" applyBorder="1" applyAlignment="1">
      <alignment horizontal="left"/>
    </xf>
    <xf numFmtId="0" fontId="22" fillId="0" borderId="1" xfId="0" applyFont="1" applyFill="1" applyBorder="1" applyAlignment="1">
      <alignment horizontal="center" vertical="center"/>
    </xf>
    <xf numFmtId="0" fontId="22" fillId="6" borderId="1" xfId="0" applyFont="1" applyFill="1" applyBorder="1" applyAlignment="1">
      <alignment horizontal="left" wrapText="1"/>
    </xf>
    <xf numFmtId="44" fontId="22" fillId="0" borderId="1" xfId="0" applyNumberFormat="1" applyFont="1" applyFill="1" applyBorder="1" applyAlignment="1">
      <alignment horizontal="center" vertical="center"/>
    </xf>
    <xf numFmtId="0" fontId="32" fillId="6" borderId="1" xfId="0" applyFont="1" applyFill="1" applyBorder="1" applyAlignment="1">
      <alignment horizontal="left" vertical="top"/>
    </xf>
    <xf numFmtId="0" fontId="20" fillId="0" borderId="4" xfId="0" applyFont="1" applyBorder="1" applyAlignment="1">
      <alignment horizontal="center" vertical="center"/>
    </xf>
    <xf numFmtId="0" fontId="20" fillId="0" borderId="6" xfId="0" applyFont="1" applyBorder="1" applyAlignment="1">
      <alignment horizontal="center" vertical="center"/>
    </xf>
    <xf numFmtId="0" fontId="20" fillId="0" borderId="5" xfId="0" applyFont="1" applyBorder="1" applyAlignment="1">
      <alignment horizontal="center" vertical="center"/>
    </xf>
    <xf numFmtId="0" fontId="22" fillId="6" borderId="1" xfId="0" applyFont="1" applyFill="1" applyBorder="1" applyAlignment="1">
      <alignment horizontal="center" wrapText="1"/>
    </xf>
    <xf numFmtId="0" fontId="38" fillId="0" borderId="1" xfId="0" applyNumberFormat="1" applyFont="1" applyFill="1" applyBorder="1" applyAlignment="1">
      <alignment horizontal="center" vertical="center"/>
    </xf>
    <xf numFmtId="44" fontId="38" fillId="0" borderId="1" xfId="0" applyNumberFormat="1" applyFont="1" applyFill="1" applyBorder="1" applyAlignment="1">
      <alignment horizontal="center" vertical="center"/>
    </xf>
    <xf numFmtId="0" fontId="22" fillId="7" borderId="4" xfId="0" applyFont="1" applyFill="1" applyBorder="1" applyAlignment="1">
      <alignment horizontal="left" wrapText="1"/>
    </xf>
    <xf numFmtId="0" fontId="22" fillId="7" borderId="6" xfId="0" applyFont="1" applyFill="1" applyBorder="1" applyAlignment="1">
      <alignment horizontal="left" wrapText="1"/>
    </xf>
    <xf numFmtId="0" fontId="22" fillId="7" borderId="5" xfId="0" applyFont="1" applyFill="1" applyBorder="1" applyAlignment="1">
      <alignment horizontal="left" wrapText="1"/>
    </xf>
    <xf numFmtId="0" fontId="22" fillId="7" borderId="4" xfId="0" applyFont="1" applyFill="1" applyBorder="1" applyAlignment="1">
      <alignment horizontal="left"/>
    </xf>
    <xf numFmtId="0" fontId="22" fillId="7" borderId="6" xfId="0" applyFont="1" applyFill="1" applyBorder="1" applyAlignment="1">
      <alignment horizontal="left"/>
    </xf>
    <xf numFmtId="0" fontId="22" fillId="7" borderId="5" xfId="0" applyFont="1" applyFill="1" applyBorder="1" applyAlignment="1">
      <alignment horizontal="left"/>
    </xf>
    <xf numFmtId="0" fontId="22" fillId="6" borderId="4" xfId="0" applyFont="1" applyFill="1" applyBorder="1" applyAlignment="1">
      <alignment horizontal="left"/>
    </xf>
    <xf numFmtId="0" fontId="22" fillId="6" borderId="6" xfId="0" applyFont="1" applyFill="1" applyBorder="1" applyAlignment="1">
      <alignment horizontal="left"/>
    </xf>
    <xf numFmtId="0" fontId="22" fillId="6" borderId="5" xfId="0" applyFont="1" applyFill="1" applyBorder="1" applyAlignment="1">
      <alignment horizontal="left"/>
    </xf>
    <xf numFmtId="0" fontId="38" fillId="0" borderId="4" xfId="0" applyFont="1" applyBorder="1" applyAlignment="1">
      <alignment horizontal="center" vertical="center"/>
    </xf>
    <xf numFmtId="0" fontId="38" fillId="0" borderId="6" xfId="0" applyFont="1" applyBorder="1" applyAlignment="1">
      <alignment horizontal="center" vertical="center"/>
    </xf>
    <xf numFmtId="0" fontId="38" fillId="0" borderId="5" xfId="0" applyFont="1" applyBorder="1" applyAlignment="1">
      <alignment horizontal="center" vertical="center"/>
    </xf>
    <xf numFmtId="44" fontId="38" fillId="0" borderId="4" xfId="0" applyNumberFormat="1" applyFont="1" applyFill="1" applyBorder="1" applyAlignment="1">
      <alignment horizontal="center" vertical="center"/>
    </xf>
    <xf numFmtId="44" fontId="38" fillId="0" borderId="6" xfId="0" applyNumberFormat="1" applyFont="1" applyFill="1" applyBorder="1" applyAlignment="1">
      <alignment horizontal="center" vertical="center"/>
    </xf>
    <xf numFmtId="44" fontId="38" fillId="0" borderId="5" xfId="0" applyNumberFormat="1" applyFont="1" applyFill="1" applyBorder="1" applyAlignment="1">
      <alignment horizontal="center" vertical="center"/>
    </xf>
    <xf numFmtId="10" fontId="38" fillId="0" borderId="4" xfId="0" applyNumberFormat="1" applyFont="1" applyBorder="1" applyAlignment="1">
      <alignment horizontal="center" vertical="center"/>
    </xf>
    <xf numFmtId="10" fontId="38" fillId="0" borderId="6" xfId="0" applyNumberFormat="1" applyFont="1" applyBorder="1" applyAlignment="1">
      <alignment horizontal="center" vertical="center"/>
    </xf>
    <xf numFmtId="10" fontId="38" fillId="0" borderId="5" xfId="0" applyNumberFormat="1" applyFont="1" applyBorder="1" applyAlignment="1">
      <alignment horizontal="center" vertical="center"/>
    </xf>
    <xf numFmtId="0" fontId="22" fillId="6" borderId="4" xfId="0" applyFont="1" applyFill="1" applyBorder="1" applyAlignment="1">
      <alignment horizontal="left" wrapText="1"/>
    </xf>
    <xf numFmtId="0" fontId="22" fillId="6" borderId="6" xfId="0" applyFont="1" applyFill="1" applyBorder="1" applyAlignment="1">
      <alignment horizontal="left" wrapText="1"/>
    </xf>
    <xf numFmtId="169" fontId="38" fillId="0" borderId="4" xfId="0" applyNumberFormat="1" applyFont="1" applyBorder="1" applyAlignment="1">
      <alignment horizontal="center" vertical="center"/>
    </xf>
    <xf numFmtId="169" fontId="38" fillId="0" borderId="6" xfId="0" applyNumberFormat="1" applyFont="1" applyBorder="1" applyAlignment="1">
      <alignment horizontal="center" vertical="center"/>
    </xf>
    <xf numFmtId="169" fontId="38" fillId="0" borderId="5" xfId="0" applyNumberFormat="1" applyFont="1" applyBorder="1" applyAlignment="1">
      <alignment horizontal="center" vertical="center"/>
    </xf>
    <xf numFmtId="44" fontId="38" fillId="0" borderId="4" xfId="0" applyNumberFormat="1" applyFont="1" applyBorder="1" applyAlignment="1">
      <alignment horizontal="center" vertical="center"/>
    </xf>
    <xf numFmtId="44" fontId="38" fillId="0" borderId="6" xfId="0" applyNumberFormat="1" applyFont="1" applyBorder="1" applyAlignment="1">
      <alignment horizontal="center" vertical="center"/>
    </xf>
    <xf numFmtId="44" fontId="38" fillId="0" borderId="5" xfId="0" applyNumberFormat="1" applyFont="1" applyBorder="1" applyAlignment="1">
      <alignment horizontal="center" vertical="center"/>
    </xf>
    <xf numFmtId="0" fontId="22" fillId="0" borderId="1" xfId="0" applyFont="1" applyFill="1" applyBorder="1" applyAlignment="1">
      <alignment horizontal="center" wrapText="1"/>
    </xf>
    <xf numFmtId="0" fontId="23" fillId="0" borderId="1" xfId="0" applyFont="1" applyBorder="1" applyAlignment="1">
      <alignment horizontal="left" vertical="top"/>
    </xf>
    <xf numFmtId="0" fontId="29" fillId="6" borderId="1" xfId="0" applyFont="1" applyFill="1" applyBorder="1" applyAlignment="1">
      <alignment horizontal="left" vertical="top"/>
    </xf>
    <xf numFmtId="0" fontId="30" fillId="6" borderId="1" xfId="0" applyFont="1" applyFill="1" applyBorder="1" applyAlignment="1">
      <alignment horizontal="left" vertical="top"/>
    </xf>
    <xf numFmtId="0" fontId="27" fillId="0" borderId="1" xfId="0" applyFont="1" applyBorder="1" applyAlignment="1">
      <alignment horizontal="left"/>
    </xf>
    <xf numFmtId="0" fontId="34" fillId="6" borderId="1" xfId="0" applyNumberFormat="1" applyFont="1" applyFill="1" applyBorder="1" applyAlignment="1">
      <alignment horizontal="center" vertical="center" wrapText="1"/>
    </xf>
    <xf numFmtId="0" fontId="27" fillId="0" borderId="1" xfId="0" applyFont="1" applyFill="1" applyBorder="1" applyAlignment="1"/>
    <xf numFmtId="0" fontId="32" fillId="6" borderId="4" xfId="0" applyFont="1" applyFill="1" applyBorder="1" applyAlignment="1">
      <alignment horizontal="center"/>
    </xf>
    <xf numFmtId="0" fontId="32" fillId="6" borderId="6" xfId="0" applyFont="1" applyFill="1" applyBorder="1" applyAlignment="1">
      <alignment horizontal="center"/>
    </xf>
    <xf numFmtId="0" fontId="32" fillId="6" borderId="5" xfId="0" applyFont="1" applyFill="1" applyBorder="1" applyAlignment="1">
      <alignment horizontal="center"/>
    </xf>
    <xf numFmtId="0" fontId="27" fillId="6" borderId="4" xfId="0" applyFont="1" applyFill="1" applyBorder="1" applyAlignment="1">
      <alignment horizontal="center"/>
    </xf>
    <xf numFmtId="0" fontId="27" fillId="6" borderId="5" xfId="0" applyFont="1" applyFill="1" applyBorder="1" applyAlignment="1">
      <alignment horizontal="center"/>
    </xf>
    <xf numFmtId="0" fontId="27" fillId="6" borderId="6" xfId="0" applyFont="1" applyFill="1" applyBorder="1" applyAlignment="1">
      <alignment horizontal="center"/>
    </xf>
    <xf numFmtId="44" fontId="22" fillId="6" borderId="4" xfId="0" applyNumberFormat="1" applyFont="1" applyFill="1"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vertical="center"/>
    </xf>
    <xf numFmtId="0" fontId="39" fillId="0" borderId="0" xfId="0" applyFont="1" applyFill="1" applyBorder="1" applyAlignment="1">
      <alignment horizontal="center"/>
    </xf>
    <xf numFmtId="0" fontId="0" fillId="0" borderId="5" xfId="0" applyBorder="1" applyAlignment="1">
      <alignment horizontal="center" vertical="center" wrapText="1"/>
    </xf>
    <xf numFmtId="44" fontId="28" fillId="7" borderId="4" xfId="0" applyNumberFormat="1" applyFont="1" applyFill="1" applyBorder="1" applyAlignment="1">
      <alignment horizontal="center" vertical="center"/>
    </xf>
    <xf numFmtId="44" fontId="28" fillId="7" borderId="6" xfId="0" applyNumberFormat="1" applyFont="1" applyFill="1" applyBorder="1" applyAlignment="1">
      <alignment horizontal="center" vertical="center"/>
    </xf>
    <xf numFmtId="44" fontId="28" fillId="7" borderId="5" xfId="0" applyNumberFormat="1" applyFont="1" applyFill="1" applyBorder="1" applyAlignment="1">
      <alignment horizontal="center" vertical="center"/>
    </xf>
    <xf numFmtId="0" fontId="32" fillId="6" borderId="1" xfId="0" applyNumberFormat="1" applyFont="1" applyFill="1" applyBorder="1" applyAlignment="1">
      <alignment horizontal="center" vertical="center" wrapText="1"/>
    </xf>
    <xf numFmtId="44" fontId="32" fillId="6" borderId="1" xfId="5" applyNumberFormat="1" applyFont="1" applyFill="1" applyBorder="1" applyAlignment="1">
      <alignment horizontal="center" vertical="center" wrapText="1"/>
    </xf>
    <xf numFmtId="0" fontId="44" fillId="0" borderId="0" xfId="12" applyFont="1" applyFill="1" applyBorder="1" applyAlignment="1">
      <alignment horizontal="center"/>
    </xf>
    <xf numFmtId="14" fontId="22" fillId="6" borderId="1" xfId="0" applyNumberFormat="1" applyFont="1" applyFill="1" applyBorder="1" applyAlignment="1">
      <alignment horizontal="center" vertical="center" wrapText="1"/>
    </xf>
    <xf numFmtId="0" fontId="32" fillId="6" borderId="1" xfId="0" applyNumberFormat="1" applyFont="1" applyFill="1" applyBorder="1" applyAlignment="1">
      <alignment horizontal="center"/>
    </xf>
    <xf numFmtId="0" fontId="32" fillId="6" borderId="6" xfId="0" applyNumberFormat="1" applyFont="1" applyFill="1" applyBorder="1" applyAlignment="1">
      <alignment horizontal="center"/>
    </xf>
    <xf numFmtId="0" fontId="32" fillId="6" borderId="5" xfId="0" applyNumberFormat="1" applyFont="1" applyFill="1" applyBorder="1" applyAlignment="1">
      <alignment horizontal="center"/>
    </xf>
    <xf numFmtId="0" fontId="32" fillId="6" borderId="4" xfId="0" applyNumberFormat="1" applyFont="1" applyFill="1" applyBorder="1" applyAlignment="1">
      <alignment horizontal="center"/>
    </xf>
  </cellXfs>
  <cellStyles count="15">
    <cellStyle name="Comma" xfId="1" builtinId="3"/>
    <cellStyle name="Comma 2" xfId="14"/>
    <cellStyle name="Currency" xfId="2" builtinId="4"/>
    <cellStyle name="Currency 2" xfId="11"/>
    <cellStyle name="Currency 3" xfId="13"/>
    <cellStyle name="Hyperlink" xfId="12" builtinId="8"/>
    <cellStyle name="Normal" xfId="0" builtinId="0"/>
    <cellStyle name="Normal 2" xfId="4"/>
    <cellStyle name="Normal 2 2" xfId="7"/>
    <cellStyle name="Normal 2 3" xfId="8"/>
    <cellStyle name="Normal 3" xfId="5"/>
    <cellStyle name="Normal 4" xfId="9"/>
    <cellStyle name="Normal 5" xfId="10"/>
    <cellStyle name="Percent" xfId="3" builtinId="5"/>
    <cellStyle name="Percent 2" xfId="6"/>
  </cellStyles>
  <dxfs count="40">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68" formatCode="_(&quot;£&quot;* #,##0.00_);_(&quot;£&quot;* \(#,##0.00\);_(&quot;£&quot;* &quot;-&quot;??_);_(@_)"/>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68" formatCode="_(&quot;£&quot;* #,##0.00_);_(&quot;£&quot;* \(#,##0.00\);_(&quot;£&quot;* &quot;-&quot;??_);_(@_)"/>
      <fill>
        <patternFill patternType="solid">
          <fgColor indexed="64"/>
          <bgColor rgb="FFFFFF99"/>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68" formatCode="_(&quot;£&quot;* #,##0.00_);_(&quot;£&quot;* \(#,##0.00\);_(&quot;£&quot;* &quot;-&quot;??_);_(@_)"/>
      <fill>
        <patternFill patternType="solid">
          <fgColor indexed="64"/>
          <bgColor rgb="FFFFFF99"/>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9" formatCode="dd/mm/yyyy"/>
      <fill>
        <patternFill patternType="solid">
          <fgColor indexed="64"/>
          <bgColor indexed="9"/>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19" formatCode="dd/mm/yyyy"/>
      <fill>
        <patternFill patternType="solid">
          <fgColor indexed="64"/>
          <bgColor indexed="9"/>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34" formatCode="_-&quot;£&quot;* #,##0.00_-;\-&quot;£&quot;* #,##0.00_-;_-&quot;£&quot;* &quot;-&quot;??_-;_-@_-"/>
      <fill>
        <patternFill patternType="solid">
          <fgColor indexed="64"/>
          <bgColor indexed="9"/>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19" formatCode="dd/mm/yyyy"/>
      <fill>
        <patternFill patternType="solid">
          <fgColor indexed="64"/>
          <bgColor indexed="9"/>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19" formatCode="dd/mm/yyyy"/>
      <fill>
        <patternFill patternType="solid">
          <fgColor indexed="64"/>
          <bgColor indexed="9"/>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19" formatCode="dd/mm/yyyy"/>
      <fill>
        <patternFill patternType="solid">
          <fgColor indexed="64"/>
          <bgColor indexed="9"/>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19" formatCode="dd/mm/yyyy"/>
      <fill>
        <patternFill patternType="solid">
          <fgColor indexed="64"/>
          <bgColor indexed="9"/>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19" formatCode="dd/mm/yyyy"/>
      <fill>
        <patternFill patternType="solid">
          <fgColor indexed="64"/>
          <bgColor indexed="9"/>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19" formatCode="dd/mm/yyyy"/>
      <fill>
        <patternFill patternType="solid">
          <fgColor indexed="64"/>
          <bgColor indexed="9"/>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19" formatCode="dd/mm/yyyy"/>
      <fill>
        <patternFill patternType="solid">
          <fgColor indexed="64"/>
          <bgColor indexed="9"/>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19" formatCode="dd/mm/yyyy"/>
      <fill>
        <patternFill patternType="solid">
          <fgColor indexed="64"/>
          <bgColor indexed="9"/>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indexed="9"/>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71" formatCode="m/d/yyyy"/>
      <fill>
        <patternFill patternType="solid">
          <fgColor indexed="64"/>
          <bgColor indexed="9"/>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9" formatCode="dd/mm/yyyy"/>
      <fill>
        <patternFill patternType="solid">
          <fgColor indexed="64"/>
          <bgColor indexed="9"/>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19" formatCode="dd/mm/yyyy"/>
      <fill>
        <patternFill patternType="solid">
          <fgColor indexed="64"/>
          <bgColor indexed="9"/>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19" formatCode="dd/mm/yyyy"/>
      <fill>
        <patternFill patternType="solid">
          <fgColor indexed="64"/>
          <bgColor indexed="9"/>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9" formatCode="dd/mm/yyyy"/>
      <fill>
        <patternFill patternType="solid">
          <fgColor indexed="64"/>
          <bgColor indexed="9"/>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indexed="9"/>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68" formatCode="_(&quot;£&quot;* #,##0.00_);_(&quot;£&quot;* \(#,##0.00\);_(&quot;£&quot;* &quot;-&quot;??_);_(@_)"/>
      <fill>
        <patternFill patternType="solid">
          <fgColor indexed="64"/>
          <bgColor theme="3" tint="0.79998168889431442"/>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68" formatCode="_(&quot;£&quot;* #,##0.00_);_(&quot;£&quot;* \(#,##0.00\);_(&quot;£&quot;* &quot;-&quot;??_);_(@_)"/>
      <fill>
        <patternFill patternType="solid">
          <fgColor indexed="64"/>
          <bgColor theme="3" tint="0.79998168889431442"/>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68" formatCode="_(&quot;£&quot;* #,##0.00_);_(&quot;£&quot;* \(#,##0.00\);_(&quot;£&quot;* &quot;-&quot;??_);_(@_)"/>
      <fill>
        <patternFill patternType="solid">
          <fgColor indexed="64"/>
          <bgColor theme="3" tint="0.7999816888943144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71" formatCode="m/d/yyyy"/>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71" formatCode="m/d/yyyy"/>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71" formatCode="m/d/yyyy"/>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textRotation="0" indent="0" justifyLastLine="0" shrinkToFit="0" readingOrder="0"/>
    </dxf>
    <dxf>
      <border>
        <bottom style="thin">
          <color indexed="64"/>
        </bottom>
      </border>
    </dxf>
    <dxf>
      <font>
        <b/>
        <i val="0"/>
        <strike val="0"/>
        <condense val="0"/>
        <extend val="0"/>
        <outline val="0"/>
        <shadow val="0"/>
        <u val="none"/>
        <vertAlign val="baseline"/>
        <sz val="12"/>
        <color auto="1"/>
        <name val="Arial"/>
        <scheme val="none"/>
      </font>
      <numFmt numFmtId="168" formatCode="_(&quot;£&quot;* #,##0.00_);_(&quot;£&quot;* \(#,##0.00\);_(&quot;£&quot;* &quot;-&quot;??_);_(@_)"/>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59996337778862885"/>
        </patternFill>
      </fill>
    </dxf>
    <dxf>
      <fill>
        <patternFill>
          <bgColor theme="4" tint="0.59996337778862885"/>
        </patternFill>
      </fill>
    </dxf>
  </dxfs>
  <tableStyles count="1" defaultTableStyle="TableStyleMedium9" defaultPivotStyle="PivotStyleLight16">
    <tableStyle name="Table Style 1" pivot="0" count="2">
      <tableStyleElement type="headerRow" dxfId="39"/>
      <tableStyleElement type="totalRow" dxfId="38"/>
    </tableStyle>
  </tableStyles>
  <colors>
    <mruColors>
      <color rgb="FFC5D9F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06/relationships/vbaProject" Target="vbaProject.bin"/></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695324</xdr:colOff>
      <xdr:row>9</xdr:row>
      <xdr:rowOff>147320</xdr:rowOff>
    </xdr:to>
    <xdr:pic>
      <xdr:nvPicPr>
        <xdr:cNvPr id="4" name="Picture 3" descr="http://www.gov.scot/Resource/0050/00507556.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1925"/>
          <a:ext cx="2638424" cy="1442720"/>
        </a:xfrm>
        <a:prstGeom prst="rect">
          <a:avLst/>
        </a:prstGeom>
        <a:noFill/>
        <a:ln>
          <a:noFill/>
        </a:ln>
      </xdr:spPr>
    </xdr:pic>
    <xdr:clientData/>
  </xdr:twoCellAnchor>
  <xdr:twoCellAnchor editAs="oneCell">
    <xdr:from>
      <xdr:col>2</xdr:col>
      <xdr:colOff>3772806</xdr:colOff>
      <xdr:row>1</xdr:row>
      <xdr:rowOff>0</xdr:rowOff>
    </xdr:from>
    <xdr:to>
      <xdr:col>3</xdr:col>
      <xdr:colOff>2314575</xdr:colOff>
      <xdr:row>9</xdr:row>
      <xdr:rowOff>144145</xdr:rowOff>
    </xdr:to>
    <xdr:pic>
      <xdr:nvPicPr>
        <xdr:cNvPr id="5" name="Picture 4" descr="http://www.gov.scot/Resource/0050/00507230.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906" y="161925"/>
          <a:ext cx="2685144" cy="143954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VC%20Template%20-%20Updates%20for%20PSC%20&amp;%20ADC.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 Check Summary"/>
    </sheetNames>
    <sheetDataSet>
      <sheetData sheetId="0" refreshError="1"/>
    </sheetDataSet>
  </externalBook>
</externalLink>
</file>

<file path=xl/tables/table1.xml><?xml version="1.0" encoding="utf-8"?>
<table xmlns="http://schemas.openxmlformats.org/spreadsheetml/2006/main" id="1" name="Table614" displayName="Table614" ref="A3:AG56" totalsRowShown="0" headerRowDxfId="37" dataDxfId="35" headerRowBorderDxfId="36" tableBorderDxfId="34" totalsRowBorderDxfId="33">
  <autoFilter ref="A3:AG56"/>
  <tableColumns count="33">
    <tableColumn id="1" name="Item No" dataDxfId="32"/>
    <tableColumn id="2" name="Operation Title" dataDxfId="31"/>
    <tableColumn id="3" name="Description" dataDxfId="30"/>
    <tableColumn id="4" name="Flat Rate %" dataDxfId="29"/>
    <tableColumn id="5" name="Defrayal Date from Claim" dataDxfId="28"/>
    <tableColumn id="6" name="Amount Claimed/Verified (£)" dataDxfId="27"/>
    <tableColumn id="20" name="Name of Graduate Placement Beneficiary Organisation (GPBO)" dataDxfId="26"/>
    <tableColumn id="19" name="Confirmation of GPBO Business Type" dataDxfId="25"/>
    <tableColumn id="7" name="GPBO SME Eligibility Status" dataDxfId="24"/>
    <tableColumn id="8" name="Signed and Dated application from GPBO requesting Graduate Placement" dataDxfId="23" dataCellStyle="Currency"/>
    <tableColumn id="22" name="Signed and dated Graduate Placement award letter/Contract from Graduate Placement Scheme Manager (GPSM)" dataDxfId="22"/>
    <tableColumn id="14" name="State Aid Notification (Di Minimis/GBER)" dataDxfId="21"/>
    <tableColumn id="10" name="Signed and dated acceptance from GPBO" dataDxfId="20"/>
    <tableColumn id="12" name="Evidence of ERDF/ESF acknowledgement at both GPSM &amp; GPBO level" dataDxfId="19"/>
    <tableColumn id="13" name="Name of Graduate" dataDxfId="18"/>
    <tableColumn id="9" name="Qualification Certificate for Graduate" dataDxfId="17"/>
    <tableColumn id="11" name="Job Description for Graduate" dataDxfId="16"/>
    <tableColumn id="28" name="Terms and Conditions of Graduate Placement (Contract of Employment)" dataDxfId="15"/>
    <tableColumn id="31" name="Evidence for staff working 100% on Graduate Placement" dataDxfId="14"/>
    <tableColumn id="27" name="Invoice Ref" dataDxfId="13"/>
    <tableColumn id="29" name="Invoice Date(s)" dataDxfId="12"/>
    <tableColumn id="30" name="Amount on Invoice" dataDxfId="11"/>
    <tableColumn id="32" name="GPBO BACS Total" dataDxfId="10"/>
    <tableColumn id="33" name="GPBO Defrayal Date" dataDxfId="9"/>
    <tableColumn id="26" name="Eligible Cost Item (Y/N)" dataDxfId="8"/>
    <tableColumn id="24" name="Cost to be Rejected (Y/N)" dataDxfId="7"/>
    <tableColumn id="25" name="Actual Expenditure Found (£)" dataDxfId="6">
      <calculatedColumnFormula>IF(AND(W4&gt;0,W4&lt;=1),ROUND(SUM(N4:O4,Q4:R4)*(1+J4/100)*W4,2),ROUND(SUM(N4:O4,Q4:R4)*(1+J4/100),2))</calculatedColumnFormula>
    </tableColumn>
    <tableColumn id="23" name="Ineligible Expenditure _x000a_(£)" dataDxfId="5"/>
    <tableColumn id="21" name="Irregular Exp/Audit Trail (£)" dataDxfId="4"/>
    <tableColumn id="15" name="Other – Overclaim _x000a_(£)" dataDxfId="3"/>
    <tableColumn id="16" name="Underclaim _x000a_(£)" dataDxfId="2">
      <calculatedColumnFormula>ROUND(IF(#REF!&gt;F4,#REF!-F4,0),2)</calculatedColumnFormula>
    </tableColumn>
    <tableColumn id="17" name="Documents Viewed" dataDxfId="1"/>
    <tableColumn id="18" name="Comments"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national-minimum-wage-rates"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0:D45"/>
  <sheetViews>
    <sheetView tabSelected="1" topLeftCell="A7" zoomScale="84" zoomScaleNormal="100" workbookViewId="0">
      <selection activeCell="A14" sqref="A14:D14"/>
    </sheetView>
  </sheetViews>
  <sheetFormatPr defaultColWidth="9.1796875" defaultRowHeight="12.5" x14ac:dyDescent="0.25"/>
  <cols>
    <col min="1" max="1" width="16.54296875" style="89" customWidth="1"/>
    <col min="2" max="2" width="12.54296875" style="89" customWidth="1"/>
    <col min="3" max="3" width="62.1796875" style="89" customWidth="1"/>
    <col min="4" max="4" width="36.81640625" style="89" customWidth="1"/>
    <col min="5" max="16384" width="9.1796875" style="89"/>
  </cols>
  <sheetData>
    <row r="10" spans="1:4" ht="29.25" customHeight="1" x14ac:dyDescent="0.25"/>
    <row r="11" spans="1:4" ht="29.25" customHeight="1" x14ac:dyDescent="0.25"/>
    <row r="12" spans="1:4" ht="29.25" customHeight="1" x14ac:dyDescent="0.25"/>
    <row r="13" spans="1:4" ht="29.25" customHeight="1" x14ac:dyDescent="0.25"/>
    <row r="14" spans="1:4" ht="35" x14ac:dyDescent="0.7">
      <c r="A14" s="532" t="s">
        <v>135</v>
      </c>
      <c r="B14" s="532"/>
      <c r="C14" s="532"/>
      <c r="D14" s="532"/>
    </row>
    <row r="15" spans="1:4" ht="35" x14ac:dyDescent="0.7">
      <c r="A15" s="532" t="s">
        <v>136</v>
      </c>
      <c r="B15" s="532"/>
      <c r="C15" s="532"/>
      <c r="D15" s="532"/>
    </row>
    <row r="16" spans="1:4" ht="35" x14ac:dyDescent="0.7">
      <c r="A16" s="232"/>
      <c r="B16" s="232"/>
      <c r="C16" s="232"/>
      <c r="D16" s="232"/>
    </row>
    <row r="17" spans="1:4" ht="35" x14ac:dyDescent="0.7">
      <c r="A17" s="532" t="s">
        <v>137</v>
      </c>
      <c r="B17" s="532"/>
      <c r="C17" s="532"/>
      <c r="D17" s="532"/>
    </row>
    <row r="18" spans="1:4" ht="35" x14ac:dyDescent="0.7">
      <c r="A18" s="532" t="s">
        <v>138</v>
      </c>
      <c r="B18" s="532"/>
      <c r="C18" s="532"/>
      <c r="D18" s="532"/>
    </row>
    <row r="19" spans="1:4" ht="13" x14ac:dyDescent="0.3">
      <c r="A19" s="233" t="s">
        <v>139</v>
      </c>
    </row>
    <row r="20" spans="1:4" ht="13.5" thickBot="1" x14ac:dyDescent="0.35">
      <c r="A20" s="233"/>
    </row>
    <row r="21" spans="1:4" ht="24.75" customHeight="1" thickBot="1" x14ac:dyDescent="0.3">
      <c r="A21" s="90" t="s">
        <v>77</v>
      </c>
      <c r="B21" s="91" t="s">
        <v>78</v>
      </c>
      <c r="C21" s="91" t="s">
        <v>79</v>
      </c>
      <c r="D21" s="91" t="s">
        <v>80</v>
      </c>
    </row>
    <row r="22" spans="1:4" ht="24.75" customHeight="1" thickBot="1" x14ac:dyDescent="0.3">
      <c r="A22" s="234">
        <v>42552</v>
      </c>
      <c r="B22" s="235">
        <v>1</v>
      </c>
      <c r="C22" s="236" t="s">
        <v>81</v>
      </c>
      <c r="D22" s="236" t="s">
        <v>82</v>
      </c>
    </row>
    <row r="23" spans="1:4" ht="24.75" customHeight="1" thickBot="1" x14ac:dyDescent="0.3">
      <c r="A23" s="234">
        <v>42793</v>
      </c>
      <c r="B23" s="235">
        <v>2</v>
      </c>
      <c r="C23" s="236" t="s">
        <v>83</v>
      </c>
      <c r="D23" s="236" t="s">
        <v>82</v>
      </c>
    </row>
    <row r="24" spans="1:4" ht="24.75" customHeight="1" thickBot="1" x14ac:dyDescent="0.3">
      <c r="A24" s="234">
        <v>43081</v>
      </c>
      <c r="B24" s="235">
        <v>2.1</v>
      </c>
      <c r="C24" s="236" t="s">
        <v>84</v>
      </c>
      <c r="D24" s="236" t="s">
        <v>85</v>
      </c>
    </row>
    <row r="25" spans="1:4" ht="24.75" customHeight="1" thickBot="1" x14ac:dyDescent="0.3">
      <c r="A25" s="234">
        <v>43160</v>
      </c>
      <c r="B25" s="235">
        <v>3</v>
      </c>
      <c r="C25" s="236" t="s">
        <v>78</v>
      </c>
      <c r="D25" s="236" t="s">
        <v>85</v>
      </c>
    </row>
    <row r="26" spans="1:4" ht="24.75" customHeight="1" thickBot="1" x14ac:dyDescent="0.3">
      <c r="A26" s="234">
        <v>43222</v>
      </c>
      <c r="B26" s="235">
        <v>4</v>
      </c>
      <c r="C26" s="236" t="s">
        <v>94</v>
      </c>
      <c r="D26" s="236" t="s">
        <v>95</v>
      </c>
    </row>
    <row r="27" spans="1:4" ht="33.75" customHeight="1" thickBot="1" x14ac:dyDescent="0.3">
      <c r="A27" s="234">
        <v>43429</v>
      </c>
      <c r="B27" s="235">
        <v>4.0999999999999996</v>
      </c>
      <c r="C27" s="237" t="s">
        <v>140</v>
      </c>
      <c r="D27" s="236" t="s">
        <v>95</v>
      </c>
    </row>
    <row r="28" spans="1:4" ht="24.75" customHeight="1" thickBot="1" x14ac:dyDescent="0.3">
      <c r="A28" s="234">
        <v>43511</v>
      </c>
      <c r="B28" s="235">
        <v>5</v>
      </c>
      <c r="C28" s="236" t="s">
        <v>78</v>
      </c>
      <c r="D28" s="236" t="s">
        <v>95</v>
      </c>
    </row>
    <row r="29" spans="1:4" ht="102" thickBot="1" x14ac:dyDescent="0.3">
      <c r="A29" s="234">
        <v>43670</v>
      </c>
      <c r="B29" s="235">
        <v>5.0999999999999996</v>
      </c>
      <c r="C29" s="253" t="s">
        <v>161</v>
      </c>
      <c r="D29" s="252" t="s">
        <v>162</v>
      </c>
    </row>
    <row r="30" spans="1:4" ht="24.75" customHeight="1" thickBot="1" x14ac:dyDescent="0.3">
      <c r="A30" s="234">
        <v>43731</v>
      </c>
      <c r="B30" s="235">
        <v>6</v>
      </c>
      <c r="C30" s="236" t="s">
        <v>78</v>
      </c>
      <c r="D30" s="252" t="s">
        <v>85</v>
      </c>
    </row>
    <row r="31" spans="1:4" ht="29.5" thickBot="1" x14ac:dyDescent="0.3">
      <c r="A31" s="234">
        <v>43906</v>
      </c>
      <c r="B31" s="235">
        <v>6.1</v>
      </c>
      <c r="C31" s="303" t="s">
        <v>169</v>
      </c>
      <c r="D31" s="262" t="s">
        <v>170</v>
      </c>
    </row>
    <row r="32" spans="1:4" ht="24.75" customHeight="1" thickBot="1" x14ac:dyDescent="0.3">
      <c r="A32" s="234">
        <v>43908</v>
      </c>
      <c r="B32" s="235">
        <v>7</v>
      </c>
      <c r="C32" s="262" t="s">
        <v>78</v>
      </c>
      <c r="D32" s="262" t="s">
        <v>85</v>
      </c>
    </row>
    <row r="33" spans="1:4" ht="15" thickBot="1" x14ac:dyDescent="0.3">
      <c r="A33" s="254">
        <v>43913</v>
      </c>
      <c r="B33" s="235">
        <v>7.1</v>
      </c>
      <c r="C33" s="256" t="s">
        <v>165</v>
      </c>
      <c r="D33" s="255" t="s">
        <v>95</v>
      </c>
    </row>
    <row r="34" spans="1:4" ht="36.75" customHeight="1" thickBot="1" x14ac:dyDescent="0.3">
      <c r="A34" s="257">
        <v>43913</v>
      </c>
      <c r="B34" s="258">
        <v>7.2</v>
      </c>
      <c r="C34" s="259" t="s">
        <v>167</v>
      </c>
      <c r="D34" s="260" t="s">
        <v>95</v>
      </c>
    </row>
    <row r="35" spans="1:4" ht="24" customHeight="1" thickBot="1" x14ac:dyDescent="0.3">
      <c r="A35" s="257">
        <v>43914</v>
      </c>
      <c r="B35" s="258">
        <v>7.3</v>
      </c>
      <c r="C35" s="289" t="s">
        <v>184</v>
      </c>
      <c r="D35" s="260" t="s">
        <v>95</v>
      </c>
    </row>
    <row r="36" spans="1:4" ht="24" customHeight="1" thickBot="1" x14ac:dyDescent="0.3">
      <c r="A36" s="257">
        <v>43915</v>
      </c>
      <c r="B36" s="258">
        <v>7.4</v>
      </c>
      <c r="C36" s="290" t="s">
        <v>185</v>
      </c>
      <c r="D36" s="260" t="s">
        <v>95</v>
      </c>
    </row>
    <row r="37" spans="1:4" ht="24" customHeight="1" thickBot="1" x14ac:dyDescent="0.3">
      <c r="A37" s="257">
        <v>43920</v>
      </c>
      <c r="B37" s="258">
        <v>8</v>
      </c>
      <c r="C37" s="290" t="s">
        <v>78</v>
      </c>
      <c r="D37" s="290" t="s">
        <v>85</v>
      </c>
    </row>
    <row r="38" spans="1:4" ht="29.5" thickBot="1" x14ac:dyDescent="0.3">
      <c r="A38" s="257">
        <v>44039</v>
      </c>
      <c r="B38" s="258">
        <v>8.1</v>
      </c>
      <c r="C38" s="292" t="s">
        <v>189</v>
      </c>
      <c r="D38" s="290" t="s">
        <v>85</v>
      </c>
    </row>
    <row r="39" spans="1:4" ht="25.5" customHeight="1" thickBot="1" x14ac:dyDescent="0.3">
      <c r="A39" s="257">
        <v>44056</v>
      </c>
      <c r="B39" s="258">
        <v>9</v>
      </c>
      <c r="C39" s="297" t="s">
        <v>78</v>
      </c>
      <c r="D39" s="290" t="s">
        <v>85</v>
      </c>
    </row>
    <row r="40" spans="1:4" ht="25.5" customHeight="1" thickBot="1" x14ac:dyDescent="0.3">
      <c r="A40" s="257">
        <v>44106</v>
      </c>
      <c r="B40" s="258">
        <v>9.1</v>
      </c>
      <c r="C40" s="298" t="s">
        <v>193</v>
      </c>
      <c r="D40" s="299" t="s">
        <v>194</v>
      </c>
    </row>
    <row r="41" spans="1:4" ht="25.5" customHeight="1" thickBot="1" x14ac:dyDescent="0.3">
      <c r="A41" s="257">
        <v>44113</v>
      </c>
      <c r="B41" s="258">
        <v>10</v>
      </c>
      <c r="C41" s="298" t="s">
        <v>78</v>
      </c>
      <c r="D41" s="299" t="s">
        <v>85</v>
      </c>
    </row>
    <row r="42" spans="1:4" ht="29.5" thickBot="1" x14ac:dyDescent="0.3">
      <c r="A42" s="257">
        <v>44117</v>
      </c>
      <c r="B42" s="258">
        <v>11</v>
      </c>
      <c r="C42" s="300" t="s">
        <v>199</v>
      </c>
      <c r="D42" s="301" t="s">
        <v>95</v>
      </c>
    </row>
    <row r="43" spans="1:4" ht="29.5" thickBot="1" x14ac:dyDescent="0.3">
      <c r="A43" s="257">
        <v>44161</v>
      </c>
      <c r="B43" s="258">
        <v>12</v>
      </c>
      <c r="C43" s="302" t="s">
        <v>202</v>
      </c>
      <c r="D43" s="301" t="s">
        <v>95</v>
      </c>
    </row>
    <row r="44" spans="1:4" ht="44" thickBot="1" x14ac:dyDescent="0.3">
      <c r="A44" s="257">
        <v>44319</v>
      </c>
      <c r="B44" s="258">
        <v>13</v>
      </c>
      <c r="C44" s="435" t="s">
        <v>216</v>
      </c>
      <c r="D44" s="436" t="s">
        <v>222</v>
      </c>
    </row>
    <row r="45" spans="1:4" ht="15" thickBot="1" x14ac:dyDescent="0.3">
      <c r="A45" s="257">
        <v>44361</v>
      </c>
      <c r="B45" s="258">
        <v>14</v>
      </c>
      <c r="C45" s="435" t="s">
        <v>243</v>
      </c>
      <c r="D45" s="467" t="s">
        <v>244</v>
      </c>
    </row>
  </sheetData>
  <mergeCells count="4">
    <mergeCell ref="A14:D14"/>
    <mergeCell ref="A15:D15"/>
    <mergeCell ref="A17:D17"/>
    <mergeCell ref="A18:D18"/>
  </mergeCells>
  <pageMargins left="0.7" right="0.7" top="0.75" bottom="0.75" header="0.3" footer="0.3"/>
  <pageSetup paperSize="9" scale="6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pageSetUpPr fitToPage="1"/>
  </sheetPr>
  <dimension ref="A1:AA56"/>
  <sheetViews>
    <sheetView zoomScale="70" zoomScaleNormal="70" zoomScaleSheetLayoutView="75" workbookViewId="0">
      <pane ySplit="3" topLeftCell="A4" activePane="bottomLeft" state="frozen"/>
      <selection activeCell="A2" sqref="A2:H2"/>
      <selection pane="bottomLeft" activeCell="F56" sqref="F56"/>
    </sheetView>
  </sheetViews>
  <sheetFormatPr defaultColWidth="9.1796875" defaultRowHeight="14" x14ac:dyDescent="0.3"/>
  <cols>
    <col min="1" max="1" width="8.26953125" style="2" customWidth="1"/>
    <col min="2" max="2" width="30.7265625" style="2" customWidth="1"/>
    <col min="3" max="3" width="30.7265625" style="1" customWidth="1"/>
    <col min="4" max="4" width="12.453125" style="23" hidden="1" customWidth="1"/>
    <col min="5" max="5" width="20.54296875" style="30" customWidth="1"/>
    <col min="6" max="6" width="20.7265625" style="23" customWidth="1"/>
    <col min="7" max="7" width="15.7265625" style="33" customWidth="1"/>
    <col min="8" max="8" width="15.7265625" style="34" customWidth="1"/>
    <col min="9" max="9" width="17.7265625" style="35" customWidth="1"/>
    <col min="10" max="10" width="15.7265625" style="35" customWidth="1"/>
    <col min="11" max="11" width="15.7265625" style="12" customWidth="1"/>
    <col min="12" max="13" width="15.1796875" style="34" customWidth="1"/>
    <col min="14" max="14" width="14.81640625" style="3" customWidth="1"/>
    <col min="15" max="15" width="18.81640625" style="17" customWidth="1"/>
    <col min="16" max="16" width="19.453125" style="1" customWidth="1"/>
    <col min="17" max="17" width="18.7265625" style="1" customWidth="1"/>
    <col min="18" max="18" width="15.7265625" style="34" customWidth="1"/>
    <col min="19" max="19" width="15.7265625" style="1" customWidth="1"/>
    <col min="20" max="20" width="17" style="1" customWidth="1"/>
    <col min="21" max="22" width="30.7265625" style="6" customWidth="1"/>
    <col min="23" max="23" width="24.81640625" style="1" customWidth="1"/>
    <col min="24" max="24" width="17.1796875" style="1" customWidth="1"/>
    <col min="25" max="25" width="24.26953125" style="1" customWidth="1"/>
    <col min="26" max="27" width="28" style="51" customWidth="1"/>
    <col min="28" max="16384" width="9.1796875" style="1"/>
  </cols>
  <sheetData>
    <row r="1" spans="1:27" s="165" customFormat="1" ht="20.149999999999999" customHeight="1" x14ac:dyDescent="0.4">
      <c r="A1" s="580" t="s">
        <v>56</v>
      </c>
      <c r="B1" s="581"/>
      <c r="C1" s="582"/>
      <c r="D1" s="158"/>
      <c r="E1" s="145"/>
      <c r="F1" s="158"/>
      <c r="G1" s="159"/>
      <c r="H1" s="160"/>
      <c r="I1" s="161"/>
      <c r="J1" s="161"/>
      <c r="K1" s="162"/>
      <c r="L1" s="160"/>
      <c r="M1" s="160"/>
      <c r="N1" s="163"/>
      <c r="O1" s="164"/>
      <c r="R1" s="160"/>
      <c r="U1" s="87"/>
      <c r="V1" s="87"/>
    </row>
    <row r="2" spans="1:27" s="171" customFormat="1" ht="19.5" customHeight="1" x14ac:dyDescent="0.4">
      <c r="A2" s="166"/>
      <c r="B2" s="166"/>
      <c r="C2" s="167"/>
      <c r="D2" s="168"/>
      <c r="E2" s="169"/>
      <c r="F2" s="162"/>
      <c r="G2" s="594" t="s">
        <v>33</v>
      </c>
      <c r="H2" s="594"/>
      <c r="I2" s="594"/>
      <c r="J2" s="594"/>
      <c r="K2" s="594"/>
      <c r="L2" s="594"/>
      <c r="M2" s="594"/>
      <c r="N2" s="594"/>
      <c r="O2" s="594"/>
      <c r="P2" s="244"/>
      <c r="Q2" s="170"/>
      <c r="R2" s="170"/>
      <c r="S2" s="170"/>
      <c r="T2" s="170"/>
      <c r="U2" s="170"/>
      <c r="V2" s="154"/>
      <c r="Z2" s="51"/>
      <c r="AA2" s="51"/>
    </row>
    <row r="3" spans="1:27" s="157" customFormat="1" ht="46.5" x14ac:dyDescent="0.25">
      <c r="A3" s="315" t="s">
        <v>5</v>
      </c>
      <c r="B3" s="316" t="s">
        <v>30</v>
      </c>
      <c r="C3" s="315" t="s">
        <v>2</v>
      </c>
      <c r="D3" s="315" t="s">
        <v>29</v>
      </c>
      <c r="E3" s="318" t="s">
        <v>121</v>
      </c>
      <c r="F3" s="319" t="s">
        <v>142</v>
      </c>
      <c r="G3" s="316" t="s">
        <v>7</v>
      </c>
      <c r="H3" s="316" t="s">
        <v>6</v>
      </c>
      <c r="I3" s="359" t="s">
        <v>74</v>
      </c>
      <c r="J3" s="359" t="s">
        <v>18</v>
      </c>
      <c r="K3" s="359" t="s">
        <v>15</v>
      </c>
      <c r="L3" s="318" t="s">
        <v>8</v>
      </c>
      <c r="M3" s="322" t="s">
        <v>144</v>
      </c>
      <c r="N3" s="316" t="s">
        <v>143</v>
      </c>
      <c r="O3" s="320" t="s">
        <v>35</v>
      </c>
      <c r="P3" s="319" t="s">
        <v>16</v>
      </c>
      <c r="Q3" s="320" t="s">
        <v>61</v>
      </c>
      <c r="R3" s="320" t="s">
        <v>105</v>
      </c>
      <c r="S3" s="320" t="s">
        <v>62</v>
      </c>
      <c r="T3" s="315" t="s">
        <v>12</v>
      </c>
      <c r="U3" s="320" t="s">
        <v>23</v>
      </c>
      <c r="V3" s="315" t="s">
        <v>3</v>
      </c>
      <c r="W3" s="323" t="s">
        <v>160</v>
      </c>
      <c r="X3" s="143" t="s">
        <v>158</v>
      </c>
      <c r="Y3" s="143" t="s">
        <v>159</v>
      </c>
      <c r="Z3" s="143" t="s">
        <v>190</v>
      </c>
      <c r="AA3" s="143" t="s">
        <v>186</v>
      </c>
    </row>
    <row r="4" spans="1:27" s="2" customFormat="1" ht="20.149999999999999" customHeight="1" x14ac:dyDescent="0.3">
      <c r="A4" s="324"/>
      <c r="B4" s="350"/>
      <c r="C4" s="324"/>
      <c r="D4" s="426"/>
      <c r="E4" s="361"/>
      <c r="F4" s="329"/>
      <c r="G4" s="364"/>
      <c r="H4" s="362"/>
      <c r="I4" s="366"/>
      <c r="J4" s="427"/>
      <c r="K4" s="428"/>
      <c r="L4" s="429"/>
      <c r="M4" s="332"/>
      <c r="N4" s="333"/>
      <c r="O4" s="377"/>
      <c r="P4" s="377"/>
      <c r="Q4" s="335"/>
      <c r="R4" s="335"/>
      <c r="S4" s="334">
        <f>ROUND(IF(F4&gt;P4,F4-P4-(Q4+R4),0),2)</f>
        <v>0</v>
      </c>
      <c r="T4" s="334">
        <f t="shared" ref="T4:T35" si="0">ROUND(IF(P4&gt;F4,P4-F4,0),2)</f>
        <v>0</v>
      </c>
      <c r="U4" s="335"/>
      <c r="V4" s="337"/>
      <c r="W4" s="369"/>
      <c r="X4" s="111"/>
      <c r="Y4" s="111"/>
      <c r="Z4" s="99"/>
      <c r="AA4" s="99"/>
    </row>
    <row r="5" spans="1:27" s="2" customFormat="1" ht="20.149999999999999" customHeight="1" x14ac:dyDescent="0.3">
      <c r="A5" s="324"/>
      <c r="B5" s="350"/>
      <c r="C5" s="324"/>
      <c r="D5" s="430"/>
      <c r="E5" s="361"/>
      <c r="F5" s="329"/>
      <c r="G5" s="364"/>
      <c r="H5" s="362"/>
      <c r="I5" s="366"/>
      <c r="J5" s="427"/>
      <c r="K5" s="428"/>
      <c r="L5" s="429"/>
      <c r="M5" s="332"/>
      <c r="N5" s="333"/>
      <c r="O5" s="377"/>
      <c r="P5" s="377"/>
      <c r="Q5" s="335"/>
      <c r="R5" s="335"/>
      <c r="S5" s="334">
        <f t="shared" ref="S5:S35" si="1">IF(F5&gt;P5,F5-P5-(Q5+R5),0)</f>
        <v>0</v>
      </c>
      <c r="T5" s="334">
        <f t="shared" si="0"/>
        <v>0</v>
      </c>
      <c r="U5" s="335"/>
      <c r="V5" s="337"/>
      <c r="W5" s="369"/>
      <c r="X5" s="111"/>
      <c r="Y5" s="111"/>
      <c r="Z5" s="99"/>
      <c r="AA5" s="99"/>
    </row>
    <row r="6" spans="1:27" s="2" customFormat="1" ht="20.149999999999999" customHeight="1" x14ac:dyDescent="0.3">
      <c r="A6" s="324"/>
      <c r="B6" s="350"/>
      <c r="C6" s="324"/>
      <c r="D6" s="430"/>
      <c r="E6" s="361"/>
      <c r="F6" s="329"/>
      <c r="G6" s="364"/>
      <c r="H6" s="362"/>
      <c r="I6" s="366"/>
      <c r="J6" s="427"/>
      <c r="K6" s="428"/>
      <c r="L6" s="429"/>
      <c r="M6" s="332"/>
      <c r="N6" s="333"/>
      <c r="O6" s="377"/>
      <c r="P6" s="377"/>
      <c r="Q6" s="335"/>
      <c r="R6" s="335"/>
      <c r="S6" s="334">
        <f t="shared" si="1"/>
        <v>0</v>
      </c>
      <c r="T6" s="334">
        <f t="shared" si="0"/>
        <v>0</v>
      </c>
      <c r="U6" s="335"/>
      <c r="V6" s="337"/>
      <c r="W6" s="369"/>
      <c r="X6" s="111"/>
      <c r="Y6" s="111"/>
      <c r="Z6" s="99"/>
      <c r="AA6" s="99"/>
    </row>
    <row r="7" spans="1:27" s="2" customFormat="1" ht="20.149999999999999" customHeight="1" x14ac:dyDescent="0.3">
      <c r="A7" s="324"/>
      <c r="B7" s="350"/>
      <c r="C7" s="324"/>
      <c r="D7" s="430"/>
      <c r="E7" s="361"/>
      <c r="F7" s="329"/>
      <c r="G7" s="364"/>
      <c r="H7" s="362"/>
      <c r="I7" s="366"/>
      <c r="J7" s="427"/>
      <c r="K7" s="428"/>
      <c r="L7" s="429"/>
      <c r="M7" s="332"/>
      <c r="N7" s="333"/>
      <c r="O7" s="377"/>
      <c r="P7" s="377"/>
      <c r="Q7" s="335"/>
      <c r="R7" s="335"/>
      <c r="S7" s="334">
        <f t="shared" si="1"/>
        <v>0</v>
      </c>
      <c r="T7" s="334">
        <f t="shared" si="0"/>
        <v>0</v>
      </c>
      <c r="U7" s="335"/>
      <c r="V7" s="337"/>
      <c r="W7" s="369"/>
      <c r="X7" s="111"/>
      <c r="Y7" s="111"/>
      <c r="Z7" s="99"/>
      <c r="AA7" s="99"/>
    </row>
    <row r="8" spans="1:27" s="2" customFormat="1" ht="20.149999999999999" customHeight="1" x14ac:dyDescent="0.3">
      <c r="A8" s="324"/>
      <c r="B8" s="350"/>
      <c r="C8" s="324"/>
      <c r="D8" s="430"/>
      <c r="E8" s="361"/>
      <c r="F8" s="329"/>
      <c r="G8" s="364"/>
      <c r="H8" s="362"/>
      <c r="I8" s="366"/>
      <c r="J8" s="427"/>
      <c r="K8" s="428"/>
      <c r="L8" s="429"/>
      <c r="M8" s="332"/>
      <c r="N8" s="333"/>
      <c r="O8" s="377"/>
      <c r="P8" s="377"/>
      <c r="Q8" s="335"/>
      <c r="R8" s="335"/>
      <c r="S8" s="334">
        <f t="shared" si="1"/>
        <v>0</v>
      </c>
      <c r="T8" s="334">
        <f t="shared" si="0"/>
        <v>0</v>
      </c>
      <c r="U8" s="335"/>
      <c r="V8" s="337"/>
      <c r="W8" s="369"/>
      <c r="X8" s="111"/>
      <c r="Y8" s="111"/>
      <c r="Z8" s="99"/>
      <c r="AA8" s="99"/>
    </row>
    <row r="9" spans="1:27" s="2" customFormat="1" ht="20.149999999999999" customHeight="1" x14ac:dyDescent="0.3">
      <c r="A9" s="324"/>
      <c r="B9" s="350"/>
      <c r="C9" s="324"/>
      <c r="D9" s="430"/>
      <c r="E9" s="361"/>
      <c r="F9" s="329"/>
      <c r="G9" s="364"/>
      <c r="H9" s="362"/>
      <c r="I9" s="366"/>
      <c r="J9" s="427"/>
      <c r="K9" s="428"/>
      <c r="L9" s="429"/>
      <c r="M9" s="332"/>
      <c r="N9" s="333"/>
      <c r="O9" s="377"/>
      <c r="P9" s="377"/>
      <c r="Q9" s="335"/>
      <c r="R9" s="335"/>
      <c r="S9" s="334">
        <f t="shared" si="1"/>
        <v>0</v>
      </c>
      <c r="T9" s="334">
        <f t="shared" si="0"/>
        <v>0</v>
      </c>
      <c r="U9" s="335"/>
      <c r="V9" s="337"/>
      <c r="W9" s="369"/>
      <c r="X9" s="111"/>
      <c r="Y9" s="111"/>
      <c r="Z9" s="99"/>
      <c r="AA9" s="99"/>
    </row>
    <row r="10" spans="1:27" s="2" customFormat="1" ht="20.149999999999999" customHeight="1" x14ac:dyDescent="0.3">
      <c r="A10" s="324"/>
      <c r="B10" s="350"/>
      <c r="C10" s="324"/>
      <c r="D10" s="426"/>
      <c r="E10" s="361"/>
      <c r="F10" s="329"/>
      <c r="G10" s="364"/>
      <c r="H10" s="362"/>
      <c r="I10" s="366"/>
      <c r="J10" s="427"/>
      <c r="K10" s="428"/>
      <c r="L10" s="429"/>
      <c r="M10" s="332"/>
      <c r="N10" s="333"/>
      <c r="O10" s="377"/>
      <c r="P10" s="377"/>
      <c r="Q10" s="335"/>
      <c r="R10" s="335"/>
      <c r="S10" s="334">
        <f t="shared" si="1"/>
        <v>0</v>
      </c>
      <c r="T10" s="334">
        <f t="shared" si="0"/>
        <v>0</v>
      </c>
      <c r="U10" s="335"/>
      <c r="V10" s="337"/>
      <c r="W10" s="369"/>
      <c r="X10" s="111"/>
      <c r="Y10" s="111"/>
      <c r="Z10" s="99"/>
      <c r="AA10" s="99"/>
    </row>
    <row r="11" spans="1:27" s="2" customFormat="1" ht="20.149999999999999" customHeight="1" x14ac:dyDescent="0.3">
      <c r="A11" s="324"/>
      <c r="B11" s="350"/>
      <c r="C11" s="324"/>
      <c r="D11" s="430"/>
      <c r="E11" s="361"/>
      <c r="F11" s="329"/>
      <c r="G11" s="364"/>
      <c r="H11" s="362"/>
      <c r="I11" s="366"/>
      <c r="J11" s="427"/>
      <c r="K11" s="428"/>
      <c r="L11" s="429"/>
      <c r="M11" s="332"/>
      <c r="N11" s="333"/>
      <c r="O11" s="377"/>
      <c r="P11" s="377"/>
      <c r="Q11" s="335"/>
      <c r="R11" s="335"/>
      <c r="S11" s="334">
        <f t="shared" si="1"/>
        <v>0</v>
      </c>
      <c r="T11" s="334">
        <f t="shared" si="0"/>
        <v>0</v>
      </c>
      <c r="U11" s="335"/>
      <c r="V11" s="337"/>
      <c r="W11" s="369"/>
      <c r="X11" s="111"/>
      <c r="Y11" s="111"/>
      <c r="Z11" s="99"/>
      <c r="AA11" s="99"/>
    </row>
    <row r="12" spans="1:27" s="2" customFormat="1" ht="20.149999999999999" customHeight="1" x14ac:dyDescent="0.3">
      <c r="A12" s="324"/>
      <c r="B12" s="350"/>
      <c r="C12" s="324"/>
      <c r="D12" s="430"/>
      <c r="E12" s="361"/>
      <c r="F12" s="329"/>
      <c r="G12" s="364"/>
      <c r="H12" s="362"/>
      <c r="I12" s="366"/>
      <c r="J12" s="427"/>
      <c r="K12" s="428"/>
      <c r="L12" s="429"/>
      <c r="M12" s="332"/>
      <c r="N12" s="333"/>
      <c r="O12" s="377"/>
      <c r="P12" s="377"/>
      <c r="Q12" s="335"/>
      <c r="R12" s="335"/>
      <c r="S12" s="334">
        <f t="shared" si="1"/>
        <v>0</v>
      </c>
      <c r="T12" s="334">
        <f t="shared" si="0"/>
        <v>0</v>
      </c>
      <c r="U12" s="335"/>
      <c r="V12" s="337"/>
      <c r="W12" s="369"/>
      <c r="X12" s="111"/>
      <c r="Y12" s="111"/>
      <c r="Z12" s="99"/>
      <c r="AA12" s="99"/>
    </row>
    <row r="13" spans="1:27" s="2" customFormat="1" ht="20.149999999999999" customHeight="1" x14ac:dyDescent="0.3">
      <c r="A13" s="324"/>
      <c r="B13" s="350"/>
      <c r="C13" s="324"/>
      <c r="D13" s="430"/>
      <c r="E13" s="361"/>
      <c r="F13" s="329"/>
      <c r="G13" s="364"/>
      <c r="H13" s="362"/>
      <c r="I13" s="366"/>
      <c r="J13" s="427"/>
      <c r="K13" s="428"/>
      <c r="L13" s="429"/>
      <c r="M13" s="332"/>
      <c r="N13" s="333"/>
      <c r="O13" s="377"/>
      <c r="P13" s="377"/>
      <c r="Q13" s="335"/>
      <c r="R13" s="335"/>
      <c r="S13" s="334">
        <f t="shared" si="1"/>
        <v>0</v>
      </c>
      <c r="T13" s="334">
        <f t="shared" si="0"/>
        <v>0</v>
      </c>
      <c r="U13" s="335"/>
      <c r="V13" s="337"/>
      <c r="W13" s="369"/>
      <c r="X13" s="111"/>
      <c r="Y13" s="111"/>
      <c r="Z13" s="99"/>
      <c r="AA13" s="99"/>
    </row>
    <row r="14" spans="1:27" s="2" customFormat="1" ht="20.149999999999999" customHeight="1" x14ac:dyDescent="0.3">
      <c r="A14" s="324"/>
      <c r="B14" s="350"/>
      <c r="C14" s="324"/>
      <c r="D14" s="430"/>
      <c r="E14" s="361"/>
      <c r="F14" s="329"/>
      <c r="G14" s="364"/>
      <c r="H14" s="362"/>
      <c r="I14" s="366"/>
      <c r="J14" s="427"/>
      <c r="K14" s="428"/>
      <c r="L14" s="429"/>
      <c r="M14" s="332"/>
      <c r="N14" s="333"/>
      <c r="O14" s="377"/>
      <c r="P14" s="377"/>
      <c r="Q14" s="335"/>
      <c r="R14" s="335"/>
      <c r="S14" s="334">
        <f t="shared" si="1"/>
        <v>0</v>
      </c>
      <c r="T14" s="334">
        <f t="shared" si="0"/>
        <v>0</v>
      </c>
      <c r="U14" s="335"/>
      <c r="V14" s="337"/>
      <c r="W14" s="369"/>
      <c r="X14" s="111"/>
      <c r="Y14" s="111"/>
      <c r="Z14" s="99"/>
      <c r="AA14" s="99"/>
    </row>
    <row r="15" spans="1:27" s="2" customFormat="1" ht="20.149999999999999" customHeight="1" x14ac:dyDescent="0.3">
      <c r="A15" s="324"/>
      <c r="B15" s="350"/>
      <c r="C15" s="324"/>
      <c r="D15" s="430"/>
      <c r="E15" s="361"/>
      <c r="F15" s="329"/>
      <c r="G15" s="364"/>
      <c r="H15" s="362"/>
      <c r="I15" s="366"/>
      <c r="J15" s="427"/>
      <c r="K15" s="428"/>
      <c r="L15" s="429"/>
      <c r="M15" s="332"/>
      <c r="N15" s="333"/>
      <c r="O15" s="377"/>
      <c r="P15" s="377"/>
      <c r="Q15" s="335"/>
      <c r="R15" s="335"/>
      <c r="S15" s="334">
        <f t="shared" si="1"/>
        <v>0</v>
      </c>
      <c r="T15" s="334">
        <f t="shared" si="0"/>
        <v>0</v>
      </c>
      <c r="U15" s="335"/>
      <c r="V15" s="337"/>
      <c r="W15" s="369"/>
      <c r="X15" s="111"/>
      <c r="Y15" s="111"/>
      <c r="Z15" s="99"/>
      <c r="AA15" s="99"/>
    </row>
    <row r="16" spans="1:27" s="2" customFormat="1" ht="20.149999999999999" customHeight="1" x14ac:dyDescent="0.3">
      <c r="A16" s="324"/>
      <c r="B16" s="350"/>
      <c r="C16" s="324"/>
      <c r="D16" s="426"/>
      <c r="E16" s="361"/>
      <c r="F16" s="329"/>
      <c r="G16" s="364"/>
      <c r="H16" s="362"/>
      <c r="I16" s="366"/>
      <c r="J16" s="427"/>
      <c r="K16" s="428"/>
      <c r="L16" s="429"/>
      <c r="M16" s="332"/>
      <c r="N16" s="333"/>
      <c r="O16" s="377"/>
      <c r="P16" s="377"/>
      <c r="Q16" s="335"/>
      <c r="R16" s="335"/>
      <c r="S16" s="334">
        <f t="shared" si="1"/>
        <v>0</v>
      </c>
      <c r="T16" s="334">
        <f t="shared" si="0"/>
        <v>0</v>
      </c>
      <c r="U16" s="335"/>
      <c r="V16" s="337"/>
      <c r="W16" s="369"/>
      <c r="X16" s="111"/>
      <c r="Y16" s="111"/>
      <c r="Z16" s="99"/>
      <c r="AA16" s="99"/>
    </row>
    <row r="17" spans="1:27" s="2" customFormat="1" ht="20.149999999999999" customHeight="1" x14ac:dyDescent="0.3">
      <c r="A17" s="324"/>
      <c r="B17" s="350"/>
      <c r="C17" s="324"/>
      <c r="D17" s="430"/>
      <c r="E17" s="361"/>
      <c r="F17" s="329"/>
      <c r="G17" s="364"/>
      <c r="H17" s="362"/>
      <c r="I17" s="366"/>
      <c r="J17" s="427"/>
      <c r="K17" s="428"/>
      <c r="L17" s="429"/>
      <c r="M17" s="332"/>
      <c r="N17" s="333"/>
      <c r="O17" s="377"/>
      <c r="P17" s="377"/>
      <c r="Q17" s="335"/>
      <c r="R17" s="335"/>
      <c r="S17" s="334">
        <f t="shared" si="1"/>
        <v>0</v>
      </c>
      <c r="T17" s="334">
        <f t="shared" si="0"/>
        <v>0</v>
      </c>
      <c r="U17" s="335"/>
      <c r="V17" s="337"/>
      <c r="W17" s="369"/>
      <c r="X17" s="111"/>
      <c r="Y17" s="111"/>
      <c r="Z17" s="99"/>
      <c r="AA17" s="99"/>
    </row>
    <row r="18" spans="1:27" s="2" customFormat="1" ht="20.149999999999999" customHeight="1" x14ac:dyDescent="0.3">
      <c r="A18" s="324"/>
      <c r="B18" s="350"/>
      <c r="C18" s="324"/>
      <c r="D18" s="430"/>
      <c r="E18" s="361"/>
      <c r="F18" s="329"/>
      <c r="G18" s="364"/>
      <c r="H18" s="362"/>
      <c r="I18" s="366"/>
      <c r="J18" s="427"/>
      <c r="K18" s="428"/>
      <c r="L18" s="429"/>
      <c r="M18" s="332"/>
      <c r="N18" s="333"/>
      <c r="O18" s="377"/>
      <c r="P18" s="377"/>
      <c r="Q18" s="335"/>
      <c r="R18" s="335"/>
      <c r="S18" s="334">
        <f t="shared" si="1"/>
        <v>0</v>
      </c>
      <c r="T18" s="334">
        <f t="shared" si="0"/>
        <v>0</v>
      </c>
      <c r="U18" s="335"/>
      <c r="V18" s="337"/>
      <c r="W18" s="369"/>
      <c r="X18" s="111"/>
      <c r="Y18" s="111"/>
      <c r="Z18" s="99"/>
      <c r="AA18" s="99"/>
    </row>
    <row r="19" spans="1:27" s="2" customFormat="1" ht="20.149999999999999" customHeight="1" x14ac:dyDescent="0.3">
      <c r="A19" s="324"/>
      <c r="B19" s="350"/>
      <c r="C19" s="324"/>
      <c r="D19" s="430"/>
      <c r="E19" s="361"/>
      <c r="F19" s="329"/>
      <c r="G19" s="364"/>
      <c r="H19" s="362"/>
      <c r="I19" s="366"/>
      <c r="J19" s="427"/>
      <c r="K19" s="428"/>
      <c r="L19" s="429"/>
      <c r="M19" s="332"/>
      <c r="N19" s="333"/>
      <c r="O19" s="377"/>
      <c r="P19" s="377"/>
      <c r="Q19" s="335"/>
      <c r="R19" s="335"/>
      <c r="S19" s="334">
        <f t="shared" si="1"/>
        <v>0</v>
      </c>
      <c r="T19" s="334">
        <f t="shared" si="0"/>
        <v>0</v>
      </c>
      <c r="U19" s="335"/>
      <c r="V19" s="337"/>
      <c r="W19" s="369"/>
      <c r="X19" s="111"/>
      <c r="Y19" s="111"/>
      <c r="Z19" s="99"/>
      <c r="AA19" s="99"/>
    </row>
    <row r="20" spans="1:27" s="2" customFormat="1" ht="20.149999999999999" customHeight="1" x14ac:dyDescent="0.3">
      <c r="A20" s="324"/>
      <c r="B20" s="350"/>
      <c r="C20" s="324"/>
      <c r="D20" s="430"/>
      <c r="E20" s="361"/>
      <c r="F20" s="329"/>
      <c r="G20" s="364"/>
      <c r="H20" s="362"/>
      <c r="I20" s="366"/>
      <c r="J20" s="427"/>
      <c r="K20" s="428"/>
      <c r="L20" s="429"/>
      <c r="M20" s="332"/>
      <c r="N20" s="333"/>
      <c r="O20" s="377"/>
      <c r="P20" s="377"/>
      <c r="Q20" s="335"/>
      <c r="R20" s="335"/>
      <c r="S20" s="334">
        <f t="shared" si="1"/>
        <v>0</v>
      </c>
      <c r="T20" s="334">
        <f t="shared" si="0"/>
        <v>0</v>
      </c>
      <c r="U20" s="335"/>
      <c r="V20" s="337"/>
      <c r="W20" s="369"/>
      <c r="X20" s="111"/>
      <c r="Y20" s="111"/>
      <c r="Z20" s="99"/>
      <c r="AA20" s="99"/>
    </row>
    <row r="21" spans="1:27" s="2" customFormat="1" ht="20.149999999999999" customHeight="1" x14ac:dyDescent="0.3">
      <c r="A21" s="324"/>
      <c r="B21" s="350"/>
      <c r="C21" s="324"/>
      <c r="D21" s="430"/>
      <c r="E21" s="361"/>
      <c r="F21" s="329"/>
      <c r="G21" s="364"/>
      <c r="H21" s="362"/>
      <c r="I21" s="366"/>
      <c r="J21" s="427"/>
      <c r="K21" s="428"/>
      <c r="L21" s="429"/>
      <c r="M21" s="332"/>
      <c r="N21" s="333"/>
      <c r="O21" s="377"/>
      <c r="P21" s="377"/>
      <c r="Q21" s="335"/>
      <c r="R21" s="335"/>
      <c r="S21" s="334">
        <f t="shared" si="1"/>
        <v>0</v>
      </c>
      <c r="T21" s="334">
        <f t="shared" si="0"/>
        <v>0</v>
      </c>
      <c r="U21" s="335"/>
      <c r="V21" s="337"/>
      <c r="W21" s="369"/>
      <c r="X21" s="111"/>
      <c r="Y21" s="111"/>
      <c r="Z21" s="99"/>
      <c r="AA21" s="99"/>
    </row>
    <row r="22" spans="1:27" s="2" customFormat="1" ht="20.149999999999999" customHeight="1" x14ac:dyDescent="0.3">
      <c r="A22" s="324"/>
      <c r="B22" s="350"/>
      <c r="C22" s="324"/>
      <c r="D22" s="426"/>
      <c r="E22" s="361"/>
      <c r="F22" s="329"/>
      <c r="G22" s="364"/>
      <c r="H22" s="362"/>
      <c r="I22" s="366"/>
      <c r="J22" s="427"/>
      <c r="K22" s="428"/>
      <c r="L22" s="429"/>
      <c r="M22" s="332"/>
      <c r="N22" s="333"/>
      <c r="O22" s="377"/>
      <c r="P22" s="377"/>
      <c r="Q22" s="335"/>
      <c r="R22" s="335"/>
      <c r="S22" s="334">
        <f t="shared" si="1"/>
        <v>0</v>
      </c>
      <c r="T22" s="334">
        <f t="shared" si="0"/>
        <v>0</v>
      </c>
      <c r="U22" s="335"/>
      <c r="V22" s="337"/>
      <c r="W22" s="369"/>
      <c r="X22" s="111"/>
      <c r="Y22" s="111"/>
      <c r="Z22" s="99"/>
      <c r="AA22" s="99"/>
    </row>
    <row r="23" spans="1:27" s="2" customFormat="1" ht="20.149999999999999" customHeight="1" x14ac:dyDescent="0.3">
      <c r="A23" s="324"/>
      <c r="B23" s="350"/>
      <c r="C23" s="324"/>
      <c r="D23" s="430"/>
      <c r="E23" s="361"/>
      <c r="F23" s="329"/>
      <c r="G23" s="364"/>
      <c r="H23" s="362"/>
      <c r="I23" s="366"/>
      <c r="J23" s="427"/>
      <c r="K23" s="428"/>
      <c r="L23" s="429"/>
      <c r="M23" s="332"/>
      <c r="N23" s="333"/>
      <c r="O23" s="377"/>
      <c r="P23" s="377"/>
      <c r="Q23" s="335"/>
      <c r="R23" s="335"/>
      <c r="S23" s="334">
        <f t="shared" si="1"/>
        <v>0</v>
      </c>
      <c r="T23" s="334">
        <f t="shared" si="0"/>
        <v>0</v>
      </c>
      <c r="U23" s="335"/>
      <c r="V23" s="337"/>
      <c r="W23" s="369"/>
      <c r="X23" s="111"/>
      <c r="Y23" s="111"/>
      <c r="Z23" s="99"/>
      <c r="AA23" s="99"/>
    </row>
    <row r="24" spans="1:27" s="2" customFormat="1" ht="20.149999999999999" customHeight="1" x14ac:dyDescent="0.3">
      <c r="A24" s="324"/>
      <c r="B24" s="350"/>
      <c r="C24" s="324"/>
      <c r="D24" s="430"/>
      <c r="E24" s="361"/>
      <c r="F24" s="329"/>
      <c r="G24" s="364"/>
      <c r="H24" s="362"/>
      <c r="I24" s="366"/>
      <c r="J24" s="427"/>
      <c r="K24" s="428"/>
      <c r="L24" s="429"/>
      <c r="M24" s="332"/>
      <c r="N24" s="333"/>
      <c r="O24" s="377"/>
      <c r="P24" s="377"/>
      <c r="Q24" s="335"/>
      <c r="R24" s="335"/>
      <c r="S24" s="334">
        <f t="shared" si="1"/>
        <v>0</v>
      </c>
      <c r="T24" s="334">
        <f t="shared" si="0"/>
        <v>0</v>
      </c>
      <c r="U24" s="335"/>
      <c r="V24" s="337"/>
      <c r="W24" s="369"/>
      <c r="X24" s="111"/>
      <c r="Y24" s="111"/>
      <c r="Z24" s="99"/>
      <c r="AA24" s="99"/>
    </row>
    <row r="25" spans="1:27" s="2" customFormat="1" ht="20.149999999999999" customHeight="1" x14ac:dyDescent="0.3">
      <c r="A25" s="324"/>
      <c r="B25" s="350"/>
      <c r="C25" s="324"/>
      <c r="D25" s="430"/>
      <c r="E25" s="361"/>
      <c r="F25" s="329"/>
      <c r="G25" s="364"/>
      <c r="H25" s="362"/>
      <c r="I25" s="366"/>
      <c r="J25" s="427"/>
      <c r="K25" s="428"/>
      <c r="L25" s="429"/>
      <c r="M25" s="332"/>
      <c r="N25" s="333"/>
      <c r="O25" s="377"/>
      <c r="P25" s="377"/>
      <c r="Q25" s="335"/>
      <c r="R25" s="335"/>
      <c r="S25" s="334">
        <f t="shared" si="1"/>
        <v>0</v>
      </c>
      <c r="T25" s="334">
        <f t="shared" si="0"/>
        <v>0</v>
      </c>
      <c r="U25" s="335"/>
      <c r="V25" s="337"/>
      <c r="W25" s="369"/>
      <c r="X25" s="111"/>
      <c r="Y25" s="111"/>
      <c r="Z25" s="99"/>
      <c r="AA25" s="99"/>
    </row>
    <row r="26" spans="1:27" s="2" customFormat="1" ht="20.149999999999999" customHeight="1" x14ac:dyDescent="0.3">
      <c r="A26" s="324"/>
      <c r="B26" s="350"/>
      <c r="C26" s="324"/>
      <c r="D26" s="430"/>
      <c r="E26" s="361"/>
      <c r="F26" s="329"/>
      <c r="G26" s="364"/>
      <c r="H26" s="362"/>
      <c r="I26" s="366"/>
      <c r="J26" s="427"/>
      <c r="K26" s="428"/>
      <c r="L26" s="429"/>
      <c r="M26" s="332"/>
      <c r="N26" s="333"/>
      <c r="O26" s="377"/>
      <c r="P26" s="377"/>
      <c r="Q26" s="335"/>
      <c r="R26" s="335"/>
      <c r="S26" s="334">
        <f t="shared" si="1"/>
        <v>0</v>
      </c>
      <c r="T26" s="334">
        <f t="shared" si="0"/>
        <v>0</v>
      </c>
      <c r="U26" s="335"/>
      <c r="V26" s="337"/>
      <c r="W26" s="369"/>
      <c r="X26" s="111"/>
      <c r="Y26" s="111"/>
      <c r="Z26" s="99"/>
      <c r="AA26" s="99"/>
    </row>
    <row r="27" spans="1:27" s="2" customFormat="1" ht="20.149999999999999" customHeight="1" x14ac:dyDescent="0.3">
      <c r="A27" s="324"/>
      <c r="B27" s="350"/>
      <c r="C27" s="324"/>
      <c r="D27" s="430"/>
      <c r="E27" s="361"/>
      <c r="F27" s="329"/>
      <c r="G27" s="364"/>
      <c r="H27" s="362"/>
      <c r="I27" s="366"/>
      <c r="J27" s="427"/>
      <c r="K27" s="428"/>
      <c r="L27" s="429"/>
      <c r="M27" s="332"/>
      <c r="N27" s="333"/>
      <c r="O27" s="377"/>
      <c r="P27" s="377"/>
      <c r="Q27" s="335"/>
      <c r="R27" s="335"/>
      <c r="S27" s="334">
        <f t="shared" si="1"/>
        <v>0</v>
      </c>
      <c r="T27" s="334">
        <f t="shared" si="0"/>
        <v>0</v>
      </c>
      <c r="U27" s="335"/>
      <c r="V27" s="337"/>
      <c r="W27" s="369"/>
      <c r="X27" s="111"/>
      <c r="Y27" s="111"/>
      <c r="Z27" s="99"/>
      <c r="AA27" s="99"/>
    </row>
    <row r="28" spans="1:27" s="2" customFormat="1" ht="20.149999999999999" customHeight="1" x14ac:dyDescent="0.3">
      <c r="A28" s="324"/>
      <c r="B28" s="350"/>
      <c r="C28" s="324"/>
      <c r="D28" s="426"/>
      <c r="E28" s="361"/>
      <c r="F28" s="329"/>
      <c r="G28" s="364"/>
      <c r="H28" s="362"/>
      <c r="I28" s="366"/>
      <c r="J28" s="427"/>
      <c r="K28" s="428"/>
      <c r="L28" s="429"/>
      <c r="M28" s="332"/>
      <c r="N28" s="333"/>
      <c r="O28" s="377"/>
      <c r="P28" s="377"/>
      <c r="Q28" s="335"/>
      <c r="R28" s="335"/>
      <c r="S28" s="334">
        <f t="shared" si="1"/>
        <v>0</v>
      </c>
      <c r="T28" s="334">
        <f t="shared" si="0"/>
        <v>0</v>
      </c>
      <c r="U28" s="335"/>
      <c r="V28" s="337"/>
      <c r="W28" s="369"/>
      <c r="X28" s="111"/>
      <c r="Y28" s="111"/>
      <c r="Z28" s="99"/>
      <c r="AA28" s="99"/>
    </row>
    <row r="29" spans="1:27" s="2" customFormat="1" ht="20.149999999999999" customHeight="1" x14ac:dyDescent="0.3">
      <c r="A29" s="324"/>
      <c r="B29" s="350"/>
      <c r="C29" s="324"/>
      <c r="D29" s="430"/>
      <c r="E29" s="361"/>
      <c r="F29" s="329"/>
      <c r="G29" s="364"/>
      <c r="H29" s="362"/>
      <c r="I29" s="366"/>
      <c r="J29" s="427"/>
      <c r="K29" s="428"/>
      <c r="L29" s="429"/>
      <c r="M29" s="332"/>
      <c r="N29" s="333"/>
      <c r="O29" s="377"/>
      <c r="P29" s="377"/>
      <c r="Q29" s="335"/>
      <c r="R29" s="335"/>
      <c r="S29" s="334">
        <f t="shared" si="1"/>
        <v>0</v>
      </c>
      <c r="T29" s="334">
        <f t="shared" si="0"/>
        <v>0</v>
      </c>
      <c r="U29" s="335"/>
      <c r="V29" s="337"/>
      <c r="W29" s="369"/>
      <c r="X29" s="111"/>
      <c r="Y29" s="111"/>
      <c r="Z29" s="99"/>
      <c r="AA29" s="99"/>
    </row>
    <row r="30" spans="1:27" s="2" customFormat="1" ht="20.149999999999999" customHeight="1" x14ac:dyDescent="0.3">
      <c r="A30" s="324"/>
      <c r="B30" s="350"/>
      <c r="C30" s="324"/>
      <c r="D30" s="430"/>
      <c r="E30" s="361"/>
      <c r="F30" s="329"/>
      <c r="G30" s="364"/>
      <c r="H30" s="362"/>
      <c r="I30" s="366"/>
      <c r="J30" s="427"/>
      <c r="K30" s="428"/>
      <c r="L30" s="429"/>
      <c r="M30" s="332"/>
      <c r="N30" s="333"/>
      <c r="O30" s="377"/>
      <c r="P30" s="377"/>
      <c r="Q30" s="335"/>
      <c r="R30" s="335"/>
      <c r="S30" s="334">
        <f t="shared" si="1"/>
        <v>0</v>
      </c>
      <c r="T30" s="334">
        <f t="shared" si="0"/>
        <v>0</v>
      </c>
      <c r="U30" s="335"/>
      <c r="V30" s="337"/>
      <c r="W30" s="369"/>
      <c r="X30" s="111"/>
      <c r="Y30" s="111"/>
      <c r="Z30" s="99"/>
      <c r="AA30" s="99"/>
    </row>
    <row r="31" spans="1:27" s="2" customFormat="1" ht="20.149999999999999" customHeight="1" x14ac:dyDescent="0.3">
      <c r="A31" s="324"/>
      <c r="B31" s="350"/>
      <c r="C31" s="324"/>
      <c r="D31" s="430"/>
      <c r="E31" s="361"/>
      <c r="F31" s="329"/>
      <c r="G31" s="364"/>
      <c r="H31" s="362"/>
      <c r="I31" s="366"/>
      <c r="J31" s="427"/>
      <c r="K31" s="428"/>
      <c r="L31" s="429"/>
      <c r="M31" s="332"/>
      <c r="N31" s="333"/>
      <c r="O31" s="377"/>
      <c r="P31" s="377"/>
      <c r="Q31" s="335"/>
      <c r="R31" s="335"/>
      <c r="S31" s="334">
        <f t="shared" si="1"/>
        <v>0</v>
      </c>
      <c r="T31" s="334">
        <f t="shared" si="0"/>
        <v>0</v>
      </c>
      <c r="U31" s="335"/>
      <c r="V31" s="337"/>
      <c r="W31" s="369"/>
      <c r="X31" s="111"/>
      <c r="Y31" s="111"/>
      <c r="Z31" s="99"/>
      <c r="AA31" s="99"/>
    </row>
    <row r="32" spans="1:27" s="2" customFormat="1" ht="20.149999999999999" customHeight="1" x14ac:dyDescent="0.3">
      <c r="A32" s="324"/>
      <c r="B32" s="350"/>
      <c r="C32" s="324"/>
      <c r="D32" s="430"/>
      <c r="E32" s="361"/>
      <c r="F32" s="329"/>
      <c r="G32" s="364"/>
      <c r="H32" s="362"/>
      <c r="I32" s="366"/>
      <c r="J32" s="427"/>
      <c r="K32" s="428"/>
      <c r="L32" s="429"/>
      <c r="M32" s="332"/>
      <c r="N32" s="333"/>
      <c r="O32" s="377"/>
      <c r="P32" s="377"/>
      <c r="Q32" s="335"/>
      <c r="R32" s="335"/>
      <c r="S32" s="334">
        <f t="shared" si="1"/>
        <v>0</v>
      </c>
      <c r="T32" s="334">
        <f t="shared" si="0"/>
        <v>0</v>
      </c>
      <c r="U32" s="335"/>
      <c r="V32" s="337"/>
      <c r="W32" s="369"/>
      <c r="X32" s="111"/>
      <c r="Y32" s="111"/>
      <c r="Z32" s="99"/>
      <c r="AA32" s="99"/>
    </row>
    <row r="33" spans="1:27" s="2" customFormat="1" ht="20.149999999999999" customHeight="1" x14ac:dyDescent="0.3">
      <c r="A33" s="324"/>
      <c r="B33" s="350"/>
      <c r="C33" s="324"/>
      <c r="D33" s="430"/>
      <c r="E33" s="361"/>
      <c r="F33" s="329"/>
      <c r="G33" s="364"/>
      <c r="H33" s="362"/>
      <c r="I33" s="366"/>
      <c r="J33" s="427"/>
      <c r="K33" s="428"/>
      <c r="L33" s="429"/>
      <c r="M33" s="332"/>
      <c r="N33" s="333"/>
      <c r="O33" s="377"/>
      <c r="P33" s="377"/>
      <c r="Q33" s="335"/>
      <c r="R33" s="335"/>
      <c r="S33" s="334">
        <f t="shared" si="1"/>
        <v>0</v>
      </c>
      <c r="T33" s="334">
        <f t="shared" si="0"/>
        <v>0</v>
      </c>
      <c r="U33" s="335"/>
      <c r="V33" s="337"/>
      <c r="W33" s="369"/>
      <c r="X33" s="111"/>
      <c r="Y33" s="111"/>
      <c r="Z33" s="99"/>
      <c r="AA33" s="99"/>
    </row>
    <row r="34" spans="1:27" s="2" customFormat="1" ht="20.149999999999999" customHeight="1" x14ac:dyDescent="0.3">
      <c r="A34" s="324"/>
      <c r="B34" s="350"/>
      <c r="C34" s="324"/>
      <c r="D34" s="426"/>
      <c r="E34" s="361"/>
      <c r="F34" s="329"/>
      <c r="G34" s="364"/>
      <c r="H34" s="362"/>
      <c r="I34" s="366"/>
      <c r="J34" s="427"/>
      <c r="K34" s="428"/>
      <c r="L34" s="429"/>
      <c r="M34" s="332"/>
      <c r="N34" s="333"/>
      <c r="O34" s="377"/>
      <c r="P34" s="377"/>
      <c r="Q34" s="335"/>
      <c r="R34" s="335"/>
      <c r="S34" s="334">
        <f t="shared" si="1"/>
        <v>0</v>
      </c>
      <c r="T34" s="334">
        <f t="shared" si="0"/>
        <v>0</v>
      </c>
      <c r="U34" s="335"/>
      <c r="V34" s="337"/>
      <c r="W34" s="369"/>
      <c r="X34" s="111"/>
      <c r="Y34" s="111"/>
      <c r="Z34" s="99"/>
      <c r="AA34" s="99"/>
    </row>
    <row r="35" spans="1:27" s="2" customFormat="1" ht="20.149999999999999" customHeight="1" x14ac:dyDescent="0.3">
      <c r="A35" s="324"/>
      <c r="B35" s="350"/>
      <c r="C35" s="324"/>
      <c r="D35" s="430"/>
      <c r="E35" s="361"/>
      <c r="F35" s="329"/>
      <c r="G35" s="364"/>
      <c r="H35" s="362"/>
      <c r="I35" s="366"/>
      <c r="J35" s="427"/>
      <c r="K35" s="428"/>
      <c r="L35" s="429"/>
      <c r="M35" s="332"/>
      <c r="N35" s="333"/>
      <c r="O35" s="377"/>
      <c r="P35" s="377"/>
      <c r="Q35" s="335"/>
      <c r="R35" s="335"/>
      <c r="S35" s="334">
        <f t="shared" si="1"/>
        <v>0</v>
      </c>
      <c r="T35" s="334">
        <f t="shared" si="0"/>
        <v>0</v>
      </c>
      <c r="U35" s="335"/>
      <c r="V35" s="337"/>
      <c r="W35" s="369"/>
      <c r="X35" s="111"/>
      <c r="Y35" s="111"/>
      <c r="Z35" s="99"/>
      <c r="AA35" s="99"/>
    </row>
    <row r="36" spans="1:27" s="2" customFormat="1" ht="20.149999999999999" customHeight="1" x14ac:dyDescent="0.3">
      <c r="A36" s="324"/>
      <c r="B36" s="350"/>
      <c r="C36" s="324"/>
      <c r="D36" s="430"/>
      <c r="E36" s="361"/>
      <c r="F36" s="329"/>
      <c r="G36" s="364"/>
      <c r="H36" s="362"/>
      <c r="I36" s="366"/>
      <c r="J36" s="427"/>
      <c r="K36" s="428"/>
      <c r="L36" s="429"/>
      <c r="M36" s="332"/>
      <c r="N36" s="333"/>
      <c r="O36" s="377"/>
      <c r="P36" s="377"/>
      <c r="Q36" s="335"/>
      <c r="R36" s="335"/>
      <c r="S36" s="334">
        <f t="shared" ref="S36:S55" si="2">IF(F36&gt;P36,F36-P36-(Q36+R36),0)</f>
        <v>0</v>
      </c>
      <c r="T36" s="334">
        <f t="shared" ref="T36:T55" si="3">ROUND(IF(P36&gt;F36,P36-F36,0),2)</f>
        <v>0</v>
      </c>
      <c r="U36" s="335"/>
      <c r="V36" s="337"/>
      <c r="W36" s="369"/>
      <c r="X36" s="111"/>
      <c r="Y36" s="111"/>
      <c r="Z36" s="99"/>
      <c r="AA36" s="99"/>
    </row>
    <row r="37" spans="1:27" s="2" customFormat="1" ht="20.149999999999999" customHeight="1" x14ac:dyDescent="0.3">
      <c r="A37" s="324"/>
      <c r="B37" s="350"/>
      <c r="C37" s="324"/>
      <c r="D37" s="430"/>
      <c r="E37" s="361"/>
      <c r="F37" s="329"/>
      <c r="G37" s="364"/>
      <c r="H37" s="362"/>
      <c r="I37" s="366"/>
      <c r="J37" s="427"/>
      <c r="K37" s="428"/>
      <c r="L37" s="429"/>
      <c r="M37" s="332"/>
      <c r="N37" s="333"/>
      <c r="O37" s="377"/>
      <c r="P37" s="377"/>
      <c r="Q37" s="335"/>
      <c r="R37" s="335"/>
      <c r="S37" s="334">
        <f t="shared" si="2"/>
        <v>0</v>
      </c>
      <c r="T37" s="334">
        <f t="shared" si="3"/>
        <v>0</v>
      </c>
      <c r="U37" s="335"/>
      <c r="V37" s="337"/>
      <c r="W37" s="369"/>
      <c r="X37" s="111"/>
      <c r="Y37" s="111"/>
      <c r="Z37" s="99"/>
      <c r="AA37" s="99"/>
    </row>
    <row r="38" spans="1:27" s="2" customFormat="1" ht="20.149999999999999" customHeight="1" x14ac:dyDescent="0.3">
      <c r="A38" s="324"/>
      <c r="B38" s="350"/>
      <c r="C38" s="324"/>
      <c r="D38" s="430"/>
      <c r="E38" s="361"/>
      <c r="F38" s="329"/>
      <c r="G38" s="364"/>
      <c r="H38" s="362"/>
      <c r="I38" s="366"/>
      <c r="J38" s="427"/>
      <c r="K38" s="428"/>
      <c r="L38" s="429"/>
      <c r="M38" s="332"/>
      <c r="N38" s="333"/>
      <c r="O38" s="377"/>
      <c r="P38" s="377"/>
      <c r="Q38" s="335"/>
      <c r="R38" s="335"/>
      <c r="S38" s="334">
        <f t="shared" si="2"/>
        <v>0</v>
      </c>
      <c r="T38" s="334">
        <f t="shared" si="3"/>
        <v>0</v>
      </c>
      <c r="U38" s="335"/>
      <c r="V38" s="337"/>
      <c r="W38" s="369"/>
      <c r="X38" s="111"/>
      <c r="Y38" s="111"/>
      <c r="Z38" s="99"/>
      <c r="AA38" s="99"/>
    </row>
    <row r="39" spans="1:27" s="2" customFormat="1" ht="20.149999999999999" customHeight="1" x14ac:dyDescent="0.3">
      <c r="A39" s="324"/>
      <c r="B39" s="350"/>
      <c r="C39" s="324"/>
      <c r="D39" s="430"/>
      <c r="E39" s="361"/>
      <c r="F39" s="329"/>
      <c r="G39" s="364"/>
      <c r="H39" s="362"/>
      <c r="I39" s="366"/>
      <c r="J39" s="427"/>
      <c r="K39" s="428"/>
      <c r="L39" s="429"/>
      <c r="M39" s="332"/>
      <c r="N39" s="333"/>
      <c r="O39" s="377"/>
      <c r="P39" s="377"/>
      <c r="Q39" s="335"/>
      <c r="R39" s="335"/>
      <c r="S39" s="334">
        <f t="shared" si="2"/>
        <v>0</v>
      </c>
      <c r="T39" s="334">
        <f t="shared" si="3"/>
        <v>0</v>
      </c>
      <c r="U39" s="335"/>
      <c r="V39" s="337"/>
      <c r="W39" s="369"/>
      <c r="X39" s="111"/>
      <c r="Y39" s="111"/>
      <c r="Z39" s="99"/>
      <c r="AA39" s="99"/>
    </row>
    <row r="40" spans="1:27" s="2" customFormat="1" ht="20.149999999999999" customHeight="1" x14ac:dyDescent="0.3">
      <c r="A40" s="324"/>
      <c r="B40" s="350"/>
      <c r="C40" s="324"/>
      <c r="D40" s="430"/>
      <c r="E40" s="361"/>
      <c r="F40" s="329"/>
      <c r="G40" s="364"/>
      <c r="H40" s="362"/>
      <c r="I40" s="366"/>
      <c r="J40" s="427"/>
      <c r="K40" s="428"/>
      <c r="L40" s="429"/>
      <c r="M40" s="332"/>
      <c r="N40" s="333"/>
      <c r="O40" s="377"/>
      <c r="P40" s="377"/>
      <c r="Q40" s="335"/>
      <c r="R40" s="335"/>
      <c r="S40" s="334">
        <f t="shared" ref="S40:S42" si="4">IF(F40&gt;P40,F40-P40-(Q40+R40),0)</f>
        <v>0</v>
      </c>
      <c r="T40" s="334">
        <f t="shared" ref="T40:T42" si="5">ROUND(IF(P40&gt;F40,P40-F40,0),2)</f>
        <v>0</v>
      </c>
      <c r="U40" s="335"/>
      <c r="V40" s="337"/>
      <c r="W40" s="369"/>
      <c r="X40" s="111"/>
      <c r="Y40" s="111"/>
      <c r="Z40" s="99"/>
      <c r="AA40" s="99"/>
    </row>
    <row r="41" spans="1:27" s="2" customFormat="1" ht="20.149999999999999" customHeight="1" x14ac:dyDescent="0.3">
      <c r="A41" s="324"/>
      <c r="B41" s="350"/>
      <c r="C41" s="324"/>
      <c r="D41" s="430"/>
      <c r="E41" s="361"/>
      <c r="F41" s="329"/>
      <c r="G41" s="364"/>
      <c r="H41" s="362"/>
      <c r="I41" s="366"/>
      <c r="J41" s="427"/>
      <c r="K41" s="428"/>
      <c r="L41" s="429"/>
      <c r="M41" s="332"/>
      <c r="N41" s="333"/>
      <c r="O41" s="377"/>
      <c r="P41" s="377"/>
      <c r="Q41" s="335"/>
      <c r="R41" s="335"/>
      <c r="S41" s="334">
        <f t="shared" si="4"/>
        <v>0</v>
      </c>
      <c r="T41" s="334">
        <f t="shared" si="5"/>
        <v>0</v>
      </c>
      <c r="U41" s="335"/>
      <c r="V41" s="337"/>
      <c r="W41" s="369"/>
      <c r="X41" s="111"/>
      <c r="Y41" s="111"/>
      <c r="Z41" s="99"/>
      <c r="AA41" s="99"/>
    </row>
    <row r="42" spans="1:27" s="2" customFormat="1" ht="20.149999999999999" customHeight="1" x14ac:dyDescent="0.3">
      <c r="A42" s="324"/>
      <c r="B42" s="350"/>
      <c r="C42" s="324"/>
      <c r="D42" s="430"/>
      <c r="E42" s="361"/>
      <c r="F42" s="329"/>
      <c r="G42" s="364"/>
      <c r="H42" s="362"/>
      <c r="I42" s="366"/>
      <c r="J42" s="427"/>
      <c r="K42" s="428"/>
      <c r="L42" s="429"/>
      <c r="M42" s="332"/>
      <c r="N42" s="333"/>
      <c r="O42" s="377"/>
      <c r="P42" s="377"/>
      <c r="Q42" s="335"/>
      <c r="R42" s="335"/>
      <c r="S42" s="334">
        <f t="shared" si="4"/>
        <v>0</v>
      </c>
      <c r="T42" s="334">
        <f t="shared" si="5"/>
        <v>0</v>
      </c>
      <c r="U42" s="335"/>
      <c r="V42" s="337"/>
      <c r="W42" s="369"/>
      <c r="X42" s="111"/>
      <c r="Y42" s="111"/>
      <c r="Z42" s="99"/>
      <c r="AA42" s="99"/>
    </row>
    <row r="43" spans="1:27" s="2" customFormat="1" ht="20.149999999999999" customHeight="1" x14ac:dyDescent="0.3">
      <c r="A43" s="324"/>
      <c r="B43" s="350"/>
      <c r="C43" s="324"/>
      <c r="D43" s="430"/>
      <c r="E43" s="361"/>
      <c r="F43" s="329"/>
      <c r="G43" s="364"/>
      <c r="H43" s="362"/>
      <c r="I43" s="366"/>
      <c r="J43" s="427"/>
      <c r="K43" s="428"/>
      <c r="L43" s="429"/>
      <c r="M43" s="332"/>
      <c r="N43" s="333"/>
      <c r="O43" s="377"/>
      <c r="P43" s="377"/>
      <c r="Q43" s="335"/>
      <c r="R43" s="335"/>
      <c r="S43" s="334">
        <f t="shared" ref="S43" si="6">IF(F43&gt;P43,F43-P43-(Q43+R43),0)</f>
        <v>0</v>
      </c>
      <c r="T43" s="334">
        <f t="shared" ref="T43" si="7">ROUND(IF(P43&gt;F43,P43-F43,0),2)</f>
        <v>0</v>
      </c>
      <c r="U43" s="335"/>
      <c r="V43" s="337"/>
      <c r="W43" s="369"/>
      <c r="X43" s="111"/>
      <c r="Y43" s="111"/>
      <c r="Z43" s="99"/>
      <c r="AA43" s="99"/>
    </row>
    <row r="44" spans="1:27" s="2" customFormat="1" ht="20.149999999999999" customHeight="1" x14ac:dyDescent="0.3">
      <c r="A44" s="324"/>
      <c r="B44" s="350"/>
      <c r="C44" s="324"/>
      <c r="D44" s="430"/>
      <c r="E44" s="361"/>
      <c r="F44" s="329"/>
      <c r="G44" s="364"/>
      <c r="H44" s="362"/>
      <c r="I44" s="366"/>
      <c r="J44" s="427"/>
      <c r="K44" s="428"/>
      <c r="L44" s="429"/>
      <c r="M44" s="332"/>
      <c r="N44" s="333"/>
      <c r="O44" s="377"/>
      <c r="P44" s="377"/>
      <c r="Q44" s="335"/>
      <c r="R44" s="335"/>
      <c r="S44" s="334">
        <f t="shared" si="2"/>
        <v>0</v>
      </c>
      <c r="T44" s="334">
        <f t="shared" si="3"/>
        <v>0</v>
      </c>
      <c r="U44" s="335"/>
      <c r="V44" s="337"/>
      <c r="W44" s="369"/>
      <c r="X44" s="111"/>
      <c r="Y44" s="111"/>
      <c r="Z44" s="99"/>
      <c r="AA44" s="99"/>
    </row>
    <row r="45" spans="1:27" s="2" customFormat="1" ht="20.149999999999999" customHeight="1" x14ac:dyDescent="0.3">
      <c r="A45" s="324"/>
      <c r="B45" s="350"/>
      <c r="C45" s="324"/>
      <c r="D45" s="430"/>
      <c r="E45" s="361"/>
      <c r="F45" s="329"/>
      <c r="G45" s="364"/>
      <c r="H45" s="362"/>
      <c r="I45" s="366"/>
      <c r="J45" s="427"/>
      <c r="K45" s="428"/>
      <c r="L45" s="429"/>
      <c r="M45" s="332"/>
      <c r="N45" s="333"/>
      <c r="O45" s="377"/>
      <c r="P45" s="377"/>
      <c r="Q45" s="335"/>
      <c r="R45" s="335"/>
      <c r="S45" s="334">
        <f t="shared" si="2"/>
        <v>0</v>
      </c>
      <c r="T45" s="334">
        <f t="shared" si="3"/>
        <v>0</v>
      </c>
      <c r="U45" s="335"/>
      <c r="V45" s="337"/>
      <c r="W45" s="369"/>
      <c r="X45" s="111"/>
      <c r="Y45" s="111"/>
      <c r="Z45" s="99"/>
      <c r="AA45" s="99"/>
    </row>
    <row r="46" spans="1:27" s="2" customFormat="1" ht="20.149999999999999" customHeight="1" x14ac:dyDescent="0.3">
      <c r="A46" s="324"/>
      <c r="B46" s="350"/>
      <c r="C46" s="324"/>
      <c r="D46" s="430"/>
      <c r="E46" s="361"/>
      <c r="F46" s="329"/>
      <c r="G46" s="364"/>
      <c r="H46" s="362"/>
      <c r="I46" s="366"/>
      <c r="J46" s="427"/>
      <c r="K46" s="428"/>
      <c r="L46" s="429"/>
      <c r="M46" s="332"/>
      <c r="N46" s="333"/>
      <c r="O46" s="377"/>
      <c r="P46" s="377"/>
      <c r="Q46" s="335"/>
      <c r="R46" s="335"/>
      <c r="S46" s="334">
        <f t="shared" si="2"/>
        <v>0</v>
      </c>
      <c r="T46" s="334">
        <f t="shared" si="3"/>
        <v>0</v>
      </c>
      <c r="U46" s="335"/>
      <c r="V46" s="337"/>
      <c r="W46" s="369"/>
      <c r="X46" s="111"/>
      <c r="Y46" s="111"/>
      <c r="Z46" s="99"/>
      <c r="AA46" s="99"/>
    </row>
    <row r="47" spans="1:27" s="2" customFormat="1" ht="20.149999999999999" customHeight="1" x14ac:dyDescent="0.3">
      <c r="A47" s="324"/>
      <c r="B47" s="350"/>
      <c r="C47" s="324"/>
      <c r="D47" s="430"/>
      <c r="E47" s="361"/>
      <c r="F47" s="329"/>
      <c r="G47" s="364"/>
      <c r="H47" s="362"/>
      <c r="I47" s="366"/>
      <c r="J47" s="427"/>
      <c r="K47" s="428"/>
      <c r="L47" s="429"/>
      <c r="M47" s="332"/>
      <c r="N47" s="333"/>
      <c r="O47" s="377"/>
      <c r="P47" s="377"/>
      <c r="Q47" s="335"/>
      <c r="R47" s="335"/>
      <c r="S47" s="334">
        <f t="shared" si="2"/>
        <v>0</v>
      </c>
      <c r="T47" s="334">
        <f t="shared" si="3"/>
        <v>0</v>
      </c>
      <c r="U47" s="335"/>
      <c r="V47" s="337"/>
      <c r="W47" s="369"/>
      <c r="X47" s="111"/>
      <c r="Y47" s="111"/>
      <c r="Z47" s="99"/>
      <c r="AA47" s="99"/>
    </row>
    <row r="48" spans="1:27" s="2" customFormat="1" ht="20.149999999999999" customHeight="1" x14ac:dyDescent="0.3">
      <c r="A48" s="324"/>
      <c r="B48" s="350"/>
      <c r="C48" s="324"/>
      <c r="D48" s="430"/>
      <c r="E48" s="361"/>
      <c r="F48" s="329"/>
      <c r="G48" s="364"/>
      <c r="H48" s="362"/>
      <c r="I48" s="366"/>
      <c r="J48" s="427"/>
      <c r="K48" s="428"/>
      <c r="L48" s="429"/>
      <c r="M48" s="332"/>
      <c r="N48" s="333"/>
      <c r="O48" s="377"/>
      <c r="P48" s="377"/>
      <c r="Q48" s="335"/>
      <c r="R48" s="335"/>
      <c r="S48" s="334">
        <f t="shared" si="2"/>
        <v>0</v>
      </c>
      <c r="T48" s="334">
        <f t="shared" si="3"/>
        <v>0</v>
      </c>
      <c r="U48" s="335"/>
      <c r="V48" s="337"/>
      <c r="W48" s="369"/>
      <c r="X48" s="111"/>
      <c r="Y48" s="111"/>
      <c r="Z48" s="99"/>
      <c r="AA48" s="99"/>
    </row>
    <row r="49" spans="1:27" s="2" customFormat="1" ht="20.149999999999999" customHeight="1" x14ac:dyDescent="0.3">
      <c r="A49" s="324"/>
      <c r="B49" s="350"/>
      <c r="C49" s="324"/>
      <c r="D49" s="430"/>
      <c r="E49" s="361"/>
      <c r="F49" s="329"/>
      <c r="G49" s="364"/>
      <c r="H49" s="362"/>
      <c r="I49" s="366"/>
      <c r="J49" s="427"/>
      <c r="K49" s="428"/>
      <c r="L49" s="429"/>
      <c r="M49" s="332"/>
      <c r="N49" s="333"/>
      <c r="O49" s="377"/>
      <c r="P49" s="377"/>
      <c r="Q49" s="335"/>
      <c r="R49" s="335"/>
      <c r="S49" s="334">
        <f t="shared" si="2"/>
        <v>0</v>
      </c>
      <c r="T49" s="334">
        <f t="shared" si="3"/>
        <v>0</v>
      </c>
      <c r="U49" s="335"/>
      <c r="V49" s="337"/>
      <c r="W49" s="369"/>
      <c r="X49" s="111"/>
      <c r="Y49" s="111"/>
      <c r="Z49" s="99"/>
      <c r="AA49" s="99"/>
    </row>
    <row r="50" spans="1:27" s="2" customFormat="1" ht="20.149999999999999" customHeight="1" x14ac:dyDescent="0.3">
      <c r="A50" s="324"/>
      <c r="B50" s="350"/>
      <c r="C50" s="324"/>
      <c r="D50" s="426"/>
      <c r="E50" s="361"/>
      <c r="F50" s="329"/>
      <c r="G50" s="364"/>
      <c r="H50" s="362"/>
      <c r="I50" s="366"/>
      <c r="J50" s="427"/>
      <c r="K50" s="428"/>
      <c r="L50" s="429"/>
      <c r="M50" s="332"/>
      <c r="N50" s="333"/>
      <c r="O50" s="377"/>
      <c r="P50" s="377"/>
      <c r="Q50" s="335"/>
      <c r="R50" s="335"/>
      <c r="S50" s="334">
        <f t="shared" si="2"/>
        <v>0</v>
      </c>
      <c r="T50" s="334">
        <f t="shared" si="3"/>
        <v>0</v>
      </c>
      <c r="U50" s="335"/>
      <c r="V50" s="337"/>
      <c r="W50" s="369"/>
      <c r="X50" s="111"/>
      <c r="Y50" s="111"/>
      <c r="Z50" s="99"/>
      <c r="AA50" s="99"/>
    </row>
    <row r="51" spans="1:27" s="2" customFormat="1" ht="20.149999999999999" customHeight="1" x14ac:dyDescent="0.3">
      <c r="A51" s="324"/>
      <c r="B51" s="350"/>
      <c r="C51" s="324"/>
      <c r="D51" s="430"/>
      <c r="E51" s="361"/>
      <c r="F51" s="329"/>
      <c r="G51" s="364"/>
      <c r="H51" s="362"/>
      <c r="I51" s="366"/>
      <c r="J51" s="427"/>
      <c r="K51" s="428"/>
      <c r="L51" s="429"/>
      <c r="M51" s="332"/>
      <c r="N51" s="333"/>
      <c r="O51" s="377"/>
      <c r="P51" s="377"/>
      <c r="Q51" s="335"/>
      <c r="R51" s="335"/>
      <c r="S51" s="334">
        <f t="shared" si="2"/>
        <v>0</v>
      </c>
      <c r="T51" s="334">
        <f t="shared" si="3"/>
        <v>0</v>
      </c>
      <c r="U51" s="335"/>
      <c r="V51" s="337"/>
      <c r="W51" s="369"/>
      <c r="X51" s="111"/>
      <c r="Y51" s="111"/>
      <c r="Z51" s="99"/>
      <c r="AA51" s="99"/>
    </row>
    <row r="52" spans="1:27" s="2" customFormat="1" ht="20.149999999999999" customHeight="1" x14ac:dyDescent="0.3">
      <c r="A52" s="324"/>
      <c r="B52" s="350"/>
      <c r="C52" s="324"/>
      <c r="D52" s="430"/>
      <c r="E52" s="361"/>
      <c r="F52" s="329"/>
      <c r="G52" s="364"/>
      <c r="H52" s="362"/>
      <c r="I52" s="366"/>
      <c r="J52" s="427"/>
      <c r="K52" s="428"/>
      <c r="L52" s="429"/>
      <c r="M52" s="332"/>
      <c r="N52" s="333"/>
      <c r="O52" s="377"/>
      <c r="P52" s="377"/>
      <c r="Q52" s="335"/>
      <c r="R52" s="335"/>
      <c r="S52" s="334">
        <f t="shared" si="2"/>
        <v>0</v>
      </c>
      <c r="T52" s="334">
        <f t="shared" si="3"/>
        <v>0</v>
      </c>
      <c r="U52" s="335"/>
      <c r="V52" s="337"/>
      <c r="W52" s="369"/>
      <c r="X52" s="111"/>
      <c r="Y52" s="111"/>
      <c r="Z52" s="99"/>
      <c r="AA52" s="99"/>
    </row>
    <row r="53" spans="1:27" s="2" customFormat="1" ht="20.149999999999999" customHeight="1" x14ac:dyDescent="0.3">
      <c r="A53" s="324"/>
      <c r="B53" s="350"/>
      <c r="C53" s="324"/>
      <c r="D53" s="430"/>
      <c r="E53" s="361"/>
      <c r="F53" s="329"/>
      <c r="G53" s="364"/>
      <c r="H53" s="362"/>
      <c r="I53" s="366"/>
      <c r="J53" s="427"/>
      <c r="K53" s="428"/>
      <c r="L53" s="429"/>
      <c r="M53" s="332"/>
      <c r="N53" s="333"/>
      <c r="O53" s="377"/>
      <c r="P53" s="377"/>
      <c r="Q53" s="335"/>
      <c r="R53" s="335"/>
      <c r="S53" s="334">
        <f t="shared" si="2"/>
        <v>0</v>
      </c>
      <c r="T53" s="334">
        <f t="shared" si="3"/>
        <v>0</v>
      </c>
      <c r="U53" s="335"/>
      <c r="V53" s="337"/>
      <c r="W53" s="369"/>
      <c r="X53" s="111"/>
      <c r="Y53" s="111"/>
      <c r="Z53" s="99"/>
      <c r="AA53" s="99"/>
    </row>
    <row r="54" spans="1:27" s="2" customFormat="1" ht="20.149999999999999" customHeight="1" x14ac:dyDescent="0.3">
      <c r="A54" s="324"/>
      <c r="B54" s="350"/>
      <c r="C54" s="324"/>
      <c r="D54" s="430"/>
      <c r="E54" s="361"/>
      <c r="F54" s="329"/>
      <c r="G54" s="364"/>
      <c r="H54" s="362"/>
      <c r="I54" s="366"/>
      <c r="J54" s="427"/>
      <c r="K54" s="428"/>
      <c r="L54" s="429"/>
      <c r="M54" s="332"/>
      <c r="N54" s="333"/>
      <c r="O54" s="377"/>
      <c r="P54" s="377"/>
      <c r="Q54" s="335"/>
      <c r="R54" s="335"/>
      <c r="S54" s="334">
        <f t="shared" si="2"/>
        <v>0</v>
      </c>
      <c r="T54" s="334">
        <f t="shared" si="3"/>
        <v>0</v>
      </c>
      <c r="U54" s="335"/>
      <c r="V54" s="337"/>
      <c r="W54" s="369"/>
      <c r="X54" s="111"/>
      <c r="Y54" s="111"/>
      <c r="Z54" s="99"/>
      <c r="AA54" s="99"/>
    </row>
    <row r="55" spans="1:27" s="2" customFormat="1" ht="20.149999999999999" customHeight="1" x14ac:dyDescent="0.3">
      <c r="A55" s="324"/>
      <c r="B55" s="350"/>
      <c r="C55" s="324"/>
      <c r="D55" s="430"/>
      <c r="E55" s="361"/>
      <c r="F55" s="329"/>
      <c r="G55" s="364"/>
      <c r="H55" s="362"/>
      <c r="I55" s="366"/>
      <c r="J55" s="427"/>
      <c r="K55" s="428"/>
      <c r="L55" s="429"/>
      <c r="M55" s="332"/>
      <c r="N55" s="333"/>
      <c r="O55" s="377"/>
      <c r="P55" s="377"/>
      <c r="Q55" s="335"/>
      <c r="R55" s="335"/>
      <c r="S55" s="334">
        <f t="shared" si="2"/>
        <v>0</v>
      </c>
      <c r="T55" s="334">
        <f t="shared" si="3"/>
        <v>0</v>
      </c>
      <c r="U55" s="335"/>
      <c r="V55" s="337"/>
      <c r="W55" s="369"/>
      <c r="X55" s="111"/>
      <c r="Y55" s="111"/>
      <c r="Z55" s="99"/>
      <c r="AA55" s="99"/>
    </row>
    <row r="56" spans="1:27" s="229" customFormat="1" ht="20.149999999999999" customHeight="1" x14ac:dyDescent="0.25">
      <c r="A56" s="352" t="s">
        <v>4</v>
      </c>
      <c r="B56" s="353"/>
      <c r="C56" s="382"/>
      <c r="D56" s="431"/>
      <c r="E56" s="355"/>
      <c r="F56" s="432">
        <f>SUM(F4:F55)</f>
        <v>0</v>
      </c>
      <c r="G56" s="380"/>
      <c r="H56" s="355"/>
      <c r="I56" s="381"/>
      <c r="J56" s="381"/>
      <c r="K56" s="381"/>
      <c r="L56" s="382"/>
      <c r="M56" s="382"/>
      <c r="N56" s="382"/>
      <c r="O56" s="432">
        <f t="shared" ref="O56:T56" si="8">SUM(O4:O55)</f>
        <v>0</v>
      </c>
      <c r="P56" s="432">
        <f t="shared" si="8"/>
        <v>0</v>
      </c>
      <c r="Q56" s="432">
        <f t="shared" si="8"/>
        <v>0</v>
      </c>
      <c r="R56" s="432">
        <f t="shared" si="8"/>
        <v>0</v>
      </c>
      <c r="S56" s="432">
        <f t="shared" si="8"/>
        <v>0</v>
      </c>
      <c r="T56" s="432">
        <f t="shared" si="8"/>
        <v>0</v>
      </c>
      <c r="U56" s="356"/>
      <c r="V56" s="305"/>
      <c r="W56" s="230"/>
      <c r="X56" s="230"/>
      <c r="Y56" s="230"/>
      <c r="Z56" s="230"/>
      <c r="AA56" s="230"/>
    </row>
  </sheetData>
  <autoFilter ref="A3:AA3"/>
  <mergeCells count="2">
    <mergeCell ref="G2:O2"/>
    <mergeCell ref="A1:C1"/>
  </mergeCells>
  <phoneticPr fontId="21" type="noConversion"/>
  <dataValidations count="4">
    <dataValidation type="list" allowBlank="1" showInputMessage="1" showErrorMessage="1" sqref="N1:N2 N57:N1048576">
      <formula1>"Y, N"</formula1>
    </dataValidation>
    <dataValidation type="list" allowBlank="1" showInputMessage="1" showErrorMessage="1" sqref="N4:N55">
      <formula1>"Yes, No"</formula1>
    </dataValidation>
    <dataValidation type="list" allowBlank="1" showInputMessage="1" showErrorMessage="1" sqref="M4:M55">
      <formula1>"Yes, No, Partially"</formula1>
    </dataValidation>
    <dataValidation type="list" allowBlank="1" showInputMessage="1" showErrorMessage="1" sqref="W4:W55">
      <formula1>"Anomalous, Known, Random, Systemic,N/A"</formula1>
    </dataValidation>
  </dataValidations>
  <pageMargins left="0.59055118110236227" right="0.74803149606299213" top="0.98425196850393704" bottom="0.98425196850393704" header="0.51181102362204722" footer="0.51181102362204722"/>
  <pageSetup paperSize="9" scale="32" fitToHeight="99" orientation="landscape" useFirstPageNumber="1" r:id="rId1"/>
  <headerFooter alignWithMargins="0">
    <oddFooter>&amp;F</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'Admin Check Summary'!$A$5:$A$14</xm:f>
          </x14:formula1>
          <xm:sqref>B2:B1048576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fitToPage="1"/>
  </sheetPr>
  <dimension ref="A1:AM56"/>
  <sheetViews>
    <sheetView zoomScale="70" zoomScaleNormal="70" workbookViewId="0">
      <pane ySplit="5" topLeftCell="A6" activePane="bottomLeft" state="frozen"/>
      <selection activeCell="A2" sqref="A2:H2"/>
      <selection pane="bottomLeft" activeCell="I67" sqref="I67"/>
    </sheetView>
  </sheetViews>
  <sheetFormatPr defaultColWidth="8.81640625" defaultRowHeight="14" x14ac:dyDescent="0.3"/>
  <cols>
    <col min="1" max="1" width="8.26953125" style="45" customWidth="1"/>
    <col min="2" max="2" width="30.7265625" style="45" customWidth="1"/>
    <col min="3" max="3" width="30.7265625" style="46" customWidth="1"/>
    <col min="4" max="4" width="9.1796875" style="46" hidden="1" customWidth="1"/>
    <col min="5" max="5" width="16.81640625" style="45" customWidth="1"/>
    <col min="6" max="6" width="23.81640625" style="45" customWidth="1"/>
    <col min="7" max="8" width="15.7265625" style="45" customWidth="1"/>
    <col min="9" max="10" width="15.7265625" style="83" customWidth="1"/>
    <col min="11" max="11" width="15.7265625" style="45" customWidth="1"/>
    <col min="12" max="12" width="16.1796875" style="45" customWidth="1"/>
    <col min="13" max="17" width="15.7265625" style="45" customWidth="1"/>
    <col min="18" max="18" width="18" style="45" customWidth="1"/>
    <col min="19" max="23" width="15.7265625" style="45" customWidth="1"/>
    <col min="24" max="24" width="14.7265625" style="45" customWidth="1"/>
    <col min="25" max="26" width="13" style="34" customWidth="1"/>
    <col min="27" max="27" width="13.81640625" style="85" customWidth="1"/>
    <col min="28" max="28" width="21" style="45" customWidth="1"/>
    <col min="29" max="29" width="17" style="45" customWidth="1"/>
    <col min="30" max="32" width="15.7265625" style="45" customWidth="1"/>
    <col min="33" max="34" width="30.7265625" style="45" customWidth="1"/>
    <col min="35" max="35" width="23.7265625" style="45" customWidth="1"/>
    <col min="36" max="36" width="18.453125" style="45" customWidth="1"/>
    <col min="37" max="37" width="22.26953125" style="45" customWidth="1"/>
    <col min="38" max="39" width="28" style="51" customWidth="1"/>
    <col min="40" max="16384" width="8.81640625" style="45"/>
  </cols>
  <sheetData>
    <row r="1" spans="1:39" s="179" customFormat="1" ht="20.149999999999999" customHeight="1" x14ac:dyDescent="0.4">
      <c r="A1" s="580" t="s">
        <v>32</v>
      </c>
      <c r="B1" s="581"/>
      <c r="C1" s="582"/>
      <c r="D1" s="158"/>
      <c r="E1" s="172"/>
      <c r="F1" s="173"/>
      <c r="G1" s="173"/>
      <c r="H1" s="173"/>
      <c r="I1" s="172"/>
      <c r="J1" s="172"/>
      <c r="K1" s="174"/>
      <c r="L1" s="174"/>
      <c r="M1" s="174"/>
      <c r="N1" s="174"/>
      <c r="O1" s="174"/>
      <c r="P1" s="174"/>
      <c r="Q1" s="174"/>
      <c r="R1" s="174"/>
      <c r="S1" s="174"/>
      <c r="T1" s="174"/>
      <c r="U1" s="174"/>
      <c r="V1" s="174"/>
      <c r="W1" s="175"/>
      <c r="X1" s="174"/>
      <c r="Y1" s="160"/>
      <c r="Z1" s="160"/>
      <c r="AA1" s="176"/>
      <c r="AB1" s="174"/>
      <c r="AC1" s="174"/>
      <c r="AD1" s="177"/>
      <c r="AE1" s="178"/>
      <c r="AL1" s="165"/>
      <c r="AM1" s="165"/>
    </row>
    <row r="2" spans="1:39" s="179" customFormat="1" ht="20.149999999999999" customHeight="1" x14ac:dyDescent="0.4">
      <c r="A2" s="246"/>
      <c r="B2" s="172"/>
      <c r="C2" s="172"/>
      <c r="D2" s="172"/>
      <c r="E2" s="172"/>
      <c r="F2" s="173"/>
      <c r="G2" s="173"/>
      <c r="H2" s="173"/>
      <c r="I2" s="172"/>
      <c r="J2" s="172"/>
      <c r="K2" s="174"/>
      <c r="L2" s="174"/>
      <c r="M2" s="174"/>
      <c r="N2" s="174"/>
      <c r="O2" s="174"/>
      <c r="P2" s="174"/>
      <c r="Q2" s="174"/>
      <c r="R2" s="174"/>
      <c r="S2" s="174"/>
      <c r="T2" s="174"/>
      <c r="U2" s="174"/>
      <c r="V2" s="174"/>
      <c r="W2" s="175"/>
      <c r="X2" s="174"/>
      <c r="Y2" s="160"/>
      <c r="Z2" s="160"/>
      <c r="AA2" s="176"/>
      <c r="AB2" s="174"/>
      <c r="AC2" s="174"/>
      <c r="AD2" s="177"/>
      <c r="AE2" s="178"/>
      <c r="AL2" s="51"/>
      <c r="AM2" s="51"/>
    </row>
    <row r="3" spans="1:39" s="179" customFormat="1" ht="20.149999999999999" customHeight="1" x14ac:dyDescent="0.35">
      <c r="A3" s="596" t="s">
        <v>168</v>
      </c>
      <c r="B3" s="596"/>
      <c r="C3" s="596"/>
      <c r="D3" s="261"/>
      <c r="E3" s="172"/>
      <c r="F3" s="173"/>
      <c r="G3" s="173"/>
      <c r="H3" s="173"/>
      <c r="I3" s="172"/>
      <c r="J3" s="172"/>
      <c r="K3" s="174"/>
      <c r="L3" s="174"/>
      <c r="M3" s="174"/>
      <c r="N3" s="174"/>
      <c r="O3" s="174"/>
      <c r="P3" s="174"/>
      <c r="Q3" s="174"/>
      <c r="R3" s="174"/>
      <c r="S3" s="174"/>
      <c r="T3" s="174"/>
      <c r="U3" s="174"/>
      <c r="V3" s="174"/>
      <c r="W3" s="175"/>
      <c r="X3" s="174"/>
      <c r="Y3" s="160"/>
      <c r="Z3" s="160"/>
      <c r="AA3" s="176"/>
      <c r="AB3" s="174"/>
      <c r="AC3" s="174"/>
      <c r="AD3" s="177"/>
      <c r="AE3" s="178"/>
    </row>
    <row r="4" spans="1:39" s="179" customFormat="1" ht="19.5" customHeight="1" x14ac:dyDescent="0.4">
      <c r="A4" s="246"/>
      <c r="B4" s="180"/>
      <c r="C4" s="181"/>
      <c r="D4" s="182"/>
      <c r="E4" s="183"/>
      <c r="F4" s="184"/>
      <c r="G4" s="184"/>
      <c r="H4" s="184"/>
      <c r="I4" s="183"/>
      <c r="J4" s="183"/>
      <c r="K4" s="174"/>
      <c r="L4" s="174"/>
      <c r="M4" s="595" t="s">
        <v>36</v>
      </c>
      <c r="N4" s="595"/>
      <c r="O4" s="595"/>
      <c r="P4" s="595"/>
      <c r="Q4" s="595"/>
      <c r="R4" s="595"/>
      <c r="S4" s="595"/>
      <c r="T4" s="595"/>
      <c r="U4" s="595"/>
      <c r="V4" s="595"/>
      <c r="W4" s="595"/>
      <c r="X4" s="595"/>
      <c r="Y4" s="185"/>
      <c r="Z4" s="185"/>
      <c r="AA4" s="186"/>
      <c r="AB4" s="187"/>
      <c r="AC4" s="187"/>
      <c r="AD4" s="188"/>
      <c r="AE4" s="178"/>
    </row>
    <row r="5" spans="1:39" s="189" customFormat="1" ht="62" x14ac:dyDescent="0.35">
      <c r="A5" s="315" t="s">
        <v>5</v>
      </c>
      <c r="B5" s="316" t="s">
        <v>30</v>
      </c>
      <c r="C5" s="316" t="s">
        <v>2</v>
      </c>
      <c r="D5" s="316" t="s">
        <v>29</v>
      </c>
      <c r="E5" s="318" t="s">
        <v>121</v>
      </c>
      <c r="F5" s="319" t="s">
        <v>142</v>
      </c>
      <c r="G5" s="383" t="s">
        <v>67</v>
      </c>
      <c r="H5" s="383" t="s">
        <v>34</v>
      </c>
      <c r="I5" s="384" t="s">
        <v>37</v>
      </c>
      <c r="J5" s="384" t="s">
        <v>38</v>
      </c>
      <c r="K5" s="385" t="s">
        <v>39</v>
      </c>
      <c r="L5" s="383" t="s">
        <v>40</v>
      </c>
      <c r="M5" s="383" t="s">
        <v>41</v>
      </c>
      <c r="N5" s="383" t="s">
        <v>42</v>
      </c>
      <c r="O5" s="386" t="s">
        <v>118</v>
      </c>
      <c r="P5" s="386" t="s">
        <v>70</v>
      </c>
      <c r="Q5" s="386" t="s">
        <v>71</v>
      </c>
      <c r="R5" s="386" t="s">
        <v>152</v>
      </c>
      <c r="S5" s="386" t="s">
        <v>119</v>
      </c>
      <c r="T5" s="386" t="s">
        <v>72</v>
      </c>
      <c r="U5" s="386" t="s">
        <v>73</v>
      </c>
      <c r="V5" s="386" t="s">
        <v>120</v>
      </c>
      <c r="W5" s="386" t="s">
        <v>11</v>
      </c>
      <c r="X5" s="383" t="s">
        <v>8</v>
      </c>
      <c r="Y5" s="387" t="s">
        <v>43</v>
      </c>
      <c r="Z5" s="322" t="s">
        <v>144</v>
      </c>
      <c r="AA5" s="316" t="s">
        <v>143</v>
      </c>
      <c r="AB5" s="386" t="s">
        <v>44</v>
      </c>
      <c r="AC5" s="320" t="s">
        <v>61</v>
      </c>
      <c r="AD5" s="320" t="s">
        <v>105</v>
      </c>
      <c r="AE5" s="320" t="s">
        <v>112</v>
      </c>
      <c r="AF5" s="386" t="s">
        <v>45</v>
      </c>
      <c r="AG5" s="386" t="s">
        <v>23</v>
      </c>
      <c r="AH5" s="383" t="s">
        <v>3</v>
      </c>
      <c r="AI5" s="388" t="s">
        <v>160</v>
      </c>
      <c r="AJ5" s="143" t="s">
        <v>158</v>
      </c>
      <c r="AK5" s="143" t="s">
        <v>159</v>
      </c>
      <c r="AL5" s="143" t="s">
        <v>190</v>
      </c>
      <c r="AM5" s="143" t="s">
        <v>186</v>
      </c>
    </row>
    <row r="6" spans="1:39" s="92" customFormat="1" ht="20.149999999999999" customHeight="1" x14ac:dyDescent="0.3">
      <c r="A6" s="389"/>
      <c r="B6" s="350"/>
      <c r="C6" s="389"/>
      <c r="D6" s="389"/>
      <c r="E6" s="390"/>
      <c r="F6" s="391"/>
      <c r="G6" s="389"/>
      <c r="H6" s="392"/>
      <c r="I6" s="390"/>
      <c r="J6" s="390"/>
      <c r="K6" s="393">
        <f t="shared" ref="K6:K55" si="0">ROUNDDOWN(YEARFRAC(I6,J6),0)</f>
        <v>0</v>
      </c>
      <c r="L6" s="390"/>
      <c r="M6" s="394"/>
      <c r="N6" s="395"/>
      <c r="O6" s="396">
        <f t="shared" ref="O6:O55" si="1">M6*N6</f>
        <v>0</v>
      </c>
      <c r="P6" s="395"/>
      <c r="Q6" s="397"/>
      <c r="R6" s="332"/>
      <c r="S6" s="398"/>
      <c r="T6" s="398"/>
      <c r="U6" s="398"/>
      <c r="V6" s="399"/>
      <c r="W6" s="399"/>
      <c r="X6" s="398"/>
      <c r="Y6" s="400">
        <v>0.5</v>
      </c>
      <c r="Z6" s="332"/>
      <c r="AA6" s="333"/>
      <c r="AB6" s="401">
        <f t="shared" ref="AB6:AB37" si="2">ROUND(SUM(O6:Q6)*Y6,2)</f>
        <v>0</v>
      </c>
      <c r="AC6" s="366"/>
      <c r="AD6" s="366"/>
      <c r="AE6" s="396">
        <f>ROUND(IF(F6&gt;AB6,F6-AB6-(AC6+AD6),0),2)</f>
        <v>0</v>
      </c>
      <c r="AF6" s="396">
        <f t="shared" ref="AF6:AF37" si="3">ROUND(IF(AB6&gt;F6,AB6-F6,0),2)</f>
        <v>0</v>
      </c>
      <c r="AG6" s="394"/>
      <c r="AH6" s="402"/>
      <c r="AI6" s="369"/>
      <c r="AJ6" s="111"/>
      <c r="AK6" s="111"/>
      <c r="AL6" s="99"/>
      <c r="AM6" s="99"/>
    </row>
    <row r="7" spans="1:39" s="92" customFormat="1" ht="20.149999999999999" customHeight="1" x14ac:dyDescent="0.3">
      <c r="A7" s="389"/>
      <c r="B7" s="350"/>
      <c r="C7" s="389"/>
      <c r="D7" s="389"/>
      <c r="E7" s="390"/>
      <c r="F7" s="391"/>
      <c r="G7" s="389"/>
      <c r="H7" s="392"/>
      <c r="I7" s="390"/>
      <c r="J7" s="390"/>
      <c r="K7" s="393">
        <f t="shared" si="0"/>
        <v>0</v>
      </c>
      <c r="L7" s="390"/>
      <c r="M7" s="394"/>
      <c r="N7" s="395"/>
      <c r="O7" s="396">
        <f t="shared" si="1"/>
        <v>0</v>
      </c>
      <c r="P7" s="395"/>
      <c r="Q7" s="397"/>
      <c r="R7" s="332"/>
      <c r="S7" s="398"/>
      <c r="T7" s="398"/>
      <c r="U7" s="398"/>
      <c r="V7" s="399"/>
      <c r="W7" s="399"/>
      <c r="X7" s="398"/>
      <c r="Y7" s="400">
        <v>0.5</v>
      </c>
      <c r="Z7" s="332"/>
      <c r="AA7" s="333"/>
      <c r="AB7" s="401">
        <f t="shared" si="2"/>
        <v>0</v>
      </c>
      <c r="AC7" s="366"/>
      <c r="AD7" s="366"/>
      <c r="AE7" s="396">
        <f t="shared" ref="AE7:AE55" si="4">ROUND(IF(F7&gt;AB7,F7-AB7-(AC7+AD7),0),2)</f>
        <v>0</v>
      </c>
      <c r="AF7" s="396">
        <f t="shared" si="3"/>
        <v>0</v>
      </c>
      <c r="AG7" s="394"/>
      <c r="AH7" s="402"/>
      <c r="AI7" s="369"/>
      <c r="AJ7" s="111"/>
      <c r="AK7" s="111"/>
      <c r="AL7" s="99"/>
      <c r="AM7" s="99"/>
    </row>
    <row r="8" spans="1:39" s="92" customFormat="1" ht="20.149999999999999" customHeight="1" x14ac:dyDescent="0.3">
      <c r="A8" s="389"/>
      <c r="B8" s="350"/>
      <c r="C8" s="389"/>
      <c r="D8" s="389"/>
      <c r="E8" s="390"/>
      <c r="F8" s="391"/>
      <c r="G8" s="389"/>
      <c r="H8" s="392"/>
      <c r="I8" s="390"/>
      <c r="J8" s="390"/>
      <c r="K8" s="393">
        <f t="shared" si="0"/>
        <v>0</v>
      </c>
      <c r="L8" s="390"/>
      <c r="M8" s="394"/>
      <c r="N8" s="395"/>
      <c r="O8" s="396">
        <f t="shared" si="1"/>
        <v>0</v>
      </c>
      <c r="P8" s="395"/>
      <c r="Q8" s="397"/>
      <c r="R8" s="332"/>
      <c r="S8" s="398"/>
      <c r="T8" s="398"/>
      <c r="U8" s="398"/>
      <c r="V8" s="399"/>
      <c r="W8" s="399"/>
      <c r="X8" s="398"/>
      <c r="Y8" s="400">
        <v>0.5</v>
      </c>
      <c r="Z8" s="332"/>
      <c r="AA8" s="333"/>
      <c r="AB8" s="401">
        <f t="shared" si="2"/>
        <v>0</v>
      </c>
      <c r="AC8" s="366"/>
      <c r="AD8" s="366"/>
      <c r="AE8" s="396">
        <f t="shared" si="4"/>
        <v>0</v>
      </c>
      <c r="AF8" s="396">
        <f t="shared" si="3"/>
        <v>0</v>
      </c>
      <c r="AG8" s="394"/>
      <c r="AH8" s="402"/>
      <c r="AI8" s="369"/>
      <c r="AJ8" s="111"/>
      <c r="AK8" s="111"/>
      <c r="AL8" s="99"/>
      <c r="AM8" s="99"/>
    </row>
    <row r="9" spans="1:39" s="92" customFormat="1" ht="20.149999999999999" customHeight="1" x14ac:dyDescent="0.3">
      <c r="A9" s="389"/>
      <c r="B9" s="350"/>
      <c r="C9" s="389"/>
      <c r="D9" s="389"/>
      <c r="E9" s="390"/>
      <c r="F9" s="391"/>
      <c r="G9" s="389"/>
      <c r="H9" s="392"/>
      <c r="I9" s="390"/>
      <c r="J9" s="390"/>
      <c r="K9" s="393">
        <f t="shared" si="0"/>
        <v>0</v>
      </c>
      <c r="L9" s="390"/>
      <c r="M9" s="394"/>
      <c r="N9" s="395"/>
      <c r="O9" s="396">
        <f t="shared" si="1"/>
        <v>0</v>
      </c>
      <c r="P9" s="395"/>
      <c r="Q9" s="397"/>
      <c r="R9" s="332"/>
      <c r="S9" s="398"/>
      <c r="T9" s="398"/>
      <c r="U9" s="398"/>
      <c r="V9" s="399"/>
      <c r="W9" s="399"/>
      <c r="X9" s="398"/>
      <c r="Y9" s="400">
        <v>0.5</v>
      </c>
      <c r="Z9" s="332"/>
      <c r="AA9" s="333"/>
      <c r="AB9" s="401">
        <f t="shared" si="2"/>
        <v>0</v>
      </c>
      <c r="AC9" s="366"/>
      <c r="AD9" s="366"/>
      <c r="AE9" s="396">
        <f t="shared" si="4"/>
        <v>0</v>
      </c>
      <c r="AF9" s="396">
        <f t="shared" si="3"/>
        <v>0</v>
      </c>
      <c r="AG9" s="394"/>
      <c r="AH9" s="402"/>
      <c r="AI9" s="369"/>
      <c r="AJ9" s="111"/>
      <c r="AK9" s="111"/>
      <c r="AL9" s="99"/>
      <c r="AM9" s="99"/>
    </row>
    <row r="10" spans="1:39" s="92" customFormat="1" ht="20.149999999999999" customHeight="1" x14ac:dyDescent="0.3">
      <c r="A10" s="389"/>
      <c r="B10" s="350"/>
      <c r="C10" s="389"/>
      <c r="D10" s="389"/>
      <c r="E10" s="390"/>
      <c r="F10" s="391"/>
      <c r="G10" s="403"/>
      <c r="H10" s="404"/>
      <c r="I10" s="390"/>
      <c r="J10" s="390"/>
      <c r="K10" s="393">
        <f t="shared" si="0"/>
        <v>0</v>
      </c>
      <c r="L10" s="390"/>
      <c r="M10" s="394"/>
      <c r="N10" s="395"/>
      <c r="O10" s="396">
        <f t="shared" si="1"/>
        <v>0</v>
      </c>
      <c r="P10" s="395"/>
      <c r="Q10" s="397"/>
      <c r="R10" s="332"/>
      <c r="S10" s="398"/>
      <c r="T10" s="398"/>
      <c r="U10" s="398"/>
      <c r="V10" s="399"/>
      <c r="W10" s="399"/>
      <c r="X10" s="398"/>
      <c r="Y10" s="400">
        <v>0.5</v>
      </c>
      <c r="Z10" s="332"/>
      <c r="AA10" s="333"/>
      <c r="AB10" s="401">
        <f t="shared" si="2"/>
        <v>0</v>
      </c>
      <c r="AC10" s="366"/>
      <c r="AD10" s="366"/>
      <c r="AE10" s="396">
        <f t="shared" si="4"/>
        <v>0</v>
      </c>
      <c r="AF10" s="396">
        <f t="shared" si="3"/>
        <v>0</v>
      </c>
      <c r="AG10" s="394"/>
      <c r="AH10" s="402"/>
      <c r="AI10" s="369"/>
      <c r="AJ10" s="111"/>
      <c r="AK10" s="111"/>
      <c r="AL10" s="99"/>
      <c r="AM10" s="99"/>
    </row>
    <row r="11" spans="1:39" s="92" customFormat="1" ht="20.149999999999999" customHeight="1" x14ac:dyDescent="0.3">
      <c r="A11" s="389"/>
      <c r="B11" s="350"/>
      <c r="C11" s="389"/>
      <c r="D11" s="389"/>
      <c r="E11" s="390"/>
      <c r="F11" s="391"/>
      <c r="G11" s="389"/>
      <c r="H11" s="392"/>
      <c r="I11" s="390"/>
      <c r="J11" s="390"/>
      <c r="K11" s="393">
        <f t="shared" si="0"/>
        <v>0</v>
      </c>
      <c r="L11" s="390"/>
      <c r="M11" s="394"/>
      <c r="N11" s="395"/>
      <c r="O11" s="396">
        <f t="shared" si="1"/>
        <v>0</v>
      </c>
      <c r="P11" s="395"/>
      <c r="Q11" s="397"/>
      <c r="R11" s="332"/>
      <c r="S11" s="398"/>
      <c r="T11" s="398"/>
      <c r="U11" s="398"/>
      <c r="V11" s="399"/>
      <c r="W11" s="399"/>
      <c r="X11" s="398"/>
      <c r="Y11" s="400">
        <v>0.5</v>
      </c>
      <c r="Z11" s="332"/>
      <c r="AA11" s="333"/>
      <c r="AB11" s="401">
        <f t="shared" si="2"/>
        <v>0</v>
      </c>
      <c r="AC11" s="366"/>
      <c r="AD11" s="366"/>
      <c r="AE11" s="396">
        <f t="shared" si="4"/>
        <v>0</v>
      </c>
      <c r="AF11" s="396">
        <f t="shared" si="3"/>
        <v>0</v>
      </c>
      <c r="AG11" s="394"/>
      <c r="AH11" s="402"/>
      <c r="AI11" s="369"/>
      <c r="AJ11" s="111"/>
      <c r="AK11" s="111"/>
      <c r="AL11" s="99"/>
      <c r="AM11" s="99"/>
    </row>
    <row r="12" spans="1:39" s="92" customFormat="1" ht="20.149999999999999" customHeight="1" x14ac:dyDescent="0.3">
      <c r="A12" s="389"/>
      <c r="B12" s="350"/>
      <c r="C12" s="389"/>
      <c r="D12" s="389"/>
      <c r="E12" s="390"/>
      <c r="F12" s="391"/>
      <c r="G12" s="389"/>
      <c r="H12" s="392"/>
      <c r="I12" s="390"/>
      <c r="J12" s="390"/>
      <c r="K12" s="393">
        <f t="shared" si="0"/>
        <v>0</v>
      </c>
      <c r="L12" s="390"/>
      <c r="M12" s="394"/>
      <c r="N12" s="395"/>
      <c r="O12" s="396">
        <f t="shared" si="1"/>
        <v>0</v>
      </c>
      <c r="P12" s="395"/>
      <c r="Q12" s="397"/>
      <c r="R12" s="332"/>
      <c r="S12" s="398"/>
      <c r="T12" s="398"/>
      <c r="U12" s="398"/>
      <c r="V12" s="399"/>
      <c r="W12" s="399"/>
      <c r="X12" s="398"/>
      <c r="Y12" s="400">
        <v>0.5</v>
      </c>
      <c r="Z12" s="332"/>
      <c r="AA12" s="333"/>
      <c r="AB12" s="401">
        <f t="shared" si="2"/>
        <v>0</v>
      </c>
      <c r="AC12" s="366"/>
      <c r="AD12" s="366"/>
      <c r="AE12" s="396">
        <f t="shared" si="4"/>
        <v>0</v>
      </c>
      <c r="AF12" s="396">
        <f t="shared" si="3"/>
        <v>0</v>
      </c>
      <c r="AG12" s="394"/>
      <c r="AH12" s="402"/>
      <c r="AI12" s="369"/>
      <c r="AJ12" s="111"/>
      <c r="AK12" s="111"/>
      <c r="AL12" s="99"/>
      <c r="AM12" s="99"/>
    </row>
    <row r="13" spans="1:39" s="92" customFormat="1" ht="20.149999999999999" customHeight="1" x14ac:dyDescent="0.3">
      <c r="A13" s="389"/>
      <c r="B13" s="350"/>
      <c r="C13" s="389"/>
      <c r="D13" s="389"/>
      <c r="E13" s="390"/>
      <c r="F13" s="391"/>
      <c r="G13" s="389"/>
      <c r="H13" s="392"/>
      <c r="I13" s="390"/>
      <c r="J13" s="390"/>
      <c r="K13" s="393">
        <f t="shared" si="0"/>
        <v>0</v>
      </c>
      <c r="L13" s="390"/>
      <c r="M13" s="394"/>
      <c r="N13" s="395"/>
      <c r="O13" s="396">
        <f t="shared" si="1"/>
        <v>0</v>
      </c>
      <c r="P13" s="395"/>
      <c r="Q13" s="397"/>
      <c r="R13" s="332"/>
      <c r="S13" s="398"/>
      <c r="T13" s="398"/>
      <c r="U13" s="398"/>
      <c r="V13" s="399"/>
      <c r="W13" s="399"/>
      <c r="X13" s="398"/>
      <c r="Y13" s="400">
        <v>0.5</v>
      </c>
      <c r="Z13" s="332"/>
      <c r="AA13" s="333"/>
      <c r="AB13" s="401">
        <f t="shared" si="2"/>
        <v>0</v>
      </c>
      <c r="AC13" s="366"/>
      <c r="AD13" s="366"/>
      <c r="AE13" s="396">
        <f t="shared" si="4"/>
        <v>0</v>
      </c>
      <c r="AF13" s="396">
        <f t="shared" si="3"/>
        <v>0</v>
      </c>
      <c r="AG13" s="394"/>
      <c r="AH13" s="402"/>
      <c r="AI13" s="369"/>
      <c r="AJ13" s="111"/>
      <c r="AK13" s="111"/>
      <c r="AL13" s="99"/>
      <c r="AM13" s="99"/>
    </row>
    <row r="14" spans="1:39" s="92" customFormat="1" ht="20.149999999999999" customHeight="1" x14ac:dyDescent="0.3">
      <c r="A14" s="389"/>
      <c r="B14" s="350"/>
      <c r="C14" s="389"/>
      <c r="D14" s="389"/>
      <c r="E14" s="390"/>
      <c r="F14" s="391"/>
      <c r="G14" s="389"/>
      <c r="H14" s="392"/>
      <c r="I14" s="390"/>
      <c r="J14" s="390"/>
      <c r="K14" s="393">
        <f t="shared" si="0"/>
        <v>0</v>
      </c>
      <c r="L14" s="390"/>
      <c r="M14" s="394"/>
      <c r="N14" s="395"/>
      <c r="O14" s="396">
        <f t="shared" si="1"/>
        <v>0</v>
      </c>
      <c r="P14" s="395"/>
      <c r="Q14" s="397"/>
      <c r="R14" s="332"/>
      <c r="S14" s="398"/>
      <c r="T14" s="398"/>
      <c r="U14" s="398"/>
      <c r="V14" s="399"/>
      <c r="W14" s="399"/>
      <c r="X14" s="398"/>
      <c r="Y14" s="400">
        <v>0.5</v>
      </c>
      <c r="Z14" s="332"/>
      <c r="AA14" s="333"/>
      <c r="AB14" s="401">
        <f t="shared" si="2"/>
        <v>0</v>
      </c>
      <c r="AC14" s="366"/>
      <c r="AD14" s="366"/>
      <c r="AE14" s="396">
        <f t="shared" si="4"/>
        <v>0</v>
      </c>
      <c r="AF14" s="396">
        <f t="shared" si="3"/>
        <v>0</v>
      </c>
      <c r="AG14" s="394"/>
      <c r="AH14" s="402"/>
      <c r="AI14" s="369"/>
      <c r="AJ14" s="111"/>
      <c r="AK14" s="111"/>
      <c r="AL14" s="99"/>
      <c r="AM14" s="99"/>
    </row>
    <row r="15" spans="1:39" s="92" customFormat="1" ht="20.149999999999999" customHeight="1" x14ac:dyDescent="0.3">
      <c r="A15" s="389"/>
      <c r="B15" s="350"/>
      <c r="C15" s="389"/>
      <c r="D15" s="389"/>
      <c r="E15" s="390"/>
      <c r="F15" s="391"/>
      <c r="G15" s="403"/>
      <c r="H15" s="404"/>
      <c r="I15" s="390"/>
      <c r="J15" s="390"/>
      <c r="K15" s="393">
        <f t="shared" si="0"/>
        <v>0</v>
      </c>
      <c r="L15" s="390"/>
      <c r="M15" s="394"/>
      <c r="N15" s="395"/>
      <c r="O15" s="396">
        <f t="shared" si="1"/>
        <v>0</v>
      </c>
      <c r="P15" s="395"/>
      <c r="Q15" s="397"/>
      <c r="R15" s="332"/>
      <c r="S15" s="398"/>
      <c r="T15" s="398"/>
      <c r="U15" s="398"/>
      <c r="V15" s="399"/>
      <c r="W15" s="399"/>
      <c r="X15" s="398"/>
      <c r="Y15" s="400">
        <v>0.5</v>
      </c>
      <c r="Z15" s="332"/>
      <c r="AA15" s="333"/>
      <c r="AB15" s="401">
        <f t="shared" si="2"/>
        <v>0</v>
      </c>
      <c r="AC15" s="366"/>
      <c r="AD15" s="366"/>
      <c r="AE15" s="396">
        <f t="shared" si="4"/>
        <v>0</v>
      </c>
      <c r="AF15" s="396">
        <f t="shared" si="3"/>
        <v>0</v>
      </c>
      <c r="AG15" s="394"/>
      <c r="AH15" s="402"/>
      <c r="AI15" s="369"/>
      <c r="AJ15" s="111"/>
      <c r="AK15" s="111"/>
      <c r="AL15" s="99"/>
      <c r="AM15" s="99"/>
    </row>
    <row r="16" spans="1:39" s="92" customFormat="1" ht="20.149999999999999" customHeight="1" x14ac:dyDescent="0.3">
      <c r="A16" s="389"/>
      <c r="B16" s="350"/>
      <c r="C16" s="389"/>
      <c r="D16" s="389"/>
      <c r="E16" s="390"/>
      <c r="F16" s="391"/>
      <c r="G16" s="389"/>
      <c r="H16" s="392"/>
      <c r="I16" s="390"/>
      <c r="J16" s="390"/>
      <c r="K16" s="393">
        <f t="shared" si="0"/>
        <v>0</v>
      </c>
      <c r="L16" s="390"/>
      <c r="M16" s="394"/>
      <c r="N16" s="395"/>
      <c r="O16" s="396">
        <f t="shared" si="1"/>
        <v>0</v>
      </c>
      <c r="P16" s="395"/>
      <c r="Q16" s="397"/>
      <c r="R16" s="332"/>
      <c r="S16" s="398"/>
      <c r="T16" s="398"/>
      <c r="U16" s="398"/>
      <c r="V16" s="399"/>
      <c r="W16" s="399"/>
      <c r="X16" s="398"/>
      <c r="Y16" s="400">
        <v>0.5</v>
      </c>
      <c r="Z16" s="332"/>
      <c r="AA16" s="333"/>
      <c r="AB16" s="401">
        <f t="shared" si="2"/>
        <v>0</v>
      </c>
      <c r="AC16" s="366"/>
      <c r="AD16" s="366"/>
      <c r="AE16" s="396">
        <f t="shared" si="4"/>
        <v>0</v>
      </c>
      <c r="AF16" s="396">
        <f t="shared" si="3"/>
        <v>0</v>
      </c>
      <c r="AG16" s="394"/>
      <c r="AH16" s="402"/>
      <c r="AI16" s="369"/>
      <c r="AJ16" s="111"/>
      <c r="AK16" s="111"/>
      <c r="AL16" s="99"/>
      <c r="AM16" s="99"/>
    </row>
    <row r="17" spans="1:39" s="92" customFormat="1" ht="20.149999999999999" customHeight="1" x14ac:dyDescent="0.3">
      <c r="A17" s="389"/>
      <c r="B17" s="350"/>
      <c r="C17" s="389"/>
      <c r="D17" s="389"/>
      <c r="E17" s="390"/>
      <c r="F17" s="391"/>
      <c r="G17" s="389"/>
      <c r="H17" s="392"/>
      <c r="I17" s="390"/>
      <c r="J17" s="390"/>
      <c r="K17" s="393">
        <f t="shared" si="0"/>
        <v>0</v>
      </c>
      <c r="L17" s="390"/>
      <c r="M17" s="394"/>
      <c r="N17" s="395"/>
      <c r="O17" s="396">
        <f t="shared" si="1"/>
        <v>0</v>
      </c>
      <c r="P17" s="395"/>
      <c r="Q17" s="397"/>
      <c r="R17" s="332"/>
      <c r="S17" s="398"/>
      <c r="T17" s="398"/>
      <c r="U17" s="398"/>
      <c r="V17" s="399"/>
      <c r="W17" s="399"/>
      <c r="X17" s="398"/>
      <c r="Y17" s="400">
        <v>0.5</v>
      </c>
      <c r="Z17" s="332"/>
      <c r="AA17" s="333"/>
      <c r="AB17" s="401">
        <f t="shared" si="2"/>
        <v>0</v>
      </c>
      <c r="AC17" s="366"/>
      <c r="AD17" s="366"/>
      <c r="AE17" s="396">
        <f t="shared" si="4"/>
        <v>0</v>
      </c>
      <c r="AF17" s="396">
        <f t="shared" si="3"/>
        <v>0</v>
      </c>
      <c r="AG17" s="394"/>
      <c r="AH17" s="402"/>
      <c r="AI17" s="369"/>
      <c r="AJ17" s="111"/>
      <c r="AK17" s="111"/>
      <c r="AL17" s="99"/>
      <c r="AM17" s="99"/>
    </row>
    <row r="18" spans="1:39" s="92" customFormat="1" ht="20.149999999999999" customHeight="1" x14ac:dyDescent="0.3">
      <c r="A18" s="389"/>
      <c r="B18" s="350"/>
      <c r="C18" s="389"/>
      <c r="D18" s="389"/>
      <c r="E18" s="390"/>
      <c r="F18" s="391"/>
      <c r="G18" s="389"/>
      <c r="H18" s="392"/>
      <c r="I18" s="390"/>
      <c r="J18" s="390"/>
      <c r="K18" s="393">
        <f t="shared" si="0"/>
        <v>0</v>
      </c>
      <c r="L18" s="390"/>
      <c r="M18" s="394"/>
      <c r="N18" s="395"/>
      <c r="O18" s="396">
        <f t="shared" si="1"/>
        <v>0</v>
      </c>
      <c r="P18" s="395"/>
      <c r="Q18" s="397"/>
      <c r="R18" s="332"/>
      <c r="S18" s="398"/>
      <c r="T18" s="398"/>
      <c r="U18" s="398"/>
      <c r="V18" s="399"/>
      <c r="W18" s="399"/>
      <c r="X18" s="398"/>
      <c r="Y18" s="400">
        <v>0.5</v>
      </c>
      <c r="Z18" s="332"/>
      <c r="AA18" s="333"/>
      <c r="AB18" s="401">
        <f t="shared" si="2"/>
        <v>0</v>
      </c>
      <c r="AC18" s="366"/>
      <c r="AD18" s="366"/>
      <c r="AE18" s="396">
        <f t="shared" si="4"/>
        <v>0</v>
      </c>
      <c r="AF18" s="396">
        <f t="shared" si="3"/>
        <v>0</v>
      </c>
      <c r="AG18" s="394"/>
      <c r="AH18" s="402"/>
      <c r="AI18" s="369"/>
      <c r="AJ18" s="111"/>
      <c r="AK18" s="111"/>
      <c r="AL18" s="99"/>
      <c r="AM18" s="99"/>
    </row>
    <row r="19" spans="1:39" s="92" customFormat="1" ht="20.149999999999999" customHeight="1" x14ac:dyDescent="0.3">
      <c r="A19" s="389"/>
      <c r="B19" s="350"/>
      <c r="C19" s="389"/>
      <c r="D19" s="389"/>
      <c r="E19" s="390"/>
      <c r="F19" s="391"/>
      <c r="G19" s="389"/>
      <c r="H19" s="392"/>
      <c r="I19" s="390"/>
      <c r="J19" s="390"/>
      <c r="K19" s="393">
        <f t="shared" si="0"/>
        <v>0</v>
      </c>
      <c r="L19" s="390"/>
      <c r="M19" s="394"/>
      <c r="N19" s="395"/>
      <c r="O19" s="396">
        <f t="shared" si="1"/>
        <v>0</v>
      </c>
      <c r="P19" s="395"/>
      <c r="Q19" s="397"/>
      <c r="R19" s="332"/>
      <c r="S19" s="398"/>
      <c r="T19" s="398"/>
      <c r="U19" s="398"/>
      <c r="V19" s="399"/>
      <c r="W19" s="399"/>
      <c r="X19" s="398"/>
      <c r="Y19" s="400">
        <v>0.5</v>
      </c>
      <c r="Z19" s="332"/>
      <c r="AA19" s="333"/>
      <c r="AB19" s="401">
        <f t="shared" si="2"/>
        <v>0</v>
      </c>
      <c r="AC19" s="366"/>
      <c r="AD19" s="366"/>
      <c r="AE19" s="396">
        <f t="shared" si="4"/>
        <v>0</v>
      </c>
      <c r="AF19" s="396">
        <f t="shared" si="3"/>
        <v>0</v>
      </c>
      <c r="AG19" s="394"/>
      <c r="AH19" s="402"/>
      <c r="AI19" s="369"/>
      <c r="AJ19" s="111"/>
      <c r="AK19" s="111"/>
      <c r="AL19" s="99"/>
      <c r="AM19" s="99"/>
    </row>
    <row r="20" spans="1:39" s="92" customFormat="1" ht="20.149999999999999" customHeight="1" x14ac:dyDescent="0.3">
      <c r="A20" s="389"/>
      <c r="B20" s="350"/>
      <c r="C20" s="389"/>
      <c r="D20" s="389"/>
      <c r="E20" s="390"/>
      <c r="F20" s="391"/>
      <c r="G20" s="405"/>
      <c r="H20" s="406"/>
      <c r="I20" s="390"/>
      <c r="J20" s="390"/>
      <c r="K20" s="393">
        <f t="shared" si="0"/>
        <v>0</v>
      </c>
      <c r="L20" s="390"/>
      <c r="M20" s="394"/>
      <c r="N20" s="395"/>
      <c r="O20" s="396">
        <f>M20*N20</f>
        <v>0</v>
      </c>
      <c r="P20" s="395"/>
      <c r="Q20" s="397"/>
      <c r="R20" s="332"/>
      <c r="S20" s="398"/>
      <c r="T20" s="398"/>
      <c r="U20" s="398"/>
      <c r="V20" s="399"/>
      <c r="W20" s="399"/>
      <c r="X20" s="398"/>
      <c r="Y20" s="400">
        <v>0.5</v>
      </c>
      <c r="Z20" s="332"/>
      <c r="AA20" s="333"/>
      <c r="AB20" s="401">
        <f t="shared" si="2"/>
        <v>0</v>
      </c>
      <c r="AC20" s="366"/>
      <c r="AD20" s="366"/>
      <c r="AE20" s="396">
        <f t="shared" si="4"/>
        <v>0</v>
      </c>
      <c r="AF20" s="396">
        <f t="shared" si="3"/>
        <v>0</v>
      </c>
      <c r="AG20" s="394"/>
      <c r="AH20" s="402"/>
      <c r="AI20" s="369"/>
      <c r="AJ20" s="111"/>
      <c r="AK20" s="111"/>
      <c r="AL20" s="99"/>
      <c r="AM20" s="99"/>
    </row>
    <row r="21" spans="1:39" s="92" customFormat="1" ht="20.149999999999999" customHeight="1" x14ac:dyDescent="0.3">
      <c r="A21" s="389"/>
      <c r="B21" s="350"/>
      <c r="C21" s="389"/>
      <c r="D21" s="389"/>
      <c r="E21" s="390"/>
      <c r="F21" s="391"/>
      <c r="G21" s="389"/>
      <c r="H21" s="392"/>
      <c r="I21" s="390"/>
      <c r="J21" s="390"/>
      <c r="K21" s="393">
        <f t="shared" si="0"/>
        <v>0</v>
      </c>
      <c r="L21" s="390"/>
      <c r="M21" s="394"/>
      <c r="N21" s="395"/>
      <c r="O21" s="396">
        <f t="shared" si="1"/>
        <v>0</v>
      </c>
      <c r="P21" s="395"/>
      <c r="Q21" s="397"/>
      <c r="R21" s="332"/>
      <c r="S21" s="398"/>
      <c r="T21" s="398"/>
      <c r="U21" s="398"/>
      <c r="V21" s="399"/>
      <c r="W21" s="399"/>
      <c r="X21" s="398"/>
      <c r="Y21" s="400">
        <v>0.5</v>
      </c>
      <c r="Z21" s="332"/>
      <c r="AA21" s="333"/>
      <c r="AB21" s="401">
        <f t="shared" si="2"/>
        <v>0</v>
      </c>
      <c r="AC21" s="366"/>
      <c r="AD21" s="366"/>
      <c r="AE21" s="396">
        <f t="shared" si="4"/>
        <v>0</v>
      </c>
      <c r="AF21" s="396">
        <f t="shared" si="3"/>
        <v>0</v>
      </c>
      <c r="AG21" s="394"/>
      <c r="AH21" s="402"/>
      <c r="AI21" s="369"/>
      <c r="AJ21" s="111"/>
      <c r="AK21" s="111"/>
      <c r="AL21" s="99"/>
      <c r="AM21" s="99"/>
    </row>
    <row r="22" spans="1:39" s="92" customFormat="1" ht="20.149999999999999" customHeight="1" x14ac:dyDescent="0.3">
      <c r="A22" s="389"/>
      <c r="B22" s="350"/>
      <c r="C22" s="389"/>
      <c r="D22" s="389"/>
      <c r="E22" s="390"/>
      <c r="F22" s="391"/>
      <c r="G22" s="389"/>
      <c r="H22" s="392"/>
      <c r="I22" s="390"/>
      <c r="J22" s="390"/>
      <c r="K22" s="393">
        <f t="shared" si="0"/>
        <v>0</v>
      </c>
      <c r="L22" s="390"/>
      <c r="M22" s="394"/>
      <c r="N22" s="395"/>
      <c r="O22" s="396">
        <f t="shared" si="1"/>
        <v>0</v>
      </c>
      <c r="P22" s="395"/>
      <c r="Q22" s="397"/>
      <c r="R22" s="332"/>
      <c r="S22" s="398"/>
      <c r="T22" s="398"/>
      <c r="U22" s="398"/>
      <c r="V22" s="399"/>
      <c r="W22" s="399"/>
      <c r="X22" s="398"/>
      <c r="Y22" s="400">
        <v>0.5</v>
      </c>
      <c r="Z22" s="332"/>
      <c r="AA22" s="333"/>
      <c r="AB22" s="401">
        <f t="shared" si="2"/>
        <v>0</v>
      </c>
      <c r="AC22" s="366"/>
      <c r="AD22" s="366"/>
      <c r="AE22" s="396">
        <f t="shared" si="4"/>
        <v>0</v>
      </c>
      <c r="AF22" s="396">
        <f t="shared" si="3"/>
        <v>0</v>
      </c>
      <c r="AG22" s="394"/>
      <c r="AH22" s="402"/>
      <c r="AI22" s="369"/>
      <c r="AJ22" s="111"/>
      <c r="AK22" s="111"/>
      <c r="AL22" s="99"/>
      <c r="AM22" s="99"/>
    </row>
    <row r="23" spans="1:39" s="92" customFormat="1" ht="20.149999999999999" customHeight="1" x14ac:dyDescent="0.3">
      <c r="A23" s="389"/>
      <c r="B23" s="350"/>
      <c r="C23" s="389"/>
      <c r="D23" s="389"/>
      <c r="E23" s="390"/>
      <c r="F23" s="391"/>
      <c r="G23" s="389"/>
      <c r="H23" s="392"/>
      <c r="I23" s="390"/>
      <c r="J23" s="390"/>
      <c r="K23" s="393">
        <f t="shared" si="0"/>
        <v>0</v>
      </c>
      <c r="L23" s="390"/>
      <c r="M23" s="394"/>
      <c r="N23" s="395"/>
      <c r="O23" s="396">
        <f t="shared" si="1"/>
        <v>0</v>
      </c>
      <c r="P23" s="395"/>
      <c r="Q23" s="397"/>
      <c r="R23" s="332"/>
      <c r="S23" s="398"/>
      <c r="T23" s="398"/>
      <c r="U23" s="398"/>
      <c r="V23" s="399"/>
      <c r="W23" s="399"/>
      <c r="X23" s="398"/>
      <c r="Y23" s="400">
        <v>0.5</v>
      </c>
      <c r="Z23" s="332"/>
      <c r="AA23" s="333"/>
      <c r="AB23" s="401">
        <f t="shared" si="2"/>
        <v>0</v>
      </c>
      <c r="AC23" s="366"/>
      <c r="AD23" s="366"/>
      <c r="AE23" s="396">
        <f t="shared" si="4"/>
        <v>0</v>
      </c>
      <c r="AF23" s="396">
        <f t="shared" si="3"/>
        <v>0</v>
      </c>
      <c r="AG23" s="394"/>
      <c r="AH23" s="402"/>
      <c r="AI23" s="369"/>
      <c r="AJ23" s="111"/>
      <c r="AK23" s="111"/>
      <c r="AL23" s="99"/>
      <c r="AM23" s="99"/>
    </row>
    <row r="24" spans="1:39" s="92" customFormat="1" ht="20.149999999999999" customHeight="1" x14ac:dyDescent="0.3">
      <c r="A24" s="389"/>
      <c r="B24" s="350"/>
      <c r="C24" s="389"/>
      <c r="D24" s="389"/>
      <c r="E24" s="390"/>
      <c r="F24" s="391"/>
      <c r="G24" s="389"/>
      <c r="H24" s="392"/>
      <c r="I24" s="390"/>
      <c r="J24" s="390"/>
      <c r="K24" s="393">
        <f t="shared" si="0"/>
        <v>0</v>
      </c>
      <c r="L24" s="390"/>
      <c r="M24" s="394"/>
      <c r="N24" s="395"/>
      <c r="O24" s="396">
        <f t="shared" si="1"/>
        <v>0</v>
      </c>
      <c r="P24" s="395"/>
      <c r="Q24" s="397"/>
      <c r="R24" s="332"/>
      <c r="S24" s="398"/>
      <c r="T24" s="398"/>
      <c r="U24" s="398"/>
      <c r="V24" s="399"/>
      <c r="W24" s="399"/>
      <c r="X24" s="398"/>
      <c r="Y24" s="400">
        <v>0.5</v>
      </c>
      <c r="Z24" s="332"/>
      <c r="AA24" s="333"/>
      <c r="AB24" s="401">
        <f t="shared" si="2"/>
        <v>0</v>
      </c>
      <c r="AC24" s="366"/>
      <c r="AD24" s="366"/>
      <c r="AE24" s="396">
        <f t="shared" si="4"/>
        <v>0</v>
      </c>
      <c r="AF24" s="396">
        <f t="shared" si="3"/>
        <v>0</v>
      </c>
      <c r="AG24" s="394"/>
      <c r="AH24" s="402"/>
      <c r="AI24" s="369"/>
      <c r="AJ24" s="111"/>
      <c r="AK24" s="111"/>
      <c r="AL24" s="99"/>
      <c r="AM24" s="99"/>
    </row>
    <row r="25" spans="1:39" s="92" customFormat="1" ht="20.149999999999999" customHeight="1" x14ac:dyDescent="0.3">
      <c r="A25" s="389"/>
      <c r="B25" s="350"/>
      <c r="C25" s="389"/>
      <c r="D25" s="389"/>
      <c r="E25" s="390"/>
      <c r="F25" s="391"/>
      <c r="G25" s="403"/>
      <c r="H25" s="404"/>
      <c r="I25" s="390"/>
      <c r="J25" s="390"/>
      <c r="K25" s="393">
        <f t="shared" si="0"/>
        <v>0</v>
      </c>
      <c r="L25" s="390"/>
      <c r="M25" s="394"/>
      <c r="N25" s="395"/>
      <c r="O25" s="396">
        <f t="shared" si="1"/>
        <v>0</v>
      </c>
      <c r="P25" s="395"/>
      <c r="Q25" s="397"/>
      <c r="R25" s="332"/>
      <c r="S25" s="398"/>
      <c r="T25" s="398"/>
      <c r="U25" s="398"/>
      <c r="V25" s="399"/>
      <c r="W25" s="399"/>
      <c r="X25" s="398"/>
      <c r="Y25" s="400">
        <v>0.5</v>
      </c>
      <c r="Z25" s="332"/>
      <c r="AA25" s="333"/>
      <c r="AB25" s="401">
        <f t="shared" si="2"/>
        <v>0</v>
      </c>
      <c r="AC25" s="366"/>
      <c r="AD25" s="366"/>
      <c r="AE25" s="396">
        <f t="shared" si="4"/>
        <v>0</v>
      </c>
      <c r="AF25" s="396">
        <f t="shared" si="3"/>
        <v>0</v>
      </c>
      <c r="AG25" s="394"/>
      <c r="AH25" s="402"/>
      <c r="AI25" s="369"/>
      <c r="AJ25" s="111"/>
      <c r="AK25" s="111"/>
      <c r="AL25" s="99"/>
      <c r="AM25" s="99"/>
    </row>
    <row r="26" spans="1:39" s="92" customFormat="1" ht="20.149999999999999" customHeight="1" x14ac:dyDescent="0.3">
      <c r="A26" s="389"/>
      <c r="B26" s="350"/>
      <c r="C26" s="389"/>
      <c r="D26" s="389"/>
      <c r="E26" s="390"/>
      <c r="F26" s="391"/>
      <c r="G26" s="389"/>
      <c r="H26" s="392"/>
      <c r="I26" s="390"/>
      <c r="J26" s="390"/>
      <c r="K26" s="393">
        <f t="shared" si="0"/>
        <v>0</v>
      </c>
      <c r="L26" s="390"/>
      <c r="M26" s="394"/>
      <c r="N26" s="395"/>
      <c r="O26" s="396">
        <f t="shared" si="1"/>
        <v>0</v>
      </c>
      <c r="P26" s="395"/>
      <c r="Q26" s="397"/>
      <c r="R26" s="332"/>
      <c r="S26" s="398"/>
      <c r="T26" s="398"/>
      <c r="U26" s="398"/>
      <c r="V26" s="399"/>
      <c r="W26" s="399"/>
      <c r="X26" s="398"/>
      <c r="Y26" s="400">
        <v>0.5</v>
      </c>
      <c r="Z26" s="332"/>
      <c r="AA26" s="333"/>
      <c r="AB26" s="401">
        <f t="shared" si="2"/>
        <v>0</v>
      </c>
      <c r="AC26" s="366"/>
      <c r="AD26" s="366"/>
      <c r="AE26" s="396">
        <f t="shared" si="4"/>
        <v>0</v>
      </c>
      <c r="AF26" s="396">
        <f t="shared" si="3"/>
        <v>0</v>
      </c>
      <c r="AG26" s="394"/>
      <c r="AH26" s="402"/>
      <c r="AI26" s="369"/>
      <c r="AJ26" s="111"/>
      <c r="AK26" s="111"/>
      <c r="AL26" s="99"/>
      <c r="AM26" s="99"/>
    </row>
    <row r="27" spans="1:39" s="92" customFormat="1" ht="20.149999999999999" customHeight="1" x14ac:dyDescent="0.3">
      <c r="A27" s="389"/>
      <c r="B27" s="350"/>
      <c r="C27" s="389"/>
      <c r="D27" s="389"/>
      <c r="E27" s="390"/>
      <c r="F27" s="391"/>
      <c r="G27" s="389"/>
      <c r="H27" s="392"/>
      <c r="I27" s="390"/>
      <c r="J27" s="390"/>
      <c r="K27" s="393">
        <f t="shared" si="0"/>
        <v>0</v>
      </c>
      <c r="L27" s="390"/>
      <c r="M27" s="394"/>
      <c r="N27" s="395"/>
      <c r="O27" s="396">
        <f t="shared" si="1"/>
        <v>0</v>
      </c>
      <c r="P27" s="395"/>
      <c r="Q27" s="397"/>
      <c r="R27" s="332"/>
      <c r="S27" s="398"/>
      <c r="T27" s="398"/>
      <c r="U27" s="398"/>
      <c r="V27" s="399"/>
      <c r="W27" s="399"/>
      <c r="X27" s="398"/>
      <c r="Y27" s="400">
        <v>0.5</v>
      </c>
      <c r="Z27" s="332"/>
      <c r="AA27" s="333"/>
      <c r="AB27" s="401">
        <f t="shared" si="2"/>
        <v>0</v>
      </c>
      <c r="AC27" s="366"/>
      <c r="AD27" s="366"/>
      <c r="AE27" s="396">
        <f t="shared" si="4"/>
        <v>0</v>
      </c>
      <c r="AF27" s="396">
        <f t="shared" si="3"/>
        <v>0</v>
      </c>
      <c r="AG27" s="394"/>
      <c r="AH27" s="402"/>
      <c r="AI27" s="369"/>
      <c r="AJ27" s="111"/>
      <c r="AK27" s="111"/>
      <c r="AL27" s="99"/>
      <c r="AM27" s="99"/>
    </row>
    <row r="28" spans="1:39" s="92" customFormat="1" ht="20.149999999999999" customHeight="1" x14ac:dyDescent="0.3">
      <c r="A28" s="389"/>
      <c r="B28" s="350"/>
      <c r="C28" s="389"/>
      <c r="D28" s="389"/>
      <c r="E28" s="390"/>
      <c r="F28" s="391"/>
      <c r="G28" s="389"/>
      <c r="H28" s="392"/>
      <c r="I28" s="390"/>
      <c r="J28" s="390"/>
      <c r="K28" s="393">
        <f t="shared" si="0"/>
        <v>0</v>
      </c>
      <c r="L28" s="390"/>
      <c r="M28" s="394"/>
      <c r="N28" s="395"/>
      <c r="O28" s="396">
        <f t="shared" si="1"/>
        <v>0</v>
      </c>
      <c r="P28" s="395"/>
      <c r="Q28" s="397"/>
      <c r="R28" s="332"/>
      <c r="S28" s="398"/>
      <c r="T28" s="398"/>
      <c r="U28" s="398"/>
      <c r="V28" s="399"/>
      <c r="W28" s="399"/>
      <c r="X28" s="398"/>
      <c r="Y28" s="400">
        <v>0.5</v>
      </c>
      <c r="Z28" s="332"/>
      <c r="AA28" s="333"/>
      <c r="AB28" s="401">
        <f t="shared" si="2"/>
        <v>0</v>
      </c>
      <c r="AC28" s="366"/>
      <c r="AD28" s="366"/>
      <c r="AE28" s="396">
        <f t="shared" si="4"/>
        <v>0</v>
      </c>
      <c r="AF28" s="396">
        <f t="shared" si="3"/>
        <v>0</v>
      </c>
      <c r="AG28" s="394"/>
      <c r="AH28" s="402"/>
      <c r="AI28" s="369"/>
      <c r="AJ28" s="111"/>
      <c r="AK28" s="111"/>
      <c r="AL28" s="99"/>
      <c r="AM28" s="99"/>
    </row>
    <row r="29" spans="1:39" s="92" customFormat="1" ht="20.149999999999999" customHeight="1" x14ac:dyDescent="0.3">
      <c r="A29" s="389"/>
      <c r="B29" s="350"/>
      <c r="C29" s="389"/>
      <c r="D29" s="389"/>
      <c r="E29" s="390"/>
      <c r="F29" s="391"/>
      <c r="G29" s="389"/>
      <c r="H29" s="392"/>
      <c r="I29" s="390"/>
      <c r="J29" s="390"/>
      <c r="K29" s="393">
        <f t="shared" si="0"/>
        <v>0</v>
      </c>
      <c r="L29" s="390"/>
      <c r="M29" s="394"/>
      <c r="N29" s="395"/>
      <c r="O29" s="396">
        <f t="shared" si="1"/>
        <v>0</v>
      </c>
      <c r="P29" s="395"/>
      <c r="Q29" s="397"/>
      <c r="R29" s="332"/>
      <c r="S29" s="398"/>
      <c r="T29" s="398"/>
      <c r="U29" s="398"/>
      <c r="V29" s="399"/>
      <c r="W29" s="399"/>
      <c r="X29" s="398"/>
      <c r="Y29" s="400">
        <v>0.5</v>
      </c>
      <c r="Z29" s="332"/>
      <c r="AA29" s="333"/>
      <c r="AB29" s="401">
        <f t="shared" si="2"/>
        <v>0</v>
      </c>
      <c r="AC29" s="366"/>
      <c r="AD29" s="366"/>
      <c r="AE29" s="396">
        <f t="shared" si="4"/>
        <v>0</v>
      </c>
      <c r="AF29" s="396">
        <f t="shared" si="3"/>
        <v>0</v>
      </c>
      <c r="AG29" s="394"/>
      <c r="AH29" s="402"/>
      <c r="AI29" s="369"/>
      <c r="AJ29" s="111"/>
      <c r="AK29" s="111"/>
      <c r="AL29" s="99"/>
      <c r="AM29" s="99"/>
    </row>
    <row r="30" spans="1:39" s="92" customFormat="1" ht="20.149999999999999" customHeight="1" x14ac:dyDescent="0.3">
      <c r="A30" s="389"/>
      <c r="B30" s="350"/>
      <c r="C30" s="389"/>
      <c r="D30" s="389"/>
      <c r="E30" s="390"/>
      <c r="F30" s="391"/>
      <c r="G30" s="403"/>
      <c r="H30" s="404"/>
      <c r="I30" s="390"/>
      <c r="J30" s="390"/>
      <c r="K30" s="393">
        <f t="shared" si="0"/>
        <v>0</v>
      </c>
      <c r="L30" s="390"/>
      <c r="M30" s="394"/>
      <c r="N30" s="395"/>
      <c r="O30" s="396">
        <f t="shared" si="1"/>
        <v>0</v>
      </c>
      <c r="P30" s="395"/>
      <c r="Q30" s="397"/>
      <c r="R30" s="332"/>
      <c r="S30" s="398"/>
      <c r="T30" s="398"/>
      <c r="U30" s="398"/>
      <c r="V30" s="399"/>
      <c r="W30" s="399"/>
      <c r="X30" s="398"/>
      <c r="Y30" s="400">
        <v>0.5</v>
      </c>
      <c r="Z30" s="332"/>
      <c r="AA30" s="333"/>
      <c r="AB30" s="401">
        <f t="shared" si="2"/>
        <v>0</v>
      </c>
      <c r="AC30" s="366"/>
      <c r="AD30" s="366"/>
      <c r="AE30" s="396">
        <f t="shared" si="4"/>
        <v>0</v>
      </c>
      <c r="AF30" s="396">
        <f t="shared" si="3"/>
        <v>0</v>
      </c>
      <c r="AG30" s="394"/>
      <c r="AH30" s="402"/>
      <c r="AI30" s="369"/>
      <c r="AJ30" s="111"/>
      <c r="AK30" s="111"/>
      <c r="AL30" s="99"/>
      <c r="AM30" s="99"/>
    </row>
    <row r="31" spans="1:39" s="92" customFormat="1" ht="20.149999999999999" customHeight="1" x14ac:dyDescent="0.3">
      <c r="A31" s="389"/>
      <c r="B31" s="350"/>
      <c r="C31" s="389"/>
      <c r="D31" s="389"/>
      <c r="E31" s="390"/>
      <c r="F31" s="391"/>
      <c r="G31" s="389"/>
      <c r="H31" s="392"/>
      <c r="I31" s="390"/>
      <c r="J31" s="390"/>
      <c r="K31" s="393">
        <f t="shared" si="0"/>
        <v>0</v>
      </c>
      <c r="L31" s="390"/>
      <c r="M31" s="394"/>
      <c r="N31" s="395"/>
      <c r="O31" s="396">
        <f t="shared" si="1"/>
        <v>0</v>
      </c>
      <c r="P31" s="395"/>
      <c r="Q31" s="397"/>
      <c r="R31" s="332"/>
      <c r="S31" s="398"/>
      <c r="T31" s="398"/>
      <c r="U31" s="398"/>
      <c r="V31" s="399"/>
      <c r="W31" s="399"/>
      <c r="X31" s="398"/>
      <c r="Y31" s="400">
        <v>0.5</v>
      </c>
      <c r="Z31" s="332"/>
      <c r="AA31" s="333"/>
      <c r="AB31" s="401">
        <f t="shared" si="2"/>
        <v>0</v>
      </c>
      <c r="AC31" s="366"/>
      <c r="AD31" s="366"/>
      <c r="AE31" s="396">
        <f t="shared" si="4"/>
        <v>0</v>
      </c>
      <c r="AF31" s="396">
        <f t="shared" si="3"/>
        <v>0</v>
      </c>
      <c r="AG31" s="394"/>
      <c r="AH31" s="402"/>
      <c r="AI31" s="369"/>
      <c r="AJ31" s="111"/>
      <c r="AK31" s="111"/>
      <c r="AL31" s="99"/>
      <c r="AM31" s="99"/>
    </row>
    <row r="32" spans="1:39" s="92" customFormat="1" ht="20.149999999999999" customHeight="1" x14ac:dyDescent="0.3">
      <c r="A32" s="389"/>
      <c r="B32" s="350"/>
      <c r="C32" s="389"/>
      <c r="D32" s="389"/>
      <c r="E32" s="390"/>
      <c r="F32" s="391"/>
      <c r="G32" s="389"/>
      <c r="H32" s="392"/>
      <c r="I32" s="390"/>
      <c r="J32" s="390"/>
      <c r="K32" s="393">
        <f t="shared" si="0"/>
        <v>0</v>
      </c>
      <c r="L32" s="390"/>
      <c r="M32" s="394"/>
      <c r="N32" s="395"/>
      <c r="O32" s="396">
        <f t="shared" si="1"/>
        <v>0</v>
      </c>
      <c r="P32" s="395"/>
      <c r="Q32" s="397"/>
      <c r="R32" s="332"/>
      <c r="S32" s="398"/>
      <c r="T32" s="398"/>
      <c r="U32" s="398"/>
      <c r="V32" s="399"/>
      <c r="W32" s="399"/>
      <c r="X32" s="398"/>
      <c r="Y32" s="400">
        <v>0.5</v>
      </c>
      <c r="Z32" s="332"/>
      <c r="AA32" s="333"/>
      <c r="AB32" s="401">
        <f t="shared" si="2"/>
        <v>0</v>
      </c>
      <c r="AC32" s="366"/>
      <c r="AD32" s="366"/>
      <c r="AE32" s="396">
        <f t="shared" si="4"/>
        <v>0</v>
      </c>
      <c r="AF32" s="396">
        <f t="shared" si="3"/>
        <v>0</v>
      </c>
      <c r="AG32" s="394"/>
      <c r="AH32" s="402"/>
      <c r="AI32" s="369"/>
      <c r="AJ32" s="111"/>
      <c r="AK32" s="111"/>
      <c r="AL32" s="99"/>
      <c r="AM32" s="99"/>
    </row>
    <row r="33" spans="1:39" s="92" customFormat="1" ht="20.149999999999999" customHeight="1" x14ac:dyDescent="0.3">
      <c r="A33" s="389"/>
      <c r="B33" s="350"/>
      <c r="C33" s="389"/>
      <c r="D33" s="389"/>
      <c r="E33" s="390"/>
      <c r="F33" s="391"/>
      <c r="G33" s="389"/>
      <c r="H33" s="392"/>
      <c r="I33" s="390"/>
      <c r="J33" s="390"/>
      <c r="K33" s="393">
        <f t="shared" ref="K33" si="5">ROUNDDOWN(YEARFRAC(I33,J33),0)</f>
        <v>0</v>
      </c>
      <c r="L33" s="390"/>
      <c r="M33" s="394"/>
      <c r="N33" s="395"/>
      <c r="O33" s="396">
        <f t="shared" ref="O33" si="6">M33*N33</f>
        <v>0</v>
      </c>
      <c r="P33" s="395"/>
      <c r="Q33" s="397"/>
      <c r="R33" s="332"/>
      <c r="S33" s="398"/>
      <c r="T33" s="398"/>
      <c r="U33" s="398"/>
      <c r="V33" s="399"/>
      <c r="W33" s="399"/>
      <c r="X33" s="398"/>
      <c r="Y33" s="400">
        <v>1.5</v>
      </c>
      <c r="Z33" s="332"/>
      <c r="AA33" s="333"/>
      <c r="AB33" s="401">
        <f t="shared" ref="AB33" si="7">ROUND(SUM(O33:Q33)*Y33,2)</f>
        <v>0</v>
      </c>
      <c r="AC33" s="366"/>
      <c r="AD33" s="366"/>
      <c r="AE33" s="396">
        <f t="shared" ref="AE33" si="8">ROUND(IF(F33&gt;AB33,F33-AB33-(AC33+AD33),0),2)</f>
        <v>0</v>
      </c>
      <c r="AF33" s="396">
        <f t="shared" ref="AF33" si="9">ROUND(IF(AB33&gt;F33,AB33-F33,0),2)</f>
        <v>0</v>
      </c>
      <c r="AG33" s="394"/>
      <c r="AH33" s="402"/>
      <c r="AI33" s="369"/>
      <c r="AJ33" s="111"/>
      <c r="AK33" s="111"/>
      <c r="AL33" s="99"/>
      <c r="AM33" s="99"/>
    </row>
    <row r="34" spans="1:39" s="92" customFormat="1" ht="20.149999999999999" customHeight="1" x14ac:dyDescent="0.3">
      <c r="A34" s="389"/>
      <c r="B34" s="350"/>
      <c r="C34" s="389"/>
      <c r="D34" s="389"/>
      <c r="E34" s="390"/>
      <c r="F34" s="391"/>
      <c r="G34" s="389"/>
      <c r="H34" s="392"/>
      <c r="I34" s="390"/>
      <c r="J34" s="390"/>
      <c r="K34" s="393">
        <f t="shared" si="0"/>
        <v>0</v>
      </c>
      <c r="L34" s="390"/>
      <c r="M34" s="394"/>
      <c r="N34" s="395"/>
      <c r="O34" s="396">
        <f t="shared" si="1"/>
        <v>0</v>
      </c>
      <c r="P34" s="395"/>
      <c r="Q34" s="397"/>
      <c r="R34" s="332"/>
      <c r="S34" s="398"/>
      <c r="T34" s="398"/>
      <c r="U34" s="398"/>
      <c r="V34" s="399"/>
      <c r="W34" s="399"/>
      <c r="X34" s="398"/>
      <c r="Y34" s="400">
        <v>0.5</v>
      </c>
      <c r="Z34" s="332"/>
      <c r="AA34" s="333"/>
      <c r="AB34" s="401">
        <f t="shared" si="2"/>
        <v>0</v>
      </c>
      <c r="AC34" s="366"/>
      <c r="AD34" s="366"/>
      <c r="AE34" s="396">
        <f t="shared" si="4"/>
        <v>0</v>
      </c>
      <c r="AF34" s="396">
        <f t="shared" si="3"/>
        <v>0</v>
      </c>
      <c r="AG34" s="394"/>
      <c r="AH34" s="402"/>
      <c r="AI34" s="369"/>
      <c r="AJ34" s="111"/>
      <c r="AK34" s="111"/>
      <c r="AL34" s="99"/>
      <c r="AM34" s="99"/>
    </row>
    <row r="35" spans="1:39" s="92" customFormat="1" ht="20.149999999999999" customHeight="1" x14ac:dyDescent="0.3">
      <c r="A35" s="389"/>
      <c r="B35" s="350"/>
      <c r="C35" s="389"/>
      <c r="D35" s="389"/>
      <c r="E35" s="390"/>
      <c r="F35" s="391"/>
      <c r="G35" s="389"/>
      <c r="H35" s="392"/>
      <c r="I35" s="390"/>
      <c r="J35" s="390"/>
      <c r="K35" s="393">
        <f t="shared" si="0"/>
        <v>0</v>
      </c>
      <c r="L35" s="390"/>
      <c r="M35" s="394"/>
      <c r="N35" s="395"/>
      <c r="O35" s="396">
        <f t="shared" si="1"/>
        <v>0</v>
      </c>
      <c r="P35" s="395"/>
      <c r="Q35" s="397"/>
      <c r="R35" s="332"/>
      <c r="S35" s="398"/>
      <c r="T35" s="398"/>
      <c r="U35" s="398"/>
      <c r="V35" s="399"/>
      <c r="W35" s="399"/>
      <c r="X35" s="398"/>
      <c r="Y35" s="400">
        <v>0.5</v>
      </c>
      <c r="Z35" s="332"/>
      <c r="AA35" s="333"/>
      <c r="AB35" s="401">
        <f t="shared" si="2"/>
        <v>0</v>
      </c>
      <c r="AC35" s="366"/>
      <c r="AD35" s="366"/>
      <c r="AE35" s="396">
        <f t="shared" si="4"/>
        <v>0</v>
      </c>
      <c r="AF35" s="396">
        <f t="shared" si="3"/>
        <v>0</v>
      </c>
      <c r="AG35" s="394"/>
      <c r="AH35" s="402"/>
      <c r="AI35" s="369"/>
      <c r="AJ35" s="111"/>
      <c r="AK35" s="111"/>
      <c r="AL35" s="99"/>
      <c r="AM35" s="99"/>
    </row>
    <row r="36" spans="1:39" s="92" customFormat="1" ht="20.149999999999999" customHeight="1" x14ac:dyDescent="0.3">
      <c r="A36" s="389"/>
      <c r="B36" s="350"/>
      <c r="C36" s="389"/>
      <c r="D36" s="389"/>
      <c r="E36" s="390"/>
      <c r="F36" s="391"/>
      <c r="G36" s="405"/>
      <c r="H36" s="406"/>
      <c r="I36" s="390"/>
      <c r="J36" s="390"/>
      <c r="K36" s="393">
        <f t="shared" si="0"/>
        <v>0</v>
      </c>
      <c r="L36" s="390"/>
      <c r="M36" s="394"/>
      <c r="N36" s="395"/>
      <c r="O36" s="396">
        <f t="shared" si="1"/>
        <v>0</v>
      </c>
      <c r="P36" s="395"/>
      <c r="Q36" s="397"/>
      <c r="R36" s="332"/>
      <c r="S36" s="398"/>
      <c r="T36" s="398"/>
      <c r="U36" s="398"/>
      <c r="V36" s="399"/>
      <c r="W36" s="399"/>
      <c r="X36" s="398"/>
      <c r="Y36" s="400">
        <v>0.5</v>
      </c>
      <c r="Z36" s="332"/>
      <c r="AA36" s="333"/>
      <c r="AB36" s="401">
        <f t="shared" si="2"/>
        <v>0</v>
      </c>
      <c r="AC36" s="366"/>
      <c r="AD36" s="366"/>
      <c r="AE36" s="396">
        <f t="shared" si="4"/>
        <v>0</v>
      </c>
      <c r="AF36" s="396">
        <f t="shared" si="3"/>
        <v>0</v>
      </c>
      <c r="AG36" s="394"/>
      <c r="AH36" s="402"/>
      <c r="AI36" s="369"/>
      <c r="AJ36" s="111"/>
      <c r="AK36" s="111"/>
      <c r="AL36" s="99"/>
      <c r="AM36" s="99"/>
    </row>
    <row r="37" spans="1:39" s="92" customFormat="1" ht="20.149999999999999" customHeight="1" x14ac:dyDescent="0.3">
      <c r="A37" s="389"/>
      <c r="B37" s="350"/>
      <c r="C37" s="389"/>
      <c r="D37" s="389"/>
      <c r="E37" s="390"/>
      <c r="F37" s="391"/>
      <c r="G37" s="389"/>
      <c r="H37" s="407"/>
      <c r="I37" s="390"/>
      <c r="J37" s="390"/>
      <c r="K37" s="393">
        <f t="shared" si="0"/>
        <v>0</v>
      </c>
      <c r="L37" s="390"/>
      <c r="M37" s="394"/>
      <c r="N37" s="395"/>
      <c r="O37" s="396">
        <f t="shared" si="1"/>
        <v>0</v>
      </c>
      <c r="P37" s="395"/>
      <c r="Q37" s="397"/>
      <c r="R37" s="332"/>
      <c r="S37" s="398"/>
      <c r="T37" s="398"/>
      <c r="U37" s="398"/>
      <c r="V37" s="399"/>
      <c r="W37" s="399"/>
      <c r="X37" s="398"/>
      <c r="Y37" s="400">
        <v>0.5</v>
      </c>
      <c r="Z37" s="332"/>
      <c r="AA37" s="333"/>
      <c r="AB37" s="401">
        <f t="shared" si="2"/>
        <v>0</v>
      </c>
      <c r="AC37" s="366"/>
      <c r="AD37" s="366"/>
      <c r="AE37" s="396">
        <f t="shared" si="4"/>
        <v>0</v>
      </c>
      <c r="AF37" s="396">
        <f t="shared" si="3"/>
        <v>0</v>
      </c>
      <c r="AG37" s="394"/>
      <c r="AH37" s="402"/>
      <c r="AI37" s="369"/>
      <c r="AJ37" s="111"/>
      <c r="AK37" s="111"/>
      <c r="AL37" s="99"/>
      <c r="AM37" s="99"/>
    </row>
    <row r="38" spans="1:39" s="92" customFormat="1" ht="20.149999999999999" customHeight="1" x14ac:dyDescent="0.3">
      <c r="A38" s="389"/>
      <c r="B38" s="350"/>
      <c r="C38" s="389"/>
      <c r="D38" s="389"/>
      <c r="E38" s="390"/>
      <c r="F38" s="391"/>
      <c r="G38" s="389"/>
      <c r="H38" s="407"/>
      <c r="I38" s="390"/>
      <c r="J38" s="390"/>
      <c r="K38" s="393">
        <f t="shared" si="0"/>
        <v>0</v>
      </c>
      <c r="L38" s="390"/>
      <c r="M38" s="394"/>
      <c r="N38" s="395"/>
      <c r="O38" s="396">
        <f t="shared" si="1"/>
        <v>0</v>
      </c>
      <c r="P38" s="395"/>
      <c r="Q38" s="397"/>
      <c r="R38" s="332"/>
      <c r="S38" s="398"/>
      <c r="T38" s="398"/>
      <c r="U38" s="398"/>
      <c r="V38" s="399"/>
      <c r="W38" s="399"/>
      <c r="X38" s="398"/>
      <c r="Y38" s="400">
        <v>0.5</v>
      </c>
      <c r="Z38" s="332"/>
      <c r="AA38" s="333"/>
      <c r="AB38" s="401">
        <f t="shared" ref="AB38:AB55" si="10">ROUND(SUM(O38:Q38)*Y38,2)</f>
        <v>0</v>
      </c>
      <c r="AC38" s="366"/>
      <c r="AD38" s="366"/>
      <c r="AE38" s="396">
        <f t="shared" si="4"/>
        <v>0</v>
      </c>
      <c r="AF38" s="396">
        <f t="shared" ref="AF38:AF55" si="11">ROUND(IF(AB38&gt;F38,AB38-F38,0),2)</f>
        <v>0</v>
      </c>
      <c r="AG38" s="394"/>
      <c r="AH38" s="402"/>
      <c r="AI38" s="369"/>
      <c r="AJ38" s="111"/>
      <c r="AK38" s="111"/>
      <c r="AL38" s="99"/>
      <c r="AM38" s="99"/>
    </row>
    <row r="39" spans="1:39" s="92" customFormat="1" ht="20.149999999999999" customHeight="1" x14ac:dyDescent="0.3">
      <c r="A39" s="389"/>
      <c r="B39" s="350"/>
      <c r="C39" s="389"/>
      <c r="D39" s="389"/>
      <c r="E39" s="390"/>
      <c r="F39" s="391"/>
      <c r="G39" s="389"/>
      <c r="H39" s="407"/>
      <c r="I39" s="390"/>
      <c r="J39" s="390"/>
      <c r="K39" s="393">
        <f t="shared" si="0"/>
        <v>0</v>
      </c>
      <c r="L39" s="390"/>
      <c r="M39" s="394"/>
      <c r="N39" s="395"/>
      <c r="O39" s="396">
        <f t="shared" si="1"/>
        <v>0</v>
      </c>
      <c r="P39" s="395"/>
      <c r="Q39" s="397"/>
      <c r="R39" s="332"/>
      <c r="S39" s="398"/>
      <c r="T39" s="398"/>
      <c r="U39" s="398"/>
      <c r="V39" s="399"/>
      <c r="W39" s="399"/>
      <c r="X39" s="398"/>
      <c r="Y39" s="400">
        <v>0.5</v>
      </c>
      <c r="Z39" s="332"/>
      <c r="AA39" s="333"/>
      <c r="AB39" s="401">
        <f t="shared" si="10"/>
        <v>0</v>
      </c>
      <c r="AC39" s="366"/>
      <c r="AD39" s="366"/>
      <c r="AE39" s="396">
        <f t="shared" si="4"/>
        <v>0</v>
      </c>
      <c r="AF39" s="396">
        <f t="shared" si="11"/>
        <v>0</v>
      </c>
      <c r="AG39" s="394"/>
      <c r="AH39" s="402"/>
      <c r="AI39" s="369"/>
      <c r="AJ39" s="111"/>
      <c r="AK39" s="111"/>
      <c r="AL39" s="99"/>
      <c r="AM39" s="99"/>
    </row>
    <row r="40" spans="1:39" s="92" customFormat="1" ht="20.149999999999999" customHeight="1" x14ac:dyDescent="0.3">
      <c r="A40" s="389"/>
      <c r="B40" s="350"/>
      <c r="C40" s="389"/>
      <c r="D40" s="389"/>
      <c r="E40" s="390"/>
      <c r="F40" s="391"/>
      <c r="G40" s="389"/>
      <c r="H40" s="407"/>
      <c r="I40" s="390"/>
      <c r="J40" s="390"/>
      <c r="K40" s="393">
        <f t="shared" si="0"/>
        <v>0</v>
      </c>
      <c r="L40" s="390"/>
      <c r="M40" s="394"/>
      <c r="N40" s="395"/>
      <c r="O40" s="396">
        <f t="shared" si="1"/>
        <v>0</v>
      </c>
      <c r="P40" s="395"/>
      <c r="Q40" s="397"/>
      <c r="R40" s="332"/>
      <c r="S40" s="398"/>
      <c r="T40" s="398"/>
      <c r="U40" s="398"/>
      <c r="V40" s="399"/>
      <c r="W40" s="399"/>
      <c r="X40" s="398"/>
      <c r="Y40" s="400">
        <v>0.5</v>
      </c>
      <c r="Z40" s="332"/>
      <c r="AA40" s="333"/>
      <c r="AB40" s="401">
        <f t="shared" si="10"/>
        <v>0</v>
      </c>
      <c r="AC40" s="366"/>
      <c r="AD40" s="366"/>
      <c r="AE40" s="396">
        <f t="shared" si="4"/>
        <v>0</v>
      </c>
      <c r="AF40" s="396">
        <f t="shared" si="11"/>
        <v>0</v>
      </c>
      <c r="AG40" s="394"/>
      <c r="AH40" s="402"/>
      <c r="AI40" s="369"/>
      <c r="AJ40" s="111"/>
      <c r="AK40" s="111"/>
      <c r="AL40" s="99"/>
      <c r="AM40" s="99"/>
    </row>
    <row r="41" spans="1:39" s="92" customFormat="1" ht="20.149999999999999" customHeight="1" x14ac:dyDescent="0.3">
      <c r="A41" s="389"/>
      <c r="B41" s="350"/>
      <c r="C41" s="389"/>
      <c r="D41" s="389"/>
      <c r="E41" s="390"/>
      <c r="F41" s="391"/>
      <c r="G41" s="403"/>
      <c r="H41" s="408"/>
      <c r="I41" s="390"/>
      <c r="J41" s="390"/>
      <c r="K41" s="393">
        <f t="shared" si="0"/>
        <v>0</v>
      </c>
      <c r="L41" s="390"/>
      <c r="M41" s="394"/>
      <c r="N41" s="395"/>
      <c r="O41" s="396">
        <f t="shared" si="1"/>
        <v>0</v>
      </c>
      <c r="P41" s="395"/>
      <c r="Q41" s="397"/>
      <c r="R41" s="332"/>
      <c r="S41" s="398"/>
      <c r="T41" s="398"/>
      <c r="U41" s="398"/>
      <c r="V41" s="399"/>
      <c r="W41" s="399"/>
      <c r="X41" s="398"/>
      <c r="Y41" s="400">
        <v>0.5</v>
      </c>
      <c r="Z41" s="332"/>
      <c r="AA41" s="333"/>
      <c r="AB41" s="401">
        <f t="shared" si="10"/>
        <v>0</v>
      </c>
      <c r="AC41" s="366"/>
      <c r="AD41" s="366"/>
      <c r="AE41" s="396">
        <f t="shared" si="4"/>
        <v>0</v>
      </c>
      <c r="AF41" s="396">
        <f t="shared" si="11"/>
        <v>0</v>
      </c>
      <c r="AG41" s="394"/>
      <c r="AH41" s="402"/>
      <c r="AI41" s="369"/>
      <c r="AJ41" s="111"/>
      <c r="AK41" s="111"/>
      <c r="AL41" s="99"/>
      <c r="AM41" s="99"/>
    </row>
    <row r="42" spans="1:39" s="92" customFormat="1" ht="20.149999999999999" customHeight="1" x14ac:dyDescent="0.3">
      <c r="A42" s="389"/>
      <c r="B42" s="350"/>
      <c r="C42" s="389"/>
      <c r="D42" s="389"/>
      <c r="E42" s="390"/>
      <c r="F42" s="391"/>
      <c r="G42" s="389"/>
      <c r="H42" s="392"/>
      <c r="I42" s="390"/>
      <c r="J42" s="390"/>
      <c r="K42" s="393">
        <f t="shared" si="0"/>
        <v>0</v>
      </c>
      <c r="L42" s="390"/>
      <c r="M42" s="394"/>
      <c r="N42" s="395"/>
      <c r="O42" s="396">
        <f t="shared" si="1"/>
        <v>0</v>
      </c>
      <c r="P42" s="395"/>
      <c r="Q42" s="397"/>
      <c r="R42" s="332"/>
      <c r="S42" s="398"/>
      <c r="T42" s="398"/>
      <c r="U42" s="398"/>
      <c r="V42" s="399"/>
      <c r="W42" s="399"/>
      <c r="X42" s="398"/>
      <c r="Y42" s="400">
        <v>0.5</v>
      </c>
      <c r="Z42" s="332"/>
      <c r="AA42" s="333"/>
      <c r="AB42" s="401">
        <f t="shared" si="10"/>
        <v>0</v>
      </c>
      <c r="AC42" s="366"/>
      <c r="AD42" s="366"/>
      <c r="AE42" s="396">
        <f t="shared" si="4"/>
        <v>0</v>
      </c>
      <c r="AF42" s="396">
        <f t="shared" si="11"/>
        <v>0</v>
      </c>
      <c r="AG42" s="394"/>
      <c r="AH42" s="402"/>
      <c r="AI42" s="369"/>
      <c r="AJ42" s="111"/>
      <c r="AK42" s="111"/>
      <c r="AL42" s="99"/>
      <c r="AM42" s="99"/>
    </row>
    <row r="43" spans="1:39" s="92" customFormat="1" ht="20.149999999999999" customHeight="1" x14ac:dyDescent="0.3">
      <c r="A43" s="389"/>
      <c r="B43" s="350"/>
      <c r="C43" s="389"/>
      <c r="D43" s="389"/>
      <c r="E43" s="390"/>
      <c r="F43" s="391"/>
      <c r="G43" s="389"/>
      <c r="H43" s="392"/>
      <c r="I43" s="390"/>
      <c r="J43" s="390"/>
      <c r="K43" s="393">
        <f t="shared" si="0"/>
        <v>0</v>
      </c>
      <c r="L43" s="390"/>
      <c r="M43" s="394"/>
      <c r="N43" s="395"/>
      <c r="O43" s="396">
        <f t="shared" si="1"/>
        <v>0</v>
      </c>
      <c r="P43" s="395"/>
      <c r="Q43" s="397"/>
      <c r="R43" s="332"/>
      <c r="S43" s="398"/>
      <c r="T43" s="398"/>
      <c r="U43" s="398"/>
      <c r="V43" s="399"/>
      <c r="W43" s="399"/>
      <c r="X43" s="398"/>
      <c r="Y43" s="400">
        <v>0.5</v>
      </c>
      <c r="Z43" s="332"/>
      <c r="AA43" s="333"/>
      <c r="AB43" s="401">
        <f t="shared" si="10"/>
        <v>0</v>
      </c>
      <c r="AC43" s="366"/>
      <c r="AD43" s="366"/>
      <c r="AE43" s="396">
        <f t="shared" si="4"/>
        <v>0</v>
      </c>
      <c r="AF43" s="396">
        <f t="shared" si="11"/>
        <v>0</v>
      </c>
      <c r="AG43" s="394"/>
      <c r="AH43" s="402"/>
      <c r="AI43" s="369"/>
      <c r="AJ43" s="111"/>
      <c r="AK43" s="111"/>
      <c r="AL43" s="99"/>
      <c r="AM43" s="99"/>
    </row>
    <row r="44" spans="1:39" s="92" customFormat="1" ht="20.149999999999999" customHeight="1" x14ac:dyDescent="0.3">
      <c r="A44" s="389"/>
      <c r="B44" s="350"/>
      <c r="C44" s="389"/>
      <c r="D44" s="389"/>
      <c r="E44" s="390"/>
      <c r="F44" s="391"/>
      <c r="G44" s="389"/>
      <c r="H44" s="392"/>
      <c r="I44" s="390"/>
      <c r="J44" s="390"/>
      <c r="K44" s="393">
        <f t="shared" si="0"/>
        <v>0</v>
      </c>
      <c r="L44" s="390"/>
      <c r="M44" s="394"/>
      <c r="N44" s="395"/>
      <c r="O44" s="396">
        <f t="shared" si="1"/>
        <v>0</v>
      </c>
      <c r="P44" s="395"/>
      <c r="Q44" s="397"/>
      <c r="R44" s="332"/>
      <c r="S44" s="398"/>
      <c r="T44" s="398"/>
      <c r="U44" s="398"/>
      <c r="V44" s="399"/>
      <c r="W44" s="399"/>
      <c r="X44" s="398"/>
      <c r="Y44" s="400">
        <v>0.5</v>
      </c>
      <c r="Z44" s="332"/>
      <c r="AA44" s="333"/>
      <c r="AB44" s="401">
        <f t="shared" si="10"/>
        <v>0</v>
      </c>
      <c r="AC44" s="366"/>
      <c r="AD44" s="366"/>
      <c r="AE44" s="396">
        <f t="shared" si="4"/>
        <v>0</v>
      </c>
      <c r="AF44" s="396">
        <f t="shared" si="11"/>
        <v>0</v>
      </c>
      <c r="AG44" s="394"/>
      <c r="AH44" s="402"/>
      <c r="AI44" s="369"/>
      <c r="AJ44" s="111"/>
      <c r="AK44" s="111"/>
      <c r="AL44" s="99"/>
      <c r="AM44" s="99"/>
    </row>
    <row r="45" spans="1:39" s="92" customFormat="1" ht="20.149999999999999" customHeight="1" x14ac:dyDescent="0.3">
      <c r="A45" s="389"/>
      <c r="B45" s="350"/>
      <c r="C45" s="389"/>
      <c r="D45" s="389"/>
      <c r="E45" s="390"/>
      <c r="F45" s="391"/>
      <c r="G45" s="389"/>
      <c r="H45" s="392"/>
      <c r="I45" s="390"/>
      <c r="J45" s="390"/>
      <c r="K45" s="393">
        <f t="shared" si="0"/>
        <v>0</v>
      </c>
      <c r="L45" s="390"/>
      <c r="M45" s="394"/>
      <c r="N45" s="395"/>
      <c r="O45" s="396">
        <f t="shared" si="1"/>
        <v>0</v>
      </c>
      <c r="P45" s="395"/>
      <c r="Q45" s="397"/>
      <c r="R45" s="332"/>
      <c r="S45" s="398"/>
      <c r="T45" s="398"/>
      <c r="U45" s="398"/>
      <c r="V45" s="399"/>
      <c r="W45" s="399"/>
      <c r="X45" s="398"/>
      <c r="Y45" s="400">
        <v>0.5</v>
      </c>
      <c r="Z45" s="332"/>
      <c r="AA45" s="333"/>
      <c r="AB45" s="401">
        <f t="shared" si="10"/>
        <v>0</v>
      </c>
      <c r="AC45" s="366"/>
      <c r="AD45" s="366"/>
      <c r="AE45" s="396">
        <f t="shared" si="4"/>
        <v>0</v>
      </c>
      <c r="AF45" s="396">
        <f t="shared" si="11"/>
        <v>0</v>
      </c>
      <c r="AG45" s="394"/>
      <c r="AH45" s="402"/>
      <c r="AI45" s="369"/>
      <c r="AJ45" s="111"/>
      <c r="AK45" s="111"/>
      <c r="AL45" s="99"/>
      <c r="AM45" s="99"/>
    </row>
    <row r="46" spans="1:39" s="92" customFormat="1" ht="20.149999999999999" customHeight="1" x14ac:dyDescent="0.3">
      <c r="A46" s="389"/>
      <c r="B46" s="350"/>
      <c r="C46" s="389"/>
      <c r="D46" s="389"/>
      <c r="E46" s="390"/>
      <c r="F46" s="391"/>
      <c r="G46" s="403"/>
      <c r="H46" s="404"/>
      <c r="I46" s="390"/>
      <c r="J46" s="390"/>
      <c r="K46" s="393">
        <f t="shared" si="0"/>
        <v>0</v>
      </c>
      <c r="L46" s="390"/>
      <c r="M46" s="394"/>
      <c r="N46" s="395"/>
      <c r="O46" s="396">
        <f t="shared" si="1"/>
        <v>0</v>
      </c>
      <c r="P46" s="395"/>
      <c r="Q46" s="397"/>
      <c r="R46" s="332"/>
      <c r="S46" s="398"/>
      <c r="T46" s="398"/>
      <c r="U46" s="398"/>
      <c r="V46" s="399"/>
      <c r="W46" s="399"/>
      <c r="X46" s="398"/>
      <c r="Y46" s="400">
        <v>0.5</v>
      </c>
      <c r="Z46" s="332"/>
      <c r="AA46" s="333"/>
      <c r="AB46" s="401">
        <f t="shared" si="10"/>
        <v>0</v>
      </c>
      <c r="AC46" s="366"/>
      <c r="AD46" s="366"/>
      <c r="AE46" s="396">
        <f t="shared" si="4"/>
        <v>0</v>
      </c>
      <c r="AF46" s="396">
        <f t="shared" si="11"/>
        <v>0</v>
      </c>
      <c r="AG46" s="394"/>
      <c r="AH46" s="402"/>
      <c r="AI46" s="369"/>
      <c r="AJ46" s="111"/>
      <c r="AK46" s="111"/>
      <c r="AL46" s="99"/>
      <c r="AM46" s="99"/>
    </row>
    <row r="47" spans="1:39" s="92" customFormat="1" ht="20.149999999999999" customHeight="1" x14ac:dyDescent="0.3">
      <c r="A47" s="389"/>
      <c r="B47" s="350"/>
      <c r="C47" s="389"/>
      <c r="D47" s="389"/>
      <c r="E47" s="390"/>
      <c r="F47" s="391"/>
      <c r="G47" s="389"/>
      <c r="H47" s="392"/>
      <c r="I47" s="390"/>
      <c r="J47" s="390"/>
      <c r="K47" s="393">
        <f t="shared" si="0"/>
        <v>0</v>
      </c>
      <c r="L47" s="390"/>
      <c r="M47" s="394"/>
      <c r="N47" s="395"/>
      <c r="O47" s="396">
        <f t="shared" si="1"/>
        <v>0</v>
      </c>
      <c r="P47" s="395"/>
      <c r="Q47" s="397"/>
      <c r="R47" s="332"/>
      <c r="S47" s="398"/>
      <c r="T47" s="398"/>
      <c r="U47" s="398"/>
      <c r="V47" s="399"/>
      <c r="W47" s="399"/>
      <c r="X47" s="398"/>
      <c r="Y47" s="400">
        <v>0.5</v>
      </c>
      <c r="Z47" s="332"/>
      <c r="AA47" s="333"/>
      <c r="AB47" s="401">
        <f t="shared" si="10"/>
        <v>0</v>
      </c>
      <c r="AC47" s="366"/>
      <c r="AD47" s="366"/>
      <c r="AE47" s="396">
        <f t="shared" si="4"/>
        <v>0</v>
      </c>
      <c r="AF47" s="396">
        <f t="shared" si="11"/>
        <v>0</v>
      </c>
      <c r="AG47" s="394"/>
      <c r="AH47" s="402"/>
      <c r="AI47" s="369"/>
      <c r="AJ47" s="111"/>
      <c r="AK47" s="111"/>
      <c r="AL47" s="99"/>
      <c r="AM47" s="99"/>
    </row>
    <row r="48" spans="1:39" s="92" customFormat="1" ht="20.149999999999999" customHeight="1" x14ac:dyDescent="0.3">
      <c r="A48" s="389"/>
      <c r="B48" s="350"/>
      <c r="C48" s="389"/>
      <c r="D48" s="389"/>
      <c r="E48" s="390"/>
      <c r="F48" s="391"/>
      <c r="G48" s="389"/>
      <c r="H48" s="392"/>
      <c r="I48" s="390"/>
      <c r="J48" s="390"/>
      <c r="K48" s="393">
        <f t="shared" si="0"/>
        <v>0</v>
      </c>
      <c r="L48" s="390"/>
      <c r="M48" s="394"/>
      <c r="N48" s="395"/>
      <c r="O48" s="396">
        <f t="shared" si="1"/>
        <v>0</v>
      </c>
      <c r="P48" s="395"/>
      <c r="Q48" s="397"/>
      <c r="R48" s="332"/>
      <c r="S48" s="398"/>
      <c r="T48" s="398"/>
      <c r="U48" s="398"/>
      <c r="V48" s="399"/>
      <c r="W48" s="399"/>
      <c r="X48" s="398"/>
      <c r="Y48" s="400">
        <v>0.5</v>
      </c>
      <c r="Z48" s="332"/>
      <c r="AA48" s="333"/>
      <c r="AB48" s="401">
        <f t="shared" si="10"/>
        <v>0</v>
      </c>
      <c r="AC48" s="366"/>
      <c r="AD48" s="366"/>
      <c r="AE48" s="396">
        <f t="shared" si="4"/>
        <v>0</v>
      </c>
      <c r="AF48" s="396">
        <f t="shared" si="11"/>
        <v>0</v>
      </c>
      <c r="AG48" s="394"/>
      <c r="AH48" s="402"/>
      <c r="AI48" s="369"/>
      <c r="AJ48" s="111"/>
      <c r="AK48" s="111"/>
      <c r="AL48" s="99"/>
      <c r="AM48" s="99"/>
    </row>
    <row r="49" spans="1:39" s="92" customFormat="1" ht="20.149999999999999" customHeight="1" x14ac:dyDescent="0.3">
      <c r="A49" s="389"/>
      <c r="B49" s="350"/>
      <c r="C49" s="389"/>
      <c r="D49" s="389"/>
      <c r="E49" s="390"/>
      <c r="F49" s="391"/>
      <c r="G49" s="389"/>
      <c r="H49" s="392"/>
      <c r="I49" s="390"/>
      <c r="J49" s="390"/>
      <c r="K49" s="393">
        <f t="shared" si="0"/>
        <v>0</v>
      </c>
      <c r="L49" s="390"/>
      <c r="M49" s="394"/>
      <c r="N49" s="395"/>
      <c r="O49" s="396">
        <f t="shared" si="1"/>
        <v>0</v>
      </c>
      <c r="P49" s="395"/>
      <c r="Q49" s="397"/>
      <c r="R49" s="332"/>
      <c r="S49" s="398"/>
      <c r="T49" s="398"/>
      <c r="U49" s="398"/>
      <c r="V49" s="399"/>
      <c r="W49" s="399"/>
      <c r="X49" s="398"/>
      <c r="Y49" s="400">
        <v>0.5</v>
      </c>
      <c r="Z49" s="332"/>
      <c r="AA49" s="333"/>
      <c r="AB49" s="401">
        <f t="shared" si="10"/>
        <v>0</v>
      </c>
      <c r="AC49" s="366"/>
      <c r="AD49" s="366"/>
      <c r="AE49" s="396">
        <f t="shared" si="4"/>
        <v>0</v>
      </c>
      <c r="AF49" s="396">
        <f t="shared" si="11"/>
        <v>0</v>
      </c>
      <c r="AG49" s="394"/>
      <c r="AH49" s="402"/>
      <c r="AI49" s="369"/>
      <c r="AJ49" s="111"/>
      <c r="AK49" s="111"/>
      <c r="AL49" s="99"/>
      <c r="AM49" s="99"/>
    </row>
    <row r="50" spans="1:39" s="92" customFormat="1" ht="20.149999999999999" customHeight="1" x14ac:dyDescent="0.3">
      <c r="A50" s="389"/>
      <c r="B50" s="350"/>
      <c r="C50" s="389"/>
      <c r="D50" s="389"/>
      <c r="E50" s="390"/>
      <c r="F50" s="391"/>
      <c r="G50" s="389"/>
      <c r="H50" s="392"/>
      <c r="I50" s="390"/>
      <c r="J50" s="390"/>
      <c r="K50" s="393">
        <f t="shared" si="0"/>
        <v>0</v>
      </c>
      <c r="L50" s="390"/>
      <c r="M50" s="394"/>
      <c r="N50" s="395"/>
      <c r="O50" s="396">
        <f t="shared" si="1"/>
        <v>0</v>
      </c>
      <c r="P50" s="395"/>
      <c r="Q50" s="397"/>
      <c r="R50" s="332"/>
      <c r="S50" s="398"/>
      <c r="T50" s="398"/>
      <c r="U50" s="398"/>
      <c r="V50" s="399"/>
      <c r="W50" s="399"/>
      <c r="X50" s="398"/>
      <c r="Y50" s="400">
        <v>0.5</v>
      </c>
      <c r="Z50" s="332"/>
      <c r="AA50" s="333"/>
      <c r="AB50" s="401">
        <f t="shared" si="10"/>
        <v>0</v>
      </c>
      <c r="AC50" s="366"/>
      <c r="AD50" s="366"/>
      <c r="AE50" s="396">
        <f t="shared" si="4"/>
        <v>0</v>
      </c>
      <c r="AF50" s="396">
        <f t="shared" si="11"/>
        <v>0</v>
      </c>
      <c r="AG50" s="394"/>
      <c r="AH50" s="402"/>
      <c r="AI50" s="369"/>
      <c r="AJ50" s="111"/>
      <c r="AK50" s="111"/>
      <c r="AL50" s="99"/>
      <c r="AM50" s="99"/>
    </row>
    <row r="51" spans="1:39" s="92" customFormat="1" ht="20.149999999999999" customHeight="1" x14ac:dyDescent="0.3">
      <c r="A51" s="389"/>
      <c r="B51" s="350"/>
      <c r="C51" s="389"/>
      <c r="D51" s="389"/>
      <c r="E51" s="390"/>
      <c r="F51" s="391"/>
      <c r="G51" s="403"/>
      <c r="H51" s="404"/>
      <c r="I51" s="390"/>
      <c r="J51" s="390"/>
      <c r="K51" s="393">
        <f t="shared" si="0"/>
        <v>0</v>
      </c>
      <c r="L51" s="390"/>
      <c r="M51" s="394"/>
      <c r="N51" s="395"/>
      <c r="O51" s="396">
        <f t="shared" si="1"/>
        <v>0</v>
      </c>
      <c r="P51" s="395"/>
      <c r="Q51" s="397"/>
      <c r="R51" s="332"/>
      <c r="S51" s="398"/>
      <c r="T51" s="398"/>
      <c r="U51" s="398"/>
      <c r="V51" s="399"/>
      <c r="W51" s="399"/>
      <c r="X51" s="398"/>
      <c r="Y51" s="400">
        <v>0.5</v>
      </c>
      <c r="Z51" s="332"/>
      <c r="AA51" s="333"/>
      <c r="AB51" s="401">
        <f t="shared" si="10"/>
        <v>0</v>
      </c>
      <c r="AC51" s="366"/>
      <c r="AD51" s="366"/>
      <c r="AE51" s="396">
        <f t="shared" si="4"/>
        <v>0</v>
      </c>
      <c r="AF51" s="396">
        <f t="shared" si="11"/>
        <v>0</v>
      </c>
      <c r="AG51" s="394"/>
      <c r="AH51" s="402"/>
      <c r="AI51" s="369"/>
      <c r="AJ51" s="111"/>
      <c r="AK51" s="111"/>
      <c r="AL51" s="99"/>
      <c r="AM51" s="99"/>
    </row>
    <row r="52" spans="1:39" s="92" customFormat="1" ht="20.149999999999999" customHeight="1" x14ac:dyDescent="0.3">
      <c r="A52" s="389"/>
      <c r="B52" s="350"/>
      <c r="C52" s="389"/>
      <c r="D52" s="389"/>
      <c r="E52" s="390"/>
      <c r="F52" s="391"/>
      <c r="G52" s="389"/>
      <c r="H52" s="392"/>
      <c r="I52" s="390"/>
      <c r="J52" s="390"/>
      <c r="K52" s="393">
        <f t="shared" si="0"/>
        <v>0</v>
      </c>
      <c r="L52" s="390"/>
      <c r="M52" s="394"/>
      <c r="N52" s="395"/>
      <c r="O52" s="396">
        <f t="shared" si="1"/>
        <v>0</v>
      </c>
      <c r="P52" s="395"/>
      <c r="Q52" s="397"/>
      <c r="R52" s="332"/>
      <c r="S52" s="398"/>
      <c r="T52" s="398"/>
      <c r="U52" s="398"/>
      <c r="V52" s="399"/>
      <c r="W52" s="399"/>
      <c r="X52" s="398"/>
      <c r="Y52" s="400">
        <v>0.5</v>
      </c>
      <c r="Z52" s="332"/>
      <c r="AA52" s="333"/>
      <c r="AB52" s="401">
        <f t="shared" si="10"/>
        <v>0</v>
      </c>
      <c r="AC52" s="366"/>
      <c r="AD52" s="366"/>
      <c r="AE52" s="396">
        <f t="shared" si="4"/>
        <v>0</v>
      </c>
      <c r="AF52" s="396">
        <f t="shared" si="11"/>
        <v>0</v>
      </c>
      <c r="AG52" s="394"/>
      <c r="AH52" s="402"/>
      <c r="AI52" s="369"/>
      <c r="AJ52" s="111"/>
      <c r="AK52" s="111"/>
      <c r="AL52" s="99"/>
      <c r="AM52" s="99"/>
    </row>
    <row r="53" spans="1:39" s="92" customFormat="1" ht="20.149999999999999" customHeight="1" x14ac:dyDescent="0.3">
      <c r="A53" s="389"/>
      <c r="B53" s="350"/>
      <c r="C53" s="389"/>
      <c r="D53" s="389"/>
      <c r="E53" s="390"/>
      <c r="F53" s="391"/>
      <c r="G53" s="389"/>
      <c r="H53" s="392"/>
      <c r="I53" s="390"/>
      <c r="J53" s="390"/>
      <c r="K53" s="393">
        <f t="shared" si="0"/>
        <v>0</v>
      </c>
      <c r="L53" s="390"/>
      <c r="M53" s="394"/>
      <c r="N53" s="395"/>
      <c r="O53" s="396">
        <f t="shared" si="1"/>
        <v>0</v>
      </c>
      <c r="P53" s="395"/>
      <c r="Q53" s="397"/>
      <c r="R53" s="332"/>
      <c r="S53" s="398"/>
      <c r="T53" s="398"/>
      <c r="U53" s="398"/>
      <c r="V53" s="399"/>
      <c r="W53" s="399"/>
      <c r="X53" s="398"/>
      <c r="Y53" s="400">
        <v>0.5</v>
      </c>
      <c r="Z53" s="332"/>
      <c r="AA53" s="333"/>
      <c r="AB53" s="401">
        <f t="shared" si="10"/>
        <v>0</v>
      </c>
      <c r="AC53" s="366"/>
      <c r="AD53" s="366"/>
      <c r="AE53" s="396">
        <f t="shared" si="4"/>
        <v>0</v>
      </c>
      <c r="AF53" s="396">
        <f t="shared" si="11"/>
        <v>0</v>
      </c>
      <c r="AG53" s="394"/>
      <c r="AH53" s="402"/>
      <c r="AI53" s="369"/>
      <c r="AJ53" s="111"/>
      <c r="AK53" s="111"/>
      <c r="AL53" s="99"/>
      <c r="AM53" s="99"/>
    </row>
    <row r="54" spans="1:39" s="92" customFormat="1" ht="20.149999999999999" customHeight="1" x14ac:dyDescent="0.3">
      <c r="A54" s="389"/>
      <c r="B54" s="350"/>
      <c r="C54" s="389"/>
      <c r="D54" s="389"/>
      <c r="E54" s="390"/>
      <c r="F54" s="391"/>
      <c r="G54" s="389"/>
      <c r="H54" s="392"/>
      <c r="I54" s="390"/>
      <c r="J54" s="390"/>
      <c r="K54" s="393">
        <f t="shared" si="0"/>
        <v>0</v>
      </c>
      <c r="L54" s="390"/>
      <c r="M54" s="394"/>
      <c r="N54" s="395"/>
      <c r="O54" s="396">
        <f t="shared" si="1"/>
        <v>0</v>
      </c>
      <c r="P54" s="395"/>
      <c r="Q54" s="397"/>
      <c r="R54" s="332"/>
      <c r="S54" s="398"/>
      <c r="T54" s="398"/>
      <c r="U54" s="398"/>
      <c r="V54" s="399"/>
      <c r="W54" s="399"/>
      <c r="X54" s="398"/>
      <c r="Y54" s="400">
        <v>0.5</v>
      </c>
      <c r="Z54" s="332"/>
      <c r="AA54" s="333"/>
      <c r="AB54" s="401">
        <f t="shared" si="10"/>
        <v>0</v>
      </c>
      <c r="AC54" s="366"/>
      <c r="AD54" s="366"/>
      <c r="AE54" s="396">
        <f t="shared" si="4"/>
        <v>0</v>
      </c>
      <c r="AF54" s="396">
        <f t="shared" si="11"/>
        <v>0</v>
      </c>
      <c r="AG54" s="394"/>
      <c r="AH54" s="402"/>
      <c r="AI54" s="369"/>
      <c r="AJ54" s="111"/>
      <c r="AK54" s="111"/>
      <c r="AL54" s="99"/>
      <c r="AM54" s="99"/>
    </row>
    <row r="55" spans="1:39" s="92" customFormat="1" ht="20.149999999999999" customHeight="1" x14ac:dyDescent="0.3">
      <c r="A55" s="389"/>
      <c r="B55" s="350"/>
      <c r="C55" s="389"/>
      <c r="D55" s="389"/>
      <c r="E55" s="390"/>
      <c r="F55" s="391"/>
      <c r="G55" s="389"/>
      <c r="H55" s="392"/>
      <c r="I55" s="390"/>
      <c r="J55" s="390"/>
      <c r="K55" s="393">
        <f t="shared" si="0"/>
        <v>0</v>
      </c>
      <c r="L55" s="390"/>
      <c r="M55" s="394"/>
      <c r="N55" s="395"/>
      <c r="O55" s="396">
        <f t="shared" si="1"/>
        <v>0</v>
      </c>
      <c r="P55" s="395"/>
      <c r="Q55" s="397"/>
      <c r="R55" s="332"/>
      <c r="S55" s="398"/>
      <c r="T55" s="398"/>
      <c r="U55" s="398"/>
      <c r="V55" s="399"/>
      <c r="W55" s="399"/>
      <c r="X55" s="398"/>
      <c r="Y55" s="400">
        <v>0.5</v>
      </c>
      <c r="Z55" s="332"/>
      <c r="AA55" s="333"/>
      <c r="AB55" s="401">
        <f t="shared" si="10"/>
        <v>0</v>
      </c>
      <c r="AC55" s="366"/>
      <c r="AD55" s="366"/>
      <c r="AE55" s="396">
        <f t="shared" si="4"/>
        <v>0</v>
      </c>
      <c r="AF55" s="396">
        <f t="shared" si="11"/>
        <v>0</v>
      </c>
      <c r="AG55" s="394"/>
      <c r="AH55" s="402"/>
      <c r="AI55" s="369"/>
      <c r="AJ55" s="111"/>
      <c r="AK55" s="111"/>
      <c r="AL55" s="99"/>
      <c r="AM55" s="99"/>
    </row>
    <row r="56" spans="1:39" s="511" customFormat="1" ht="20.149999999999999" customHeight="1" x14ac:dyDescent="0.25">
      <c r="A56" s="409" t="s">
        <v>4</v>
      </c>
      <c r="B56" s="409"/>
      <c r="C56" s="409"/>
      <c r="D56" s="409"/>
      <c r="E56" s="507"/>
      <c r="F56" s="410">
        <f>SUM(F6:F55)</f>
        <v>0</v>
      </c>
      <c r="G56" s="409"/>
      <c r="H56" s="508"/>
      <c r="I56" s="507"/>
      <c r="J56" s="507"/>
      <c r="K56" s="509"/>
      <c r="L56" s="509"/>
      <c r="M56" s="509"/>
      <c r="N56" s="509"/>
      <c r="O56" s="509"/>
      <c r="P56" s="509"/>
      <c r="Q56" s="410"/>
      <c r="R56" s="410"/>
      <c r="S56" s="410"/>
      <c r="T56" s="410"/>
      <c r="U56" s="410"/>
      <c r="V56" s="410"/>
      <c r="W56" s="410"/>
      <c r="X56" s="410"/>
      <c r="Y56" s="410"/>
      <c r="Z56" s="410"/>
      <c r="AA56" s="410"/>
      <c r="AB56" s="410">
        <f>SUM(AB6:AB55)</f>
        <v>0</v>
      </c>
      <c r="AC56" s="411">
        <f>SUM(AC6:AC55)</f>
        <v>0</v>
      </c>
      <c r="AD56" s="411">
        <f>SUM(AD6:AD55)</f>
        <v>0</v>
      </c>
      <c r="AE56" s="410">
        <f>SUM(AE6:AE55)</f>
        <v>0</v>
      </c>
      <c r="AF56" s="410">
        <f>SUM(AF6:AF55)</f>
        <v>0</v>
      </c>
      <c r="AG56" s="410"/>
      <c r="AH56" s="510"/>
      <c r="AI56" s="203"/>
      <c r="AJ56" s="203"/>
      <c r="AK56" s="203"/>
      <c r="AL56" s="203"/>
      <c r="AM56" s="203"/>
    </row>
  </sheetData>
  <autoFilter ref="A5:AM5"/>
  <mergeCells count="3">
    <mergeCell ref="A1:C1"/>
    <mergeCell ref="M4:X4"/>
    <mergeCell ref="A3:C3"/>
  </mergeCells>
  <dataValidations count="6">
    <dataValidation type="list" allowBlank="1" showInputMessage="1" showErrorMessage="1" sqref="W57:W1048576 AA1:AA4 AA57:AA1048576">
      <formula1>"Y, N"</formula1>
    </dataValidation>
    <dataValidation type="list" allowBlank="1" showInputMessage="1" showErrorMessage="1" sqref="B56:B1048576 B4:B5">
      <formula1>$A$13:$A$22</formula1>
    </dataValidation>
    <dataValidation type="list" allowBlank="1" showInputMessage="1" showErrorMessage="1" sqref="Z6:Z55">
      <formula1>"Yes, No, Partially"</formula1>
    </dataValidation>
    <dataValidation type="list" allowBlank="1" showInputMessage="1" showErrorMessage="1" sqref="AA6:AA55">
      <formula1>"Yes, No"</formula1>
    </dataValidation>
    <dataValidation type="list" allowBlank="1" showInputMessage="1" showErrorMessage="1" sqref="R6:R55">
      <formula1>"Y,N"</formula1>
    </dataValidation>
    <dataValidation type="list" allowBlank="1" showInputMessage="1" showErrorMessage="1" sqref="AI6:AI55">
      <formula1>"Anomalous, Known, Random, Systemic,N/A"</formula1>
    </dataValidation>
  </dataValidations>
  <hyperlinks>
    <hyperlink ref="A3" r:id="rId1"/>
  </hyperlinks>
  <pageMargins left="0.25" right="0.25" top="0.75" bottom="0.75" header="0.3" footer="0.3"/>
  <pageSetup paperSize="9" scale="36" orientation="landscape"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'Admin Check Summary'!$A$5:$A$14</xm:f>
          </x14:formula1>
          <xm:sqref>C5:D56 B6:B55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fitToPage="1"/>
  </sheetPr>
  <dimension ref="A1:AN58"/>
  <sheetViews>
    <sheetView zoomScale="70" zoomScaleNormal="70" workbookViewId="0">
      <pane ySplit="3" topLeftCell="A4" activePane="bottomLeft" state="frozen"/>
      <selection activeCell="A2" sqref="A2:H2"/>
      <selection pane="bottomLeft" activeCell="AA4" sqref="AA4"/>
    </sheetView>
  </sheetViews>
  <sheetFormatPr defaultColWidth="9.1796875" defaultRowHeight="20.149999999999999" customHeight="1" x14ac:dyDescent="0.3"/>
  <cols>
    <col min="1" max="1" width="8.1796875" style="6" customWidth="1"/>
    <col min="2" max="2" width="36.453125" style="6" customWidth="1"/>
    <col min="3" max="3" width="30.7265625" style="4" customWidth="1"/>
    <col min="4" max="4" width="15.7265625" style="32" hidden="1" customWidth="1"/>
    <col min="5" max="5" width="20.453125" style="30" customWidth="1"/>
    <col min="6" max="6" width="23.54296875" style="12" customWidth="1"/>
    <col min="7" max="7" width="19" style="12" customWidth="1"/>
    <col min="8" max="8" width="18.81640625" style="12" customWidth="1"/>
    <col min="9" max="9" width="17.54296875" customWidth="1"/>
    <col min="10" max="10" width="21.453125" customWidth="1"/>
    <col min="11" max="11" width="17.1796875" customWidth="1"/>
    <col min="12" max="18" width="19.26953125" style="27" customWidth="1"/>
    <col min="19" max="19" width="18.7265625" style="27" customWidth="1"/>
    <col min="20" max="21" width="19.26953125" style="27" customWidth="1"/>
    <col min="22" max="22" width="17.453125" style="27" customWidth="1"/>
    <col min="23" max="23" width="19.26953125" style="27" customWidth="1"/>
    <col min="24" max="24" width="15.54296875" style="26" customWidth="1"/>
    <col min="25" max="25" width="16.7265625" style="37" customWidth="1"/>
    <col min="26" max="26" width="19.26953125" style="27" customWidth="1"/>
    <col min="27" max="27" width="15.54296875" style="27" customWidth="1"/>
    <col min="28" max="28" width="15" style="7" bestFit="1" customWidth="1"/>
    <col min="29" max="29" width="17" style="22" customWidth="1"/>
    <col min="30" max="30" width="17.1796875" style="19" customWidth="1"/>
    <col min="31" max="31" width="37" style="19" customWidth="1"/>
    <col min="32" max="32" width="45.1796875" style="19" customWidth="1"/>
    <col min="33" max="33" width="20.81640625" style="19" customWidth="1"/>
    <col min="34" max="34" width="30.7265625" style="13" customWidth="1"/>
    <col min="35" max="35" width="30.7265625" style="18" customWidth="1"/>
    <col min="36" max="36" width="24.7265625" style="6" customWidth="1"/>
    <col min="37" max="37" width="19.1796875" style="6" customWidth="1"/>
    <col min="38" max="38" width="21.453125" style="6" customWidth="1"/>
    <col min="39" max="40" width="28" style="51" customWidth="1"/>
    <col min="41" max="16384" width="9.1796875" style="6"/>
  </cols>
  <sheetData>
    <row r="1" spans="1:40" s="87" customFormat="1" ht="20.149999999999999" customHeight="1" x14ac:dyDescent="0.4">
      <c r="A1" s="580" t="s">
        <v>63</v>
      </c>
      <c r="B1" s="581"/>
      <c r="C1" s="582"/>
      <c r="D1" s="144"/>
      <c r="E1" s="145"/>
      <c r="F1" s="146"/>
      <c r="G1" s="146"/>
      <c r="H1" s="146"/>
      <c r="I1" s="149"/>
      <c r="J1" s="149"/>
      <c r="K1" s="149"/>
      <c r="L1" s="149"/>
      <c r="M1" s="149"/>
      <c r="N1" s="149"/>
      <c r="O1" s="149"/>
      <c r="P1" s="149"/>
      <c r="Q1" s="149"/>
      <c r="R1" s="149"/>
      <c r="S1" s="149"/>
      <c r="T1" s="149"/>
      <c r="U1" s="147"/>
      <c r="V1" s="148"/>
      <c r="W1" s="149"/>
      <c r="X1" s="149"/>
      <c r="Y1" s="150"/>
      <c r="Z1" s="151"/>
      <c r="AA1" s="152"/>
      <c r="AB1" s="152"/>
      <c r="AC1" s="152"/>
      <c r="AD1" s="152"/>
      <c r="AE1" s="153"/>
      <c r="AF1" s="154"/>
      <c r="AJ1" s="165"/>
      <c r="AK1" s="165"/>
    </row>
    <row r="2" spans="1:40" ht="19.5" customHeight="1" x14ac:dyDescent="0.3">
      <c r="A2" s="1"/>
      <c r="B2" s="1"/>
      <c r="C2" s="9"/>
      <c r="G2" s="597" t="s">
        <v>25</v>
      </c>
      <c r="H2" s="597"/>
      <c r="I2" s="597"/>
      <c r="J2" s="597"/>
      <c r="K2" s="597"/>
      <c r="L2" s="597"/>
      <c r="M2" s="597"/>
      <c r="N2" s="597"/>
      <c r="O2" s="597"/>
      <c r="P2" s="597"/>
      <c r="Q2" s="597"/>
      <c r="R2" s="597"/>
      <c r="S2" s="597"/>
      <c r="T2" s="597"/>
      <c r="U2" s="26"/>
      <c r="V2" s="37"/>
      <c r="W2" s="28"/>
      <c r="X2" s="28"/>
      <c r="Y2" s="7"/>
      <c r="Z2" s="244"/>
      <c r="AA2" s="20"/>
      <c r="AB2" s="20"/>
      <c r="AC2" s="20"/>
      <c r="AD2" s="20"/>
      <c r="AE2" s="14"/>
      <c r="AF2" s="18"/>
      <c r="AG2" s="6"/>
      <c r="AH2" s="6"/>
      <c r="AI2" s="6"/>
      <c r="AJ2" s="51"/>
      <c r="AK2" s="51"/>
      <c r="AM2" s="6"/>
      <c r="AN2" s="6"/>
    </row>
    <row r="3" spans="1:40" s="141" customFormat="1" ht="87" customHeight="1" x14ac:dyDescent="0.25">
      <c r="A3" s="315" t="s">
        <v>5</v>
      </c>
      <c r="B3" s="316" t="s">
        <v>30</v>
      </c>
      <c r="C3" s="316" t="s">
        <v>2</v>
      </c>
      <c r="D3" s="318" t="s">
        <v>29</v>
      </c>
      <c r="E3" s="318" t="s">
        <v>121</v>
      </c>
      <c r="F3" s="319" t="s">
        <v>142</v>
      </c>
      <c r="G3" s="319" t="s">
        <v>211</v>
      </c>
      <c r="H3" s="319" t="s">
        <v>217</v>
      </c>
      <c r="I3" s="318" t="s">
        <v>210</v>
      </c>
      <c r="J3" s="318" t="s">
        <v>207</v>
      </c>
      <c r="K3" s="318" t="s">
        <v>206</v>
      </c>
      <c r="L3" s="318" t="s">
        <v>208</v>
      </c>
      <c r="M3" s="318" t="s">
        <v>219</v>
      </c>
      <c r="N3" s="318" t="s">
        <v>218</v>
      </c>
      <c r="O3" s="318" t="s">
        <v>220</v>
      </c>
      <c r="P3" s="318" t="s">
        <v>221</v>
      </c>
      <c r="Q3" s="318" t="s">
        <v>209</v>
      </c>
      <c r="R3" s="318" t="s">
        <v>212</v>
      </c>
      <c r="S3" s="412" t="s">
        <v>215</v>
      </c>
      <c r="T3" s="316" t="s">
        <v>214</v>
      </c>
      <c r="U3" s="316" t="s">
        <v>213</v>
      </c>
      <c r="V3" s="359" t="s">
        <v>21</v>
      </c>
      <c r="W3" s="318" t="s">
        <v>27</v>
      </c>
      <c r="X3" s="316" t="s">
        <v>111</v>
      </c>
      <c r="Y3" s="316" t="s">
        <v>143</v>
      </c>
      <c r="Z3" s="319" t="s">
        <v>16</v>
      </c>
      <c r="AA3" s="320" t="s">
        <v>114</v>
      </c>
      <c r="AB3" s="320" t="s">
        <v>105</v>
      </c>
      <c r="AC3" s="320" t="s">
        <v>112</v>
      </c>
      <c r="AD3" s="320" t="s">
        <v>113</v>
      </c>
      <c r="AE3" s="320" t="s">
        <v>23</v>
      </c>
      <c r="AF3" s="315" t="s">
        <v>3</v>
      </c>
      <c r="AG3" s="323" t="s">
        <v>160</v>
      </c>
      <c r="AH3" s="143" t="s">
        <v>158</v>
      </c>
      <c r="AI3" s="143" t="s">
        <v>159</v>
      </c>
      <c r="AJ3" s="143" t="s">
        <v>190</v>
      </c>
      <c r="AK3" s="143" t="s">
        <v>186</v>
      </c>
    </row>
    <row r="4" spans="1:40" s="102" customFormat="1" ht="20.149999999999999" customHeight="1" x14ac:dyDescent="0.35">
      <c r="A4" s="360"/>
      <c r="B4" s="350"/>
      <c r="C4" s="361"/>
      <c r="D4" s="370"/>
      <c r="E4" s="361"/>
      <c r="F4" s="329"/>
      <c r="G4" s="363"/>
      <c r="H4" s="413"/>
      <c r="I4" s="333"/>
      <c r="J4" s="333"/>
      <c r="K4" s="333"/>
      <c r="L4" s="414"/>
      <c r="M4" s="415"/>
      <c r="N4" s="415"/>
      <c r="O4" s="415"/>
      <c r="P4" s="415"/>
      <c r="Q4" s="333"/>
      <c r="R4" s="333" t="s">
        <v>245</v>
      </c>
      <c r="S4" s="333"/>
      <c r="T4" s="333"/>
      <c r="U4" s="413"/>
      <c r="V4" s="416"/>
      <c r="W4" s="414"/>
      <c r="X4" s="414"/>
      <c r="Y4" s="333"/>
      <c r="Z4" s="377"/>
      <c r="AA4" s="335"/>
      <c r="AB4" s="335"/>
      <c r="AC4" s="334">
        <f>ROUND(IF(F4&gt;Z4,F4-Z4-(AA4+AB4),0),2)</f>
        <v>0</v>
      </c>
      <c r="AD4" s="334">
        <f>ROUND(IF(Z4&gt;F4,Z4-F4,0),2)</f>
        <v>0</v>
      </c>
      <c r="AE4" s="335"/>
      <c r="AF4" s="337"/>
      <c r="AG4" s="369"/>
      <c r="AH4" s="111"/>
      <c r="AI4" s="111"/>
      <c r="AJ4" s="291"/>
      <c r="AK4" s="291"/>
    </row>
    <row r="5" spans="1:40" s="102" customFormat="1" ht="20.149999999999999" customHeight="1" x14ac:dyDescent="0.3">
      <c r="A5" s="360"/>
      <c r="B5" s="350"/>
      <c r="C5" s="361"/>
      <c r="D5" s="370"/>
      <c r="E5" s="361"/>
      <c r="F5" s="329"/>
      <c r="G5" s="363"/>
      <c r="H5" s="413"/>
      <c r="I5" s="333"/>
      <c r="J5" s="333"/>
      <c r="K5" s="333"/>
      <c r="L5" s="414"/>
      <c r="M5" s="415"/>
      <c r="N5" s="415"/>
      <c r="O5" s="415"/>
      <c r="P5" s="415"/>
      <c r="Q5" s="333"/>
      <c r="R5" s="333"/>
      <c r="S5" s="333"/>
      <c r="T5" s="333"/>
      <c r="U5" s="413"/>
      <c r="V5" s="416"/>
      <c r="W5" s="414"/>
      <c r="X5" s="414"/>
      <c r="Y5" s="333"/>
      <c r="Z5" s="377"/>
      <c r="AA5" s="335"/>
      <c r="AB5" s="335"/>
      <c r="AC5" s="334">
        <f t="shared" ref="AC5:AC55" si="0">ROUND(IF(F5&gt;Z5,F5-Z5-(AA5+AB5),0),2)</f>
        <v>0</v>
      </c>
      <c r="AD5" s="334">
        <f t="shared" ref="AD5:AD55" si="1">ROUND(IF(Z5&gt;F5,Z5-F5,0),2)</f>
        <v>0</v>
      </c>
      <c r="AE5" s="335"/>
      <c r="AF5" s="337"/>
      <c r="AG5" s="369"/>
      <c r="AH5" s="111"/>
      <c r="AI5" s="111"/>
      <c r="AJ5" s="296"/>
      <c r="AK5" s="296"/>
    </row>
    <row r="6" spans="1:40" s="102" customFormat="1" ht="20.149999999999999" customHeight="1" x14ac:dyDescent="0.3">
      <c r="A6" s="360"/>
      <c r="B6" s="350"/>
      <c r="C6" s="361"/>
      <c r="D6" s="370"/>
      <c r="E6" s="361"/>
      <c r="F6" s="329"/>
      <c r="G6" s="363"/>
      <c r="H6" s="413"/>
      <c r="I6" s="333"/>
      <c r="J6" s="333"/>
      <c r="K6" s="333"/>
      <c r="L6" s="414"/>
      <c r="M6" s="415"/>
      <c r="N6" s="415"/>
      <c r="O6" s="415"/>
      <c r="P6" s="415"/>
      <c r="Q6" s="333"/>
      <c r="R6" s="333"/>
      <c r="S6" s="333"/>
      <c r="T6" s="333"/>
      <c r="U6" s="413"/>
      <c r="V6" s="416"/>
      <c r="W6" s="414"/>
      <c r="X6" s="414"/>
      <c r="Y6" s="333"/>
      <c r="Z6" s="377"/>
      <c r="AA6" s="335"/>
      <c r="AB6" s="335"/>
      <c r="AC6" s="334">
        <f t="shared" si="0"/>
        <v>0</v>
      </c>
      <c r="AD6" s="334">
        <f t="shared" si="1"/>
        <v>0</v>
      </c>
      <c r="AE6" s="335"/>
      <c r="AF6" s="337"/>
      <c r="AG6" s="369"/>
      <c r="AH6" s="111"/>
      <c r="AI6" s="111"/>
      <c r="AJ6" s="99"/>
      <c r="AK6" s="99"/>
    </row>
    <row r="7" spans="1:40" s="102" customFormat="1" ht="20.149999999999999" customHeight="1" x14ac:dyDescent="0.3">
      <c r="A7" s="360"/>
      <c r="B7" s="350"/>
      <c r="C7" s="361"/>
      <c r="D7" s="370"/>
      <c r="E7" s="361"/>
      <c r="F7" s="329"/>
      <c r="G7" s="363"/>
      <c r="H7" s="413"/>
      <c r="I7" s="333"/>
      <c r="J7" s="333"/>
      <c r="K7" s="333"/>
      <c r="L7" s="414"/>
      <c r="M7" s="415"/>
      <c r="N7" s="415"/>
      <c r="O7" s="415"/>
      <c r="P7" s="415"/>
      <c r="Q7" s="333"/>
      <c r="R7" s="333"/>
      <c r="S7" s="333"/>
      <c r="T7" s="333"/>
      <c r="U7" s="413"/>
      <c r="V7" s="416"/>
      <c r="W7" s="414"/>
      <c r="X7" s="414"/>
      <c r="Y7" s="333"/>
      <c r="Z7" s="377"/>
      <c r="AA7" s="335"/>
      <c r="AB7" s="335"/>
      <c r="AC7" s="334">
        <f t="shared" si="0"/>
        <v>0</v>
      </c>
      <c r="AD7" s="334">
        <f t="shared" si="1"/>
        <v>0</v>
      </c>
      <c r="AE7" s="335"/>
      <c r="AF7" s="337"/>
      <c r="AG7" s="369"/>
      <c r="AH7" s="111"/>
      <c r="AI7" s="111"/>
      <c r="AJ7" s="99"/>
      <c r="AK7" s="99"/>
    </row>
    <row r="8" spans="1:40" s="102" customFormat="1" ht="20.149999999999999" customHeight="1" x14ac:dyDescent="0.3">
      <c r="A8" s="360"/>
      <c r="B8" s="350"/>
      <c r="C8" s="361"/>
      <c r="D8" s="370"/>
      <c r="E8" s="361"/>
      <c r="F8" s="329"/>
      <c r="G8" s="363"/>
      <c r="H8" s="413"/>
      <c r="I8" s="333"/>
      <c r="J8" s="333"/>
      <c r="K8" s="333"/>
      <c r="L8" s="414"/>
      <c r="M8" s="415"/>
      <c r="N8" s="415"/>
      <c r="O8" s="415"/>
      <c r="P8" s="415"/>
      <c r="Q8" s="333"/>
      <c r="R8" s="333"/>
      <c r="S8" s="333"/>
      <c r="T8" s="333"/>
      <c r="U8" s="413"/>
      <c r="V8" s="416"/>
      <c r="W8" s="414"/>
      <c r="X8" s="414"/>
      <c r="Y8" s="333"/>
      <c r="Z8" s="377"/>
      <c r="AA8" s="335"/>
      <c r="AB8" s="335"/>
      <c r="AC8" s="334">
        <f t="shared" si="0"/>
        <v>0</v>
      </c>
      <c r="AD8" s="334">
        <f t="shared" si="1"/>
        <v>0</v>
      </c>
      <c r="AE8" s="335"/>
      <c r="AF8" s="337"/>
      <c r="AG8" s="369"/>
      <c r="AH8" s="111"/>
      <c r="AI8" s="111"/>
      <c r="AJ8" s="99"/>
      <c r="AK8" s="99"/>
    </row>
    <row r="9" spans="1:40" s="102" customFormat="1" ht="20.149999999999999" customHeight="1" x14ac:dyDescent="0.3">
      <c r="A9" s="360"/>
      <c r="B9" s="350"/>
      <c r="C9" s="361"/>
      <c r="D9" s="370"/>
      <c r="E9" s="361"/>
      <c r="F9" s="329"/>
      <c r="G9" s="363"/>
      <c r="H9" s="413"/>
      <c r="I9" s="333"/>
      <c r="J9" s="333"/>
      <c r="K9" s="333"/>
      <c r="L9" s="414"/>
      <c r="M9" s="415"/>
      <c r="N9" s="415"/>
      <c r="O9" s="415"/>
      <c r="P9" s="415"/>
      <c r="Q9" s="333"/>
      <c r="R9" s="333"/>
      <c r="S9" s="333"/>
      <c r="T9" s="333"/>
      <c r="U9" s="413"/>
      <c r="V9" s="416"/>
      <c r="W9" s="414"/>
      <c r="X9" s="414"/>
      <c r="Y9" s="333"/>
      <c r="Z9" s="377"/>
      <c r="AA9" s="335"/>
      <c r="AB9" s="335"/>
      <c r="AC9" s="334">
        <f t="shared" si="0"/>
        <v>0</v>
      </c>
      <c r="AD9" s="334">
        <f t="shared" si="1"/>
        <v>0</v>
      </c>
      <c r="AE9" s="335"/>
      <c r="AF9" s="337"/>
      <c r="AG9" s="369"/>
      <c r="AH9" s="111"/>
      <c r="AI9" s="111"/>
      <c r="AJ9" s="99"/>
      <c r="AK9" s="99"/>
    </row>
    <row r="10" spans="1:40" s="102" customFormat="1" ht="20.149999999999999" customHeight="1" x14ac:dyDescent="0.3">
      <c r="A10" s="360"/>
      <c r="B10" s="350"/>
      <c r="C10" s="361"/>
      <c r="D10" s="370"/>
      <c r="E10" s="361"/>
      <c r="F10" s="329"/>
      <c r="G10" s="363"/>
      <c r="H10" s="413"/>
      <c r="I10" s="333"/>
      <c r="J10" s="333"/>
      <c r="K10" s="333"/>
      <c r="L10" s="414"/>
      <c r="M10" s="415"/>
      <c r="N10" s="415"/>
      <c r="O10" s="415"/>
      <c r="P10" s="415"/>
      <c r="Q10" s="333"/>
      <c r="R10" s="333"/>
      <c r="S10" s="333"/>
      <c r="T10" s="333"/>
      <c r="U10" s="413"/>
      <c r="V10" s="416"/>
      <c r="W10" s="414"/>
      <c r="X10" s="414"/>
      <c r="Y10" s="333"/>
      <c r="Z10" s="377"/>
      <c r="AA10" s="335"/>
      <c r="AB10" s="335"/>
      <c r="AC10" s="334">
        <f t="shared" si="0"/>
        <v>0</v>
      </c>
      <c r="AD10" s="334">
        <f t="shared" si="1"/>
        <v>0</v>
      </c>
      <c r="AE10" s="335"/>
      <c r="AF10" s="337"/>
      <c r="AG10" s="369"/>
      <c r="AH10" s="111"/>
      <c r="AI10" s="111"/>
      <c r="AJ10" s="99"/>
      <c r="AK10" s="99"/>
    </row>
    <row r="11" spans="1:40" s="102" customFormat="1" ht="20.149999999999999" customHeight="1" x14ac:dyDescent="0.3">
      <c r="A11" s="360"/>
      <c r="B11" s="350"/>
      <c r="C11" s="361"/>
      <c r="D11" s="370"/>
      <c r="E11" s="361"/>
      <c r="F11" s="329"/>
      <c r="G11" s="363"/>
      <c r="H11" s="413"/>
      <c r="I11" s="333"/>
      <c r="J11" s="333"/>
      <c r="K11" s="333"/>
      <c r="L11" s="414"/>
      <c r="M11" s="415"/>
      <c r="N11" s="415"/>
      <c r="O11" s="415"/>
      <c r="P11" s="415"/>
      <c r="Q11" s="333"/>
      <c r="R11" s="333"/>
      <c r="S11" s="333"/>
      <c r="T11" s="333"/>
      <c r="U11" s="413"/>
      <c r="V11" s="416"/>
      <c r="W11" s="414"/>
      <c r="X11" s="414"/>
      <c r="Y11" s="333"/>
      <c r="Z11" s="377"/>
      <c r="AA11" s="335"/>
      <c r="AB11" s="335"/>
      <c r="AC11" s="334">
        <f t="shared" ref="AC11:AC18" si="2">ROUND(IF(F11&gt;Z11,F11-Z11-(AA11+AB11),0),2)</f>
        <v>0</v>
      </c>
      <c r="AD11" s="334">
        <f t="shared" ref="AD11:AD18" si="3">ROUND(IF(Z11&gt;F11,Z11-F11,0),2)</f>
        <v>0</v>
      </c>
      <c r="AE11" s="335"/>
      <c r="AF11" s="337"/>
      <c r="AG11" s="369"/>
      <c r="AH11" s="111"/>
      <c r="AI11" s="111"/>
      <c r="AJ11" s="99"/>
      <c r="AK11" s="99"/>
    </row>
    <row r="12" spans="1:40" s="102" customFormat="1" ht="20.149999999999999" customHeight="1" x14ac:dyDescent="0.3">
      <c r="A12" s="360"/>
      <c r="B12" s="350"/>
      <c r="C12" s="361"/>
      <c r="D12" s="370"/>
      <c r="E12" s="361"/>
      <c r="F12" s="329"/>
      <c r="G12" s="363"/>
      <c r="H12" s="413"/>
      <c r="I12" s="333"/>
      <c r="J12" s="333"/>
      <c r="K12" s="333"/>
      <c r="L12" s="414"/>
      <c r="M12" s="415"/>
      <c r="N12" s="415"/>
      <c r="O12" s="415"/>
      <c r="P12" s="415"/>
      <c r="Q12" s="333"/>
      <c r="R12" s="333"/>
      <c r="S12" s="333"/>
      <c r="T12" s="333"/>
      <c r="U12" s="413"/>
      <c r="V12" s="416"/>
      <c r="W12" s="414"/>
      <c r="X12" s="414"/>
      <c r="Y12" s="333"/>
      <c r="Z12" s="377"/>
      <c r="AA12" s="335"/>
      <c r="AB12" s="335"/>
      <c r="AC12" s="334">
        <f t="shared" si="2"/>
        <v>0</v>
      </c>
      <c r="AD12" s="334">
        <f t="shared" si="3"/>
        <v>0</v>
      </c>
      <c r="AE12" s="335"/>
      <c r="AF12" s="337"/>
      <c r="AG12" s="369"/>
      <c r="AH12" s="111"/>
      <c r="AI12" s="111"/>
      <c r="AJ12" s="99"/>
      <c r="AK12" s="99"/>
    </row>
    <row r="13" spans="1:40" s="102" customFormat="1" ht="20.149999999999999" customHeight="1" x14ac:dyDescent="0.3">
      <c r="A13" s="360"/>
      <c r="B13" s="350"/>
      <c r="C13" s="361"/>
      <c r="D13" s="370"/>
      <c r="E13" s="361"/>
      <c r="F13" s="329"/>
      <c r="G13" s="363"/>
      <c r="H13" s="413"/>
      <c r="I13" s="333"/>
      <c r="J13" s="333"/>
      <c r="K13" s="333"/>
      <c r="L13" s="414"/>
      <c r="M13" s="415"/>
      <c r="N13" s="415"/>
      <c r="O13" s="415"/>
      <c r="P13" s="415"/>
      <c r="Q13" s="333"/>
      <c r="R13" s="333"/>
      <c r="S13" s="333"/>
      <c r="T13" s="333"/>
      <c r="U13" s="413"/>
      <c r="V13" s="416"/>
      <c r="W13" s="414"/>
      <c r="X13" s="414"/>
      <c r="Y13" s="333"/>
      <c r="Z13" s="377"/>
      <c r="AA13" s="335"/>
      <c r="AB13" s="335"/>
      <c r="AC13" s="334">
        <f t="shared" si="2"/>
        <v>0</v>
      </c>
      <c r="AD13" s="334">
        <f t="shared" si="3"/>
        <v>0</v>
      </c>
      <c r="AE13" s="335"/>
      <c r="AF13" s="337"/>
      <c r="AG13" s="369"/>
      <c r="AH13" s="111"/>
      <c r="AI13" s="111"/>
      <c r="AJ13" s="99"/>
      <c r="AK13" s="99"/>
    </row>
    <row r="14" spans="1:40" s="102" customFormat="1" ht="20.149999999999999" customHeight="1" x14ac:dyDescent="0.3">
      <c r="A14" s="360"/>
      <c r="B14" s="350"/>
      <c r="C14" s="361"/>
      <c r="D14" s="370"/>
      <c r="E14" s="361"/>
      <c r="F14" s="329"/>
      <c r="G14" s="363"/>
      <c r="H14" s="413"/>
      <c r="I14" s="333"/>
      <c r="J14" s="333"/>
      <c r="K14" s="333"/>
      <c r="L14" s="414"/>
      <c r="M14" s="415"/>
      <c r="N14" s="415"/>
      <c r="O14" s="415"/>
      <c r="P14" s="415"/>
      <c r="Q14" s="333"/>
      <c r="R14" s="333"/>
      <c r="S14" s="333"/>
      <c r="T14" s="333"/>
      <c r="U14" s="413"/>
      <c r="V14" s="416"/>
      <c r="W14" s="414"/>
      <c r="X14" s="414"/>
      <c r="Y14" s="333"/>
      <c r="Z14" s="377"/>
      <c r="AA14" s="335"/>
      <c r="AB14" s="335"/>
      <c r="AC14" s="334">
        <f t="shared" si="2"/>
        <v>0</v>
      </c>
      <c r="AD14" s="334">
        <f t="shared" si="3"/>
        <v>0</v>
      </c>
      <c r="AE14" s="335"/>
      <c r="AF14" s="337"/>
      <c r="AG14" s="369"/>
      <c r="AH14" s="111"/>
      <c r="AI14" s="111"/>
      <c r="AJ14" s="99"/>
      <c r="AK14" s="99"/>
    </row>
    <row r="15" spans="1:40" s="102" customFormat="1" ht="20.149999999999999" customHeight="1" x14ac:dyDescent="0.3">
      <c r="A15" s="360"/>
      <c r="B15" s="350"/>
      <c r="C15" s="361"/>
      <c r="D15" s="370"/>
      <c r="E15" s="361"/>
      <c r="F15" s="329"/>
      <c r="G15" s="363"/>
      <c r="H15" s="413"/>
      <c r="I15" s="333"/>
      <c r="J15" s="333"/>
      <c r="K15" s="333"/>
      <c r="L15" s="414"/>
      <c r="M15" s="415"/>
      <c r="N15" s="415"/>
      <c r="O15" s="415"/>
      <c r="P15" s="415"/>
      <c r="Q15" s="333"/>
      <c r="R15" s="333"/>
      <c r="S15" s="333"/>
      <c r="T15" s="333"/>
      <c r="U15" s="413"/>
      <c r="V15" s="416"/>
      <c r="W15" s="414"/>
      <c r="X15" s="414"/>
      <c r="Y15" s="333"/>
      <c r="Z15" s="377"/>
      <c r="AA15" s="335"/>
      <c r="AB15" s="335"/>
      <c r="AC15" s="334">
        <f t="shared" si="2"/>
        <v>0</v>
      </c>
      <c r="AD15" s="334">
        <f t="shared" si="3"/>
        <v>0</v>
      </c>
      <c r="AE15" s="335"/>
      <c r="AF15" s="337"/>
      <c r="AG15" s="369"/>
      <c r="AH15" s="111"/>
      <c r="AI15" s="111"/>
      <c r="AJ15" s="99"/>
      <c r="AK15" s="99"/>
    </row>
    <row r="16" spans="1:40" s="102" customFormat="1" ht="20.149999999999999" customHeight="1" x14ac:dyDescent="0.3">
      <c r="A16" s="360"/>
      <c r="B16" s="350"/>
      <c r="C16" s="361"/>
      <c r="D16" s="370"/>
      <c r="E16" s="361"/>
      <c r="F16" s="329"/>
      <c r="G16" s="363"/>
      <c r="H16" s="413"/>
      <c r="I16" s="333"/>
      <c r="J16" s="333"/>
      <c r="K16" s="333"/>
      <c r="L16" s="414"/>
      <c r="M16" s="415"/>
      <c r="N16" s="415"/>
      <c r="O16" s="415"/>
      <c r="P16" s="415"/>
      <c r="Q16" s="333"/>
      <c r="R16" s="333"/>
      <c r="S16" s="333"/>
      <c r="T16" s="333"/>
      <c r="U16" s="413"/>
      <c r="V16" s="416"/>
      <c r="W16" s="414"/>
      <c r="X16" s="414"/>
      <c r="Y16" s="333"/>
      <c r="Z16" s="377"/>
      <c r="AA16" s="335"/>
      <c r="AB16" s="335"/>
      <c r="AC16" s="334">
        <f t="shared" si="2"/>
        <v>0</v>
      </c>
      <c r="AD16" s="334">
        <f t="shared" si="3"/>
        <v>0</v>
      </c>
      <c r="AE16" s="335"/>
      <c r="AF16" s="337"/>
      <c r="AG16" s="369"/>
      <c r="AH16" s="111"/>
      <c r="AI16" s="111"/>
      <c r="AJ16" s="99"/>
      <c r="AK16" s="99"/>
    </row>
    <row r="17" spans="1:37" s="102" customFormat="1" ht="20.149999999999999" customHeight="1" x14ac:dyDescent="0.3">
      <c r="A17" s="360"/>
      <c r="B17" s="350"/>
      <c r="C17" s="361"/>
      <c r="D17" s="370"/>
      <c r="E17" s="361"/>
      <c r="F17" s="329"/>
      <c r="G17" s="363"/>
      <c r="H17" s="413"/>
      <c r="I17" s="333"/>
      <c r="J17" s="333"/>
      <c r="K17" s="333"/>
      <c r="L17" s="414"/>
      <c r="M17" s="415"/>
      <c r="N17" s="415"/>
      <c r="O17" s="415"/>
      <c r="P17" s="415"/>
      <c r="Q17" s="333"/>
      <c r="R17" s="333"/>
      <c r="S17" s="333"/>
      <c r="T17" s="333"/>
      <c r="U17" s="413"/>
      <c r="V17" s="416"/>
      <c r="W17" s="414"/>
      <c r="X17" s="414"/>
      <c r="Y17" s="333"/>
      <c r="Z17" s="377"/>
      <c r="AA17" s="335"/>
      <c r="AB17" s="335"/>
      <c r="AC17" s="334">
        <f t="shared" si="2"/>
        <v>0</v>
      </c>
      <c r="AD17" s="334">
        <f t="shared" si="3"/>
        <v>0</v>
      </c>
      <c r="AE17" s="335"/>
      <c r="AF17" s="337"/>
      <c r="AG17" s="369"/>
      <c r="AH17" s="111"/>
      <c r="AI17" s="111"/>
      <c r="AJ17" s="99"/>
      <c r="AK17" s="99"/>
    </row>
    <row r="18" spans="1:37" s="102" customFormat="1" ht="20.149999999999999" customHeight="1" x14ac:dyDescent="0.3">
      <c r="A18" s="360"/>
      <c r="B18" s="350"/>
      <c r="C18" s="361"/>
      <c r="D18" s="370"/>
      <c r="E18" s="361"/>
      <c r="F18" s="329"/>
      <c r="G18" s="363"/>
      <c r="H18" s="413"/>
      <c r="I18" s="333"/>
      <c r="J18" s="333"/>
      <c r="K18" s="333"/>
      <c r="L18" s="414"/>
      <c r="M18" s="415"/>
      <c r="N18" s="415"/>
      <c r="O18" s="415"/>
      <c r="P18" s="415"/>
      <c r="Q18" s="333"/>
      <c r="R18" s="333"/>
      <c r="S18" s="333"/>
      <c r="T18" s="333"/>
      <c r="U18" s="413"/>
      <c r="V18" s="416"/>
      <c r="W18" s="414"/>
      <c r="X18" s="414"/>
      <c r="Y18" s="333"/>
      <c r="Z18" s="377"/>
      <c r="AA18" s="335"/>
      <c r="AB18" s="335"/>
      <c r="AC18" s="334">
        <f t="shared" si="2"/>
        <v>0</v>
      </c>
      <c r="AD18" s="334">
        <f t="shared" si="3"/>
        <v>0</v>
      </c>
      <c r="AE18" s="335"/>
      <c r="AF18" s="337"/>
      <c r="AG18" s="369"/>
      <c r="AH18" s="111"/>
      <c r="AI18" s="111"/>
      <c r="AJ18" s="99"/>
      <c r="AK18" s="99"/>
    </row>
    <row r="19" spans="1:37" s="102" customFormat="1" ht="20.149999999999999" customHeight="1" x14ac:dyDescent="0.3">
      <c r="A19" s="360"/>
      <c r="B19" s="350"/>
      <c r="C19" s="361"/>
      <c r="D19" s="370"/>
      <c r="E19" s="361"/>
      <c r="F19" s="329"/>
      <c r="G19" s="363"/>
      <c r="H19" s="413"/>
      <c r="I19" s="333"/>
      <c r="J19" s="333"/>
      <c r="K19" s="333"/>
      <c r="L19" s="414"/>
      <c r="M19" s="415"/>
      <c r="N19" s="415"/>
      <c r="O19" s="415"/>
      <c r="P19" s="415"/>
      <c r="Q19" s="333"/>
      <c r="R19" s="333"/>
      <c r="S19" s="333"/>
      <c r="T19" s="333"/>
      <c r="U19" s="413"/>
      <c r="V19" s="416"/>
      <c r="W19" s="414"/>
      <c r="X19" s="414"/>
      <c r="Y19" s="333"/>
      <c r="Z19" s="377"/>
      <c r="AA19" s="335"/>
      <c r="AB19" s="335"/>
      <c r="AC19" s="334">
        <f t="shared" ref="AC19" si="4">ROUND(IF(F19&gt;Z19,F19-Z19-(AA19+AB19),0),2)</f>
        <v>0</v>
      </c>
      <c r="AD19" s="334">
        <f t="shared" ref="AD19" si="5">ROUND(IF(Z19&gt;F19,Z19-F19,0),2)</f>
        <v>0</v>
      </c>
      <c r="AE19" s="335"/>
      <c r="AF19" s="337"/>
      <c r="AG19" s="369"/>
      <c r="AH19" s="111"/>
      <c r="AI19" s="111"/>
      <c r="AJ19" s="99"/>
      <c r="AK19" s="99"/>
    </row>
    <row r="20" spans="1:37" s="102" customFormat="1" ht="20.149999999999999" customHeight="1" x14ac:dyDescent="0.3">
      <c r="A20" s="360"/>
      <c r="B20" s="350"/>
      <c r="C20" s="361"/>
      <c r="D20" s="370"/>
      <c r="E20" s="361"/>
      <c r="F20" s="329"/>
      <c r="G20" s="363"/>
      <c r="H20" s="413"/>
      <c r="I20" s="333"/>
      <c r="J20" s="333"/>
      <c r="K20" s="333"/>
      <c r="L20" s="414"/>
      <c r="M20" s="415"/>
      <c r="N20" s="415"/>
      <c r="O20" s="415"/>
      <c r="P20" s="415"/>
      <c r="Q20" s="333"/>
      <c r="R20" s="333"/>
      <c r="S20" s="333"/>
      <c r="T20" s="333"/>
      <c r="U20" s="413"/>
      <c r="V20" s="416"/>
      <c r="W20" s="414"/>
      <c r="X20" s="414"/>
      <c r="Y20" s="333"/>
      <c r="Z20" s="377"/>
      <c r="AA20" s="335"/>
      <c r="AB20" s="335"/>
      <c r="AC20" s="334">
        <f t="shared" si="0"/>
        <v>0</v>
      </c>
      <c r="AD20" s="334">
        <f t="shared" si="1"/>
        <v>0</v>
      </c>
      <c r="AE20" s="335"/>
      <c r="AF20" s="337"/>
      <c r="AG20" s="369"/>
      <c r="AH20" s="111"/>
      <c r="AI20" s="111"/>
      <c r="AJ20" s="99"/>
      <c r="AK20" s="99"/>
    </row>
    <row r="21" spans="1:37" s="102" customFormat="1" ht="20.149999999999999" customHeight="1" x14ac:dyDescent="0.3">
      <c r="A21" s="360"/>
      <c r="B21" s="350"/>
      <c r="C21" s="361"/>
      <c r="D21" s="370"/>
      <c r="E21" s="361"/>
      <c r="F21" s="329"/>
      <c r="G21" s="363"/>
      <c r="H21" s="413"/>
      <c r="I21" s="333"/>
      <c r="J21" s="333"/>
      <c r="K21" s="333"/>
      <c r="L21" s="414"/>
      <c r="M21" s="415"/>
      <c r="N21" s="415"/>
      <c r="O21" s="415"/>
      <c r="P21" s="415"/>
      <c r="Q21" s="333"/>
      <c r="R21" s="333"/>
      <c r="S21" s="333"/>
      <c r="T21" s="333"/>
      <c r="U21" s="413"/>
      <c r="V21" s="416"/>
      <c r="W21" s="414"/>
      <c r="X21" s="414"/>
      <c r="Y21" s="333"/>
      <c r="Z21" s="377"/>
      <c r="AA21" s="335"/>
      <c r="AB21" s="335"/>
      <c r="AC21" s="334">
        <f t="shared" si="0"/>
        <v>0</v>
      </c>
      <c r="AD21" s="334">
        <f t="shared" si="1"/>
        <v>0</v>
      </c>
      <c r="AE21" s="335"/>
      <c r="AF21" s="337"/>
      <c r="AG21" s="369"/>
      <c r="AH21" s="111"/>
      <c r="AI21" s="111"/>
      <c r="AJ21" s="99"/>
      <c r="AK21" s="99"/>
    </row>
    <row r="22" spans="1:37" s="102" customFormat="1" ht="20.149999999999999" customHeight="1" x14ac:dyDescent="0.3">
      <c r="A22" s="360"/>
      <c r="B22" s="350"/>
      <c r="C22" s="361"/>
      <c r="D22" s="370"/>
      <c r="E22" s="361"/>
      <c r="F22" s="329"/>
      <c r="G22" s="363"/>
      <c r="H22" s="413"/>
      <c r="I22" s="333"/>
      <c r="J22" s="333"/>
      <c r="K22" s="333"/>
      <c r="L22" s="414"/>
      <c r="M22" s="415"/>
      <c r="N22" s="415"/>
      <c r="O22" s="415"/>
      <c r="P22" s="415"/>
      <c r="Q22" s="333"/>
      <c r="R22" s="333"/>
      <c r="S22" s="333"/>
      <c r="T22" s="333"/>
      <c r="U22" s="413"/>
      <c r="V22" s="416"/>
      <c r="W22" s="414"/>
      <c r="X22" s="414"/>
      <c r="Y22" s="333"/>
      <c r="Z22" s="377"/>
      <c r="AA22" s="335"/>
      <c r="AB22" s="335"/>
      <c r="AC22" s="334">
        <f t="shared" si="0"/>
        <v>0</v>
      </c>
      <c r="AD22" s="334">
        <f t="shared" si="1"/>
        <v>0</v>
      </c>
      <c r="AE22" s="335"/>
      <c r="AF22" s="337"/>
      <c r="AG22" s="369"/>
      <c r="AH22" s="111"/>
      <c r="AI22" s="111"/>
      <c r="AJ22" s="99"/>
      <c r="AK22" s="99"/>
    </row>
    <row r="23" spans="1:37" s="102" customFormat="1" ht="20.149999999999999" customHeight="1" x14ac:dyDescent="0.3">
      <c r="A23" s="360"/>
      <c r="B23" s="350"/>
      <c r="C23" s="361"/>
      <c r="D23" s="370"/>
      <c r="E23" s="361"/>
      <c r="F23" s="329"/>
      <c r="G23" s="363"/>
      <c r="H23" s="413"/>
      <c r="I23" s="333"/>
      <c r="J23" s="333"/>
      <c r="K23" s="333"/>
      <c r="L23" s="414"/>
      <c r="M23" s="415"/>
      <c r="N23" s="415"/>
      <c r="O23" s="415"/>
      <c r="P23" s="415"/>
      <c r="Q23" s="333"/>
      <c r="R23" s="333"/>
      <c r="S23" s="333"/>
      <c r="T23" s="333"/>
      <c r="U23" s="413"/>
      <c r="V23" s="416"/>
      <c r="W23" s="414"/>
      <c r="X23" s="414"/>
      <c r="Y23" s="333"/>
      <c r="Z23" s="377"/>
      <c r="AA23" s="335"/>
      <c r="AB23" s="335"/>
      <c r="AC23" s="334">
        <f t="shared" si="0"/>
        <v>0</v>
      </c>
      <c r="AD23" s="334">
        <f t="shared" si="1"/>
        <v>0</v>
      </c>
      <c r="AE23" s="335"/>
      <c r="AF23" s="337"/>
      <c r="AG23" s="369"/>
      <c r="AH23" s="111"/>
      <c r="AI23" s="111"/>
      <c r="AJ23" s="99"/>
      <c r="AK23" s="99"/>
    </row>
    <row r="24" spans="1:37" s="102" customFormat="1" ht="20.149999999999999" customHeight="1" x14ac:dyDescent="0.3">
      <c r="A24" s="360"/>
      <c r="B24" s="350"/>
      <c r="C24" s="361"/>
      <c r="D24" s="370"/>
      <c r="E24" s="361"/>
      <c r="F24" s="329"/>
      <c r="G24" s="363"/>
      <c r="H24" s="413"/>
      <c r="I24" s="333"/>
      <c r="J24" s="333"/>
      <c r="K24" s="333"/>
      <c r="L24" s="414"/>
      <c r="M24" s="415"/>
      <c r="N24" s="415"/>
      <c r="O24" s="415"/>
      <c r="P24" s="415"/>
      <c r="Q24" s="333"/>
      <c r="R24" s="333"/>
      <c r="S24" s="333"/>
      <c r="T24" s="333"/>
      <c r="U24" s="413"/>
      <c r="V24" s="416"/>
      <c r="W24" s="414"/>
      <c r="X24" s="414"/>
      <c r="Y24" s="333"/>
      <c r="Z24" s="377"/>
      <c r="AA24" s="335"/>
      <c r="AB24" s="335"/>
      <c r="AC24" s="334">
        <f t="shared" si="0"/>
        <v>0</v>
      </c>
      <c r="AD24" s="334">
        <f t="shared" si="1"/>
        <v>0</v>
      </c>
      <c r="AE24" s="335"/>
      <c r="AF24" s="337"/>
      <c r="AG24" s="369"/>
      <c r="AH24" s="111"/>
      <c r="AI24" s="111"/>
      <c r="AJ24" s="99"/>
      <c r="AK24" s="99"/>
    </row>
    <row r="25" spans="1:37" s="102" customFormat="1" ht="20.149999999999999" customHeight="1" x14ac:dyDescent="0.3">
      <c r="A25" s="360"/>
      <c r="B25" s="350"/>
      <c r="C25" s="361"/>
      <c r="D25" s="370"/>
      <c r="E25" s="361"/>
      <c r="F25" s="329"/>
      <c r="G25" s="363"/>
      <c r="H25" s="413"/>
      <c r="I25" s="333"/>
      <c r="J25" s="333"/>
      <c r="K25" s="333"/>
      <c r="L25" s="414"/>
      <c r="M25" s="415"/>
      <c r="N25" s="415"/>
      <c r="O25" s="415"/>
      <c r="P25" s="415"/>
      <c r="Q25" s="333"/>
      <c r="R25" s="333"/>
      <c r="S25" s="333"/>
      <c r="T25" s="333"/>
      <c r="U25" s="413"/>
      <c r="V25" s="416"/>
      <c r="W25" s="414"/>
      <c r="X25" s="414"/>
      <c r="Y25" s="333"/>
      <c r="Z25" s="377"/>
      <c r="AA25" s="335"/>
      <c r="AB25" s="335"/>
      <c r="AC25" s="334">
        <f t="shared" si="0"/>
        <v>0</v>
      </c>
      <c r="AD25" s="334">
        <f t="shared" si="1"/>
        <v>0</v>
      </c>
      <c r="AE25" s="335"/>
      <c r="AF25" s="337"/>
      <c r="AG25" s="369"/>
      <c r="AH25" s="111"/>
      <c r="AI25" s="111"/>
      <c r="AJ25" s="99"/>
      <c r="AK25" s="99"/>
    </row>
    <row r="26" spans="1:37" s="102" customFormat="1" ht="20.149999999999999" customHeight="1" x14ac:dyDescent="0.3">
      <c r="A26" s="360"/>
      <c r="B26" s="350"/>
      <c r="C26" s="361"/>
      <c r="D26" s="370"/>
      <c r="E26" s="361"/>
      <c r="F26" s="329"/>
      <c r="G26" s="363"/>
      <c r="H26" s="413"/>
      <c r="I26" s="333"/>
      <c r="J26" s="333"/>
      <c r="K26" s="333"/>
      <c r="L26" s="414"/>
      <c r="M26" s="415"/>
      <c r="N26" s="415"/>
      <c r="O26" s="415"/>
      <c r="P26" s="415"/>
      <c r="Q26" s="333"/>
      <c r="R26" s="333"/>
      <c r="S26" s="333"/>
      <c r="T26" s="333"/>
      <c r="U26" s="413"/>
      <c r="V26" s="416"/>
      <c r="W26" s="414"/>
      <c r="X26" s="414"/>
      <c r="Y26" s="333"/>
      <c r="Z26" s="377"/>
      <c r="AA26" s="335"/>
      <c r="AB26" s="335"/>
      <c r="AC26" s="334">
        <f t="shared" si="0"/>
        <v>0</v>
      </c>
      <c r="AD26" s="334">
        <f t="shared" si="1"/>
        <v>0</v>
      </c>
      <c r="AE26" s="335"/>
      <c r="AF26" s="417"/>
      <c r="AG26" s="369"/>
      <c r="AH26" s="111"/>
      <c r="AI26" s="111"/>
      <c r="AJ26" s="99"/>
      <c r="AK26" s="99"/>
    </row>
    <row r="27" spans="1:37" s="102" customFormat="1" ht="20.149999999999999" customHeight="1" x14ac:dyDescent="0.3">
      <c r="A27" s="360"/>
      <c r="B27" s="350"/>
      <c r="C27" s="361"/>
      <c r="D27" s="370"/>
      <c r="E27" s="361"/>
      <c r="F27" s="329"/>
      <c r="G27" s="363"/>
      <c r="H27" s="413"/>
      <c r="I27" s="333"/>
      <c r="J27" s="333"/>
      <c r="K27" s="333"/>
      <c r="L27" s="414"/>
      <c r="M27" s="415"/>
      <c r="N27" s="415"/>
      <c r="O27" s="415"/>
      <c r="P27" s="415"/>
      <c r="Q27" s="333"/>
      <c r="R27" s="333"/>
      <c r="S27" s="333"/>
      <c r="T27" s="333"/>
      <c r="U27" s="413"/>
      <c r="V27" s="416"/>
      <c r="W27" s="414"/>
      <c r="X27" s="414"/>
      <c r="Y27" s="333"/>
      <c r="Z27" s="377"/>
      <c r="AA27" s="335"/>
      <c r="AB27" s="335"/>
      <c r="AC27" s="334">
        <f t="shared" si="0"/>
        <v>0</v>
      </c>
      <c r="AD27" s="334">
        <f t="shared" si="1"/>
        <v>0</v>
      </c>
      <c r="AE27" s="335"/>
      <c r="AF27" s="417"/>
      <c r="AG27" s="369"/>
      <c r="AH27" s="111"/>
      <c r="AI27" s="111"/>
      <c r="AJ27" s="99"/>
      <c r="AK27" s="99"/>
    </row>
    <row r="28" spans="1:37" s="102" customFormat="1" ht="20.149999999999999" customHeight="1" x14ac:dyDescent="0.3">
      <c r="A28" s="360"/>
      <c r="B28" s="350"/>
      <c r="C28" s="361"/>
      <c r="D28" s="370"/>
      <c r="E28" s="361"/>
      <c r="F28" s="329"/>
      <c r="G28" s="363"/>
      <c r="H28" s="413"/>
      <c r="I28" s="333"/>
      <c r="J28" s="333"/>
      <c r="K28" s="333"/>
      <c r="L28" s="414"/>
      <c r="M28" s="415"/>
      <c r="N28" s="415"/>
      <c r="O28" s="415"/>
      <c r="P28" s="415"/>
      <c r="Q28" s="333"/>
      <c r="R28" s="333"/>
      <c r="S28" s="333"/>
      <c r="T28" s="333"/>
      <c r="U28" s="413"/>
      <c r="V28" s="416"/>
      <c r="W28" s="414"/>
      <c r="X28" s="414"/>
      <c r="Y28" s="333"/>
      <c r="Z28" s="377"/>
      <c r="AA28" s="335"/>
      <c r="AB28" s="335"/>
      <c r="AC28" s="334">
        <f t="shared" si="0"/>
        <v>0</v>
      </c>
      <c r="AD28" s="334">
        <f t="shared" si="1"/>
        <v>0</v>
      </c>
      <c r="AE28" s="335"/>
      <c r="AF28" s="417"/>
      <c r="AG28" s="369"/>
      <c r="AH28" s="111"/>
      <c r="AI28" s="111"/>
      <c r="AJ28" s="99"/>
      <c r="AK28" s="99"/>
    </row>
    <row r="29" spans="1:37" s="102" customFormat="1" ht="20.149999999999999" customHeight="1" x14ac:dyDescent="0.3">
      <c r="A29" s="360"/>
      <c r="B29" s="350"/>
      <c r="C29" s="361"/>
      <c r="D29" s="370"/>
      <c r="E29" s="361"/>
      <c r="F29" s="329"/>
      <c r="G29" s="363"/>
      <c r="H29" s="413"/>
      <c r="I29" s="333"/>
      <c r="J29" s="333"/>
      <c r="K29" s="333"/>
      <c r="L29" s="414"/>
      <c r="M29" s="415"/>
      <c r="N29" s="415"/>
      <c r="O29" s="415"/>
      <c r="P29" s="415"/>
      <c r="Q29" s="333"/>
      <c r="R29" s="333"/>
      <c r="S29" s="333"/>
      <c r="T29" s="333"/>
      <c r="U29" s="413"/>
      <c r="V29" s="416"/>
      <c r="W29" s="414"/>
      <c r="X29" s="414"/>
      <c r="Y29" s="333"/>
      <c r="Z29" s="377"/>
      <c r="AA29" s="335"/>
      <c r="AB29" s="335"/>
      <c r="AC29" s="334">
        <f t="shared" si="0"/>
        <v>0</v>
      </c>
      <c r="AD29" s="334">
        <f t="shared" si="1"/>
        <v>0</v>
      </c>
      <c r="AE29" s="335"/>
      <c r="AF29" s="350"/>
      <c r="AG29" s="369"/>
      <c r="AH29" s="111"/>
      <c r="AI29" s="111"/>
      <c r="AJ29" s="99"/>
      <c r="AK29" s="99"/>
    </row>
    <row r="30" spans="1:37" s="102" customFormat="1" ht="20.149999999999999" customHeight="1" x14ac:dyDescent="0.3">
      <c r="A30" s="360"/>
      <c r="B30" s="350"/>
      <c r="C30" s="361"/>
      <c r="D30" s="370"/>
      <c r="E30" s="361"/>
      <c r="F30" s="329"/>
      <c r="G30" s="363"/>
      <c r="H30" s="413"/>
      <c r="I30" s="333"/>
      <c r="J30" s="333"/>
      <c r="K30" s="333"/>
      <c r="L30" s="414"/>
      <c r="M30" s="415"/>
      <c r="N30" s="415"/>
      <c r="O30" s="415"/>
      <c r="P30" s="415"/>
      <c r="Q30" s="333"/>
      <c r="R30" s="333"/>
      <c r="S30" s="333"/>
      <c r="T30" s="333"/>
      <c r="U30" s="413"/>
      <c r="V30" s="416"/>
      <c r="W30" s="414"/>
      <c r="X30" s="414"/>
      <c r="Y30" s="333"/>
      <c r="Z30" s="377"/>
      <c r="AA30" s="335"/>
      <c r="AB30" s="335"/>
      <c r="AC30" s="334">
        <f t="shared" si="0"/>
        <v>0</v>
      </c>
      <c r="AD30" s="334">
        <f t="shared" si="1"/>
        <v>0</v>
      </c>
      <c r="AE30" s="335"/>
      <c r="AF30" s="350"/>
      <c r="AG30" s="369"/>
      <c r="AH30" s="111"/>
      <c r="AI30" s="111"/>
      <c r="AJ30" s="99"/>
      <c r="AK30" s="99"/>
    </row>
    <row r="31" spans="1:37" s="102" customFormat="1" ht="20.149999999999999" customHeight="1" x14ac:dyDescent="0.3">
      <c r="A31" s="360"/>
      <c r="B31" s="350"/>
      <c r="C31" s="361"/>
      <c r="D31" s="370"/>
      <c r="E31" s="361"/>
      <c r="F31" s="329"/>
      <c r="G31" s="363"/>
      <c r="H31" s="413"/>
      <c r="I31" s="333"/>
      <c r="J31" s="333"/>
      <c r="K31" s="333"/>
      <c r="L31" s="414"/>
      <c r="M31" s="415"/>
      <c r="N31" s="415"/>
      <c r="O31" s="415"/>
      <c r="P31" s="415"/>
      <c r="Q31" s="333"/>
      <c r="R31" s="333"/>
      <c r="S31" s="333"/>
      <c r="T31" s="333"/>
      <c r="U31" s="413"/>
      <c r="V31" s="416"/>
      <c r="W31" s="414"/>
      <c r="X31" s="414"/>
      <c r="Y31" s="333"/>
      <c r="Z31" s="377"/>
      <c r="AA31" s="335"/>
      <c r="AB31" s="335"/>
      <c r="AC31" s="334">
        <f t="shared" si="0"/>
        <v>0</v>
      </c>
      <c r="AD31" s="334">
        <f t="shared" si="1"/>
        <v>0</v>
      </c>
      <c r="AE31" s="335"/>
      <c r="AF31" s="350"/>
      <c r="AG31" s="369"/>
      <c r="AH31" s="111"/>
      <c r="AI31" s="111"/>
      <c r="AJ31" s="99"/>
      <c r="AK31" s="99"/>
    </row>
    <row r="32" spans="1:37" s="102" customFormat="1" ht="20.149999999999999" customHeight="1" x14ac:dyDescent="0.3">
      <c r="A32" s="360"/>
      <c r="B32" s="350"/>
      <c r="C32" s="361"/>
      <c r="D32" s="370"/>
      <c r="E32" s="361"/>
      <c r="F32" s="329"/>
      <c r="G32" s="363"/>
      <c r="H32" s="413"/>
      <c r="I32" s="333"/>
      <c r="J32" s="333"/>
      <c r="K32" s="333"/>
      <c r="L32" s="414"/>
      <c r="M32" s="415"/>
      <c r="N32" s="415"/>
      <c r="O32" s="415"/>
      <c r="P32" s="415"/>
      <c r="Q32" s="333"/>
      <c r="R32" s="333"/>
      <c r="S32" s="333"/>
      <c r="T32" s="333"/>
      <c r="U32" s="413"/>
      <c r="V32" s="416"/>
      <c r="W32" s="414"/>
      <c r="X32" s="414"/>
      <c r="Y32" s="333"/>
      <c r="Z32" s="377"/>
      <c r="AA32" s="335"/>
      <c r="AB32" s="335"/>
      <c r="AC32" s="334">
        <f t="shared" si="0"/>
        <v>0</v>
      </c>
      <c r="AD32" s="334">
        <f t="shared" si="1"/>
        <v>0</v>
      </c>
      <c r="AE32" s="335"/>
      <c r="AF32" s="350"/>
      <c r="AG32" s="369"/>
      <c r="AH32" s="111"/>
      <c r="AI32" s="111"/>
      <c r="AJ32" s="99"/>
      <c r="AK32" s="99"/>
    </row>
    <row r="33" spans="1:37" s="102" customFormat="1" ht="20.149999999999999" customHeight="1" x14ac:dyDescent="0.3">
      <c r="A33" s="360"/>
      <c r="B33" s="350"/>
      <c r="C33" s="361"/>
      <c r="D33" s="370"/>
      <c r="E33" s="361"/>
      <c r="F33" s="329"/>
      <c r="G33" s="363"/>
      <c r="H33" s="413"/>
      <c r="I33" s="333"/>
      <c r="J33" s="333"/>
      <c r="K33" s="333"/>
      <c r="L33" s="414"/>
      <c r="M33" s="415"/>
      <c r="N33" s="415"/>
      <c r="O33" s="415"/>
      <c r="P33" s="415"/>
      <c r="Q33" s="333"/>
      <c r="R33" s="333"/>
      <c r="S33" s="333"/>
      <c r="T33" s="333"/>
      <c r="U33" s="413"/>
      <c r="V33" s="416"/>
      <c r="W33" s="414"/>
      <c r="X33" s="414"/>
      <c r="Y33" s="333"/>
      <c r="Z33" s="377"/>
      <c r="AA33" s="335"/>
      <c r="AB33" s="335"/>
      <c r="AC33" s="334">
        <f t="shared" si="0"/>
        <v>0</v>
      </c>
      <c r="AD33" s="334">
        <f t="shared" si="1"/>
        <v>0</v>
      </c>
      <c r="AE33" s="335"/>
      <c r="AF33" s="350"/>
      <c r="AG33" s="369"/>
      <c r="AH33" s="111"/>
      <c r="AI33" s="111"/>
      <c r="AJ33" s="99"/>
      <c r="AK33" s="99"/>
    </row>
    <row r="34" spans="1:37" s="102" customFormat="1" ht="20.149999999999999" customHeight="1" x14ac:dyDescent="0.3">
      <c r="A34" s="360"/>
      <c r="B34" s="350"/>
      <c r="C34" s="361"/>
      <c r="D34" s="370"/>
      <c r="E34" s="361"/>
      <c r="F34" s="329"/>
      <c r="G34" s="363"/>
      <c r="H34" s="413"/>
      <c r="I34" s="333"/>
      <c r="J34" s="333"/>
      <c r="K34" s="333"/>
      <c r="L34" s="414"/>
      <c r="M34" s="415"/>
      <c r="N34" s="415"/>
      <c r="O34" s="415"/>
      <c r="P34" s="415"/>
      <c r="Q34" s="333"/>
      <c r="R34" s="333"/>
      <c r="S34" s="333"/>
      <c r="T34" s="333"/>
      <c r="U34" s="413"/>
      <c r="V34" s="416"/>
      <c r="W34" s="414"/>
      <c r="X34" s="414"/>
      <c r="Y34" s="333"/>
      <c r="Z34" s="377"/>
      <c r="AA34" s="335"/>
      <c r="AB34" s="335"/>
      <c r="AC34" s="334">
        <f t="shared" si="0"/>
        <v>0</v>
      </c>
      <c r="AD34" s="334">
        <f t="shared" si="1"/>
        <v>0</v>
      </c>
      <c r="AE34" s="335"/>
      <c r="AF34" s="350"/>
      <c r="AG34" s="369"/>
      <c r="AH34" s="111"/>
      <c r="AI34" s="111"/>
      <c r="AJ34" s="99"/>
      <c r="AK34" s="99"/>
    </row>
    <row r="35" spans="1:37" s="102" customFormat="1" ht="20.149999999999999" customHeight="1" x14ac:dyDescent="0.3">
      <c r="A35" s="360"/>
      <c r="B35" s="350"/>
      <c r="C35" s="361"/>
      <c r="D35" s="370"/>
      <c r="E35" s="361"/>
      <c r="F35" s="329"/>
      <c r="G35" s="363"/>
      <c r="H35" s="413"/>
      <c r="I35" s="333"/>
      <c r="J35" s="333"/>
      <c r="K35" s="333"/>
      <c r="L35" s="414"/>
      <c r="M35" s="415"/>
      <c r="N35" s="415"/>
      <c r="O35" s="415"/>
      <c r="P35" s="415"/>
      <c r="Q35" s="333"/>
      <c r="R35" s="333"/>
      <c r="S35" s="333"/>
      <c r="T35" s="333"/>
      <c r="U35" s="413"/>
      <c r="V35" s="416"/>
      <c r="W35" s="414"/>
      <c r="X35" s="414"/>
      <c r="Y35" s="333"/>
      <c r="Z35" s="377"/>
      <c r="AA35" s="335"/>
      <c r="AB35" s="335"/>
      <c r="AC35" s="334">
        <f t="shared" si="0"/>
        <v>0</v>
      </c>
      <c r="AD35" s="334">
        <f t="shared" si="1"/>
        <v>0</v>
      </c>
      <c r="AE35" s="335"/>
      <c r="AF35" s="350"/>
      <c r="AG35" s="369"/>
      <c r="AH35" s="111"/>
      <c r="AI35" s="111"/>
      <c r="AJ35" s="99"/>
      <c r="AK35" s="99"/>
    </row>
    <row r="36" spans="1:37" s="102" customFormat="1" ht="20.149999999999999" customHeight="1" x14ac:dyDescent="0.3">
      <c r="A36" s="360"/>
      <c r="B36" s="350"/>
      <c r="C36" s="361"/>
      <c r="D36" s="370"/>
      <c r="E36" s="361"/>
      <c r="F36" s="329"/>
      <c r="G36" s="363"/>
      <c r="H36" s="413"/>
      <c r="I36" s="333"/>
      <c r="J36" s="333"/>
      <c r="K36" s="333"/>
      <c r="L36" s="414"/>
      <c r="M36" s="415"/>
      <c r="N36" s="415"/>
      <c r="O36" s="415"/>
      <c r="P36" s="415"/>
      <c r="Q36" s="333"/>
      <c r="R36" s="333"/>
      <c r="S36" s="333"/>
      <c r="T36" s="333"/>
      <c r="U36" s="413"/>
      <c r="V36" s="416"/>
      <c r="W36" s="414"/>
      <c r="X36" s="414"/>
      <c r="Y36" s="333"/>
      <c r="Z36" s="377"/>
      <c r="AA36" s="335"/>
      <c r="AB36" s="335"/>
      <c r="AC36" s="334">
        <f t="shared" si="0"/>
        <v>0</v>
      </c>
      <c r="AD36" s="334">
        <f t="shared" si="1"/>
        <v>0</v>
      </c>
      <c r="AE36" s="335"/>
      <c r="AF36" s="350"/>
      <c r="AG36" s="369"/>
      <c r="AH36" s="111"/>
      <c r="AI36" s="111"/>
      <c r="AJ36" s="99"/>
      <c r="AK36" s="99"/>
    </row>
    <row r="37" spans="1:37" s="102" customFormat="1" ht="20.149999999999999" customHeight="1" x14ac:dyDescent="0.3">
      <c r="A37" s="360"/>
      <c r="B37" s="350"/>
      <c r="C37" s="361"/>
      <c r="D37" s="370"/>
      <c r="E37" s="361"/>
      <c r="F37" s="329"/>
      <c r="G37" s="363"/>
      <c r="H37" s="413"/>
      <c r="I37" s="333"/>
      <c r="J37" s="333"/>
      <c r="K37" s="333"/>
      <c r="L37" s="414"/>
      <c r="M37" s="415"/>
      <c r="N37" s="415"/>
      <c r="O37" s="415"/>
      <c r="P37" s="415"/>
      <c r="Q37" s="333"/>
      <c r="R37" s="333"/>
      <c r="S37" s="333"/>
      <c r="T37" s="333"/>
      <c r="U37" s="413"/>
      <c r="V37" s="416"/>
      <c r="W37" s="414"/>
      <c r="X37" s="414"/>
      <c r="Y37" s="333"/>
      <c r="Z37" s="377"/>
      <c r="AA37" s="335"/>
      <c r="AB37" s="335"/>
      <c r="AC37" s="334">
        <f t="shared" si="0"/>
        <v>0</v>
      </c>
      <c r="AD37" s="334">
        <f t="shared" si="1"/>
        <v>0</v>
      </c>
      <c r="AE37" s="335"/>
      <c r="AF37" s="350"/>
      <c r="AG37" s="369"/>
      <c r="AH37" s="111"/>
      <c r="AI37" s="111"/>
      <c r="AJ37" s="99"/>
      <c r="AK37" s="99"/>
    </row>
    <row r="38" spans="1:37" s="102" customFormat="1" ht="20.149999999999999" customHeight="1" x14ac:dyDescent="0.3">
      <c r="A38" s="360"/>
      <c r="B38" s="350"/>
      <c r="C38" s="361"/>
      <c r="D38" s="370"/>
      <c r="E38" s="361"/>
      <c r="F38" s="329"/>
      <c r="G38" s="363"/>
      <c r="H38" s="413"/>
      <c r="I38" s="333"/>
      <c r="J38" s="333"/>
      <c r="K38" s="333"/>
      <c r="L38" s="414"/>
      <c r="M38" s="415"/>
      <c r="N38" s="415"/>
      <c r="O38" s="415"/>
      <c r="P38" s="415"/>
      <c r="Q38" s="333"/>
      <c r="R38" s="333"/>
      <c r="S38" s="333"/>
      <c r="T38" s="333"/>
      <c r="U38" s="413"/>
      <c r="V38" s="416"/>
      <c r="W38" s="414"/>
      <c r="X38" s="414"/>
      <c r="Y38" s="333"/>
      <c r="Z38" s="377"/>
      <c r="AA38" s="335"/>
      <c r="AB38" s="335"/>
      <c r="AC38" s="334">
        <f t="shared" si="0"/>
        <v>0</v>
      </c>
      <c r="AD38" s="334">
        <f t="shared" si="1"/>
        <v>0</v>
      </c>
      <c r="AE38" s="335"/>
      <c r="AF38" s="337"/>
      <c r="AG38" s="369"/>
      <c r="AH38" s="111"/>
      <c r="AI38" s="111"/>
      <c r="AJ38" s="99"/>
      <c r="AK38" s="99"/>
    </row>
    <row r="39" spans="1:37" s="102" customFormat="1" ht="20.149999999999999" customHeight="1" x14ac:dyDescent="0.3">
      <c r="A39" s="360"/>
      <c r="B39" s="350"/>
      <c r="C39" s="361"/>
      <c r="D39" s="361"/>
      <c r="E39" s="361"/>
      <c r="F39" s="329"/>
      <c r="G39" s="363"/>
      <c r="H39" s="413"/>
      <c r="I39" s="333"/>
      <c r="J39" s="333"/>
      <c r="K39" s="333"/>
      <c r="L39" s="414"/>
      <c r="M39" s="415"/>
      <c r="N39" s="415"/>
      <c r="O39" s="415"/>
      <c r="P39" s="415"/>
      <c r="Q39" s="333"/>
      <c r="R39" s="333"/>
      <c r="S39" s="333"/>
      <c r="T39" s="333"/>
      <c r="U39" s="413"/>
      <c r="V39" s="416"/>
      <c r="W39" s="414"/>
      <c r="X39" s="414"/>
      <c r="Y39" s="333"/>
      <c r="Z39" s="377"/>
      <c r="AA39" s="335"/>
      <c r="AB39" s="335"/>
      <c r="AC39" s="334">
        <f t="shared" si="0"/>
        <v>0</v>
      </c>
      <c r="AD39" s="334">
        <f t="shared" si="1"/>
        <v>0</v>
      </c>
      <c r="AE39" s="335"/>
      <c r="AF39" s="337"/>
      <c r="AG39" s="369"/>
      <c r="AH39" s="111"/>
      <c r="AI39" s="111"/>
      <c r="AJ39" s="99"/>
      <c r="AK39" s="99"/>
    </row>
    <row r="40" spans="1:37" s="102" customFormat="1" ht="20.149999999999999" customHeight="1" x14ac:dyDescent="0.3">
      <c r="A40" s="360"/>
      <c r="B40" s="350"/>
      <c r="C40" s="361"/>
      <c r="D40" s="361"/>
      <c r="E40" s="361"/>
      <c r="F40" s="329"/>
      <c r="G40" s="363"/>
      <c r="H40" s="413"/>
      <c r="I40" s="333"/>
      <c r="J40" s="333"/>
      <c r="K40" s="333"/>
      <c r="L40" s="414"/>
      <c r="M40" s="415"/>
      <c r="N40" s="415"/>
      <c r="O40" s="415"/>
      <c r="P40" s="415"/>
      <c r="Q40" s="333"/>
      <c r="R40" s="333"/>
      <c r="S40" s="333"/>
      <c r="T40" s="333"/>
      <c r="U40" s="413"/>
      <c r="V40" s="416"/>
      <c r="W40" s="414"/>
      <c r="X40" s="414"/>
      <c r="Y40" s="333"/>
      <c r="Z40" s="377"/>
      <c r="AA40" s="335"/>
      <c r="AB40" s="335"/>
      <c r="AC40" s="334">
        <f t="shared" si="0"/>
        <v>0</v>
      </c>
      <c r="AD40" s="334">
        <f t="shared" si="1"/>
        <v>0</v>
      </c>
      <c r="AE40" s="335"/>
      <c r="AF40" s="337"/>
      <c r="AG40" s="369"/>
      <c r="AH40" s="111"/>
      <c r="AI40" s="111"/>
      <c r="AJ40" s="99"/>
      <c r="AK40" s="99"/>
    </row>
    <row r="41" spans="1:37" s="102" customFormat="1" ht="20.149999999999999" customHeight="1" x14ac:dyDescent="0.3">
      <c r="A41" s="360"/>
      <c r="B41" s="350"/>
      <c r="C41" s="418"/>
      <c r="D41" s="361"/>
      <c r="E41" s="361"/>
      <c r="F41" s="329"/>
      <c r="G41" s="363"/>
      <c r="H41" s="413"/>
      <c r="I41" s="333"/>
      <c r="J41" s="333"/>
      <c r="K41" s="333"/>
      <c r="L41" s="414"/>
      <c r="M41" s="415"/>
      <c r="N41" s="415"/>
      <c r="O41" s="415"/>
      <c r="P41" s="415"/>
      <c r="Q41" s="333"/>
      <c r="R41" s="333"/>
      <c r="S41" s="333"/>
      <c r="T41" s="333"/>
      <c r="U41" s="413"/>
      <c r="V41" s="416"/>
      <c r="W41" s="414"/>
      <c r="X41" s="414"/>
      <c r="Y41" s="333"/>
      <c r="Z41" s="377"/>
      <c r="AA41" s="335"/>
      <c r="AB41" s="335"/>
      <c r="AC41" s="334">
        <f t="shared" si="0"/>
        <v>0</v>
      </c>
      <c r="AD41" s="334">
        <f t="shared" si="1"/>
        <v>0</v>
      </c>
      <c r="AE41" s="335"/>
      <c r="AF41" s="337"/>
      <c r="AG41" s="369"/>
      <c r="AH41" s="111"/>
      <c r="AI41" s="111"/>
      <c r="AJ41" s="99"/>
      <c r="AK41" s="99"/>
    </row>
    <row r="42" spans="1:37" s="102" customFormat="1" ht="20.149999999999999" customHeight="1" x14ac:dyDescent="0.3">
      <c r="A42" s="360"/>
      <c r="B42" s="350"/>
      <c r="C42" s="418"/>
      <c r="D42" s="361"/>
      <c r="E42" s="361"/>
      <c r="F42" s="329"/>
      <c r="G42" s="363"/>
      <c r="H42" s="413"/>
      <c r="I42" s="333"/>
      <c r="J42" s="333"/>
      <c r="K42" s="333"/>
      <c r="L42" s="414"/>
      <c r="M42" s="415"/>
      <c r="N42" s="415"/>
      <c r="O42" s="415"/>
      <c r="P42" s="415"/>
      <c r="Q42" s="333"/>
      <c r="R42" s="333"/>
      <c r="S42" s="333"/>
      <c r="T42" s="333"/>
      <c r="U42" s="413"/>
      <c r="V42" s="416"/>
      <c r="W42" s="414"/>
      <c r="X42" s="414"/>
      <c r="Y42" s="333"/>
      <c r="Z42" s="377"/>
      <c r="AA42" s="335"/>
      <c r="AB42" s="335"/>
      <c r="AC42" s="334">
        <f t="shared" si="0"/>
        <v>0</v>
      </c>
      <c r="AD42" s="334">
        <f t="shared" si="1"/>
        <v>0</v>
      </c>
      <c r="AE42" s="335"/>
      <c r="AF42" s="337"/>
      <c r="AG42" s="369"/>
      <c r="AH42" s="111"/>
      <c r="AI42" s="111"/>
      <c r="AJ42" s="99"/>
      <c r="AK42" s="99"/>
    </row>
    <row r="43" spans="1:37" s="102" customFormat="1" ht="20.149999999999999" customHeight="1" x14ac:dyDescent="0.3">
      <c r="A43" s="360"/>
      <c r="B43" s="350"/>
      <c r="C43" s="418"/>
      <c r="D43" s="361"/>
      <c r="E43" s="361"/>
      <c r="F43" s="329"/>
      <c r="G43" s="363"/>
      <c r="H43" s="413"/>
      <c r="I43" s="333"/>
      <c r="J43" s="333"/>
      <c r="K43" s="333"/>
      <c r="L43" s="414"/>
      <c r="M43" s="415"/>
      <c r="N43" s="415"/>
      <c r="O43" s="415"/>
      <c r="P43" s="415"/>
      <c r="Q43" s="333"/>
      <c r="R43" s="333"/>
      <c r="S43" s="333"/>
      <c r="T43" s="333"/>
      <c r="U43" s="413"/>
      <c r="V43" s="416"/>
      <c r="W43" s="414"/>
      <c r="X43" s="414"/>
      <c r="Y43" s="333"/>
      <c r="Z43" s="377"/>
      <c r="AA43" s="335"/>
      <c r="AB43" s="335"/>
      <c r="AC43" s="334">
        <f t="shared" si="0"/>
        <v>0</v>
      </c>
      <c r="AD43" s="334">
        <f t="shared" si="1"/>
        <v>0</v>
      </c>
      <c r="AE43" s="335"/>
      <c r="AF43" s="337"/>
      <c r="AG43" s="369"/>
      <c r="AH43" s="111"/>
      <c r="AI43" s="111"/>
      <c r="AJ43" s="99"/>
      <c r="AK43" s="99"/>
    </row>
    <row r="44" spans="1:37" s="102" customFormat="1" ht="20.149999999999999" customHeight="1" x14ac:dyDescent="0.3">
      <c r="A44" s="360"/>
      <c r="B44" s="350"/>
      <c r="C44" s="418"/>
      <c r="D44" s="361"/>
      <c r="E44" s="361"/>
      <c r="F44" s="329"/>
      <c r="G44" s="363"/>
      <c r="H44" s="413"/>
      <c r="I44" s="333"/>
      <c r="J44" s="333"/>
      <c r="K44" s="333"/>
      <c r="L44" s="414"/>
      <c r="M44" s="415"/>
      <c r="N44" s="415"/>
      <c r="O44" s="415"/>
      <c r="P44" s="415"/>
      <c r="Q44" s="333"/>
      <c r="R44" s="333"/>
      <c r="S44" s="333"/>
      <c r="T44" s="333"/>
      <c r="U44" s="413"/>
      <c r="V44" s="416"/>
      <c r="W44" s="414"/>
      <c r="X44" s="414"/>
      <c r="Y44" s="333"/>
      <c r="Z44" s="377"/>
      <c r="AA44" s="335"/>
      <c r="AB44" s="335"/>
      <c r="AC44" s="334">
        <f t="shared" si="0"/>
        <v>0</v>
      </c>
      <c r="AD44" s="334">
        <f t="shared" si="1"/>
        <v>0</v>
      </c>
      <c r="AE44" s="335"/>
      <c r="AF44" s="337"/>
      <c r="AG44" s="369"/>
      <c r="AH44" s="111"/>
      <c r="AI44" s="111"/>
      <c r="AJ44" s="99"/>
      <c r="AK44" s="99"/>
    </row>
    <row r="45" spans="1:37" s="102" customFormat="1" ht="20.149999999999999" customHeight="1" x14ac:dyDescent="0.3">
      <c r="A45" s="360"/>
      <c r="B45" s="350"/>
      <c r="C45" s="418"/>
      <c r="D45" s="361"/>
      <c r="E45" s="361"/>
      <c r="F45" s="329"/>
      <c r="G45" s="363"/>
      <c r="H45" s="413"/>
      <c r="I45" s="333"/>
      <c r="J45" s="333"/>
      <c r="K45" s="333"/>
      <c r="L45" s="414"/>
      <c r="M45" s="415"/>
      <c r="N45" s="415"/>
      <c r="O45" s="415"/>
      <c r="P45" s="415"/>
      <c r="Q45" s="333"/>
      <c r="R45" s="333"/>
      <c r="S45" s="333"/>
      <c r="T45" s="333"/>
      <c r="U45" s="413"/>
      <c r="V45" s="416"/>
      <c r="W45" s="414"/>
      <c r="X45" s="414"/>
      <c r="Y45" s="333"/>
      <c r="Z45" s="377"/>
      <c r="AA45" s="335"/>
      <c r="AB45" s="335"/>
      <c r="AC45" s="334">
        <f t="shared" si="0"/>
        <v>0</v>
      </c>
      <c r="AD45" s="334">
        <f t="shared" si="1"/>
        <v>0</v>
      </c>
      <c r="AE45" s="335"/>
      <c r="AF45" s="417"/>
      <c r="AG45" s="369"/>
      <c r="AH45" s="111"/>
      <c r="AI45" s="111"/>
      <c r="AJ45" s="99"/>
      <c r="AK45" s="99"/>
    </row>
    <row r="46" spans="1:37" s="102" customFormat="1" ht="20.149999999999999" customHeight="1" x14ac:dyDescent="0.3">
      <c r="A46" s="360"/>
      <c r="B46" s="350"/>
      <c r="C46" s="418"/>
      <c r="D46" s="361"/>
      <c r="E46" s="361"/>
      <c r="F46" s="329"/>
      <c r="G46" s="363"/>
      <c r="H46" s="413"/>
      <c r="I46" s="333"/>
      <c r="J46" s="333"/>
      <c r="K46" s="333"/>
      <c r="L46" s="414"/>
      <c r="M46" s="415"/>
      <c r="N46" s="415"/>
      <c r="O46" s="415"/>
      <c r="P46" s="415"/>
      <c r="Q46" s="333"/>
      <c r="R46" s="333"/>
      <c r="S46" s="333"/>
      <c r="T46" s="333"/>
      <c r="U46" s="413"/>
      <c r="V46" s="416"/>
      <c r="W46" s="414"/>
      <c r="X46" s="414"/>
      <c r="Y46" s="333"/>
      <c r="Z46" s="377"/>
      <c r="AA46" s="335"/>
      <c r="AB46" s="335"/>
      <c r="AC46" s="334">
        <f t="shared" si="0"/>
        <v>0</v>
      </c>
      <c r="AD46" s="334">
        <f t="shared" si="1"/>
        <v>0</v>
      </c>
      <c r="AE46" s="335"/>
      <c r="AF46" s="337"/>
      <c r="AG46" s="369"/>
      <c r="AH46" s="111"/>
      <c r="AI46" s="111"/>
      <c r="AJ46" s="99"/>
      <c r="AK46" s="99"/>
    </row>
    <row r="47" spans="1:37" s="102" customFormat="1" ht="20.149999999999999" customHeight="1" x14ac:dyDescent="0.3">
      <c r="A47" s="360"/>
      <c r="B47" s="350"/>
      <c r="C47" s="418"/>
      <c r="D47" s="361"/>
      <c r="E47" s="361"/>
      <c r="F47" s="329"/>
      <c r="G47" s="363"/>
      <c r="H47" s="413"/>
      <c r="I47" s="333"/>
      <c r="J47" s="333"/>
      <c r="K47" s="333"/>
      <c r="L47" s="414"/>
      <c r="M47" s="415"/>
      <c r="N47" s="415"/>
      <c r="O47" s="415"/>
      <c r="P47" s="415"/>
      <c r="Q47" s="333"/>
      <c r="R47" s="333"/>
      <c r="S47" s="333"/>
      <c r="T47" s="333"/>
      <c r="U47" s="413"/>
      <c r="V47" s="416"/>
      <c r="W47" s="414"/>
      <c r="X47" s="414"/>
      <c r="Y47" s="333"/>
      <c r="Z47" s="377"/>
      <c r="AA47" s="335"/>
      <c r="AB47" s="335"/>
      <c r="AC47" s="334">
        <f t="shared" si="0"/>
        <v>0</v>
      </c>
      <c r="AD47" s="334">
        <f t="shared" si="1"/>
        <v>0</v>
      </c>
      <c r="AE47" s="335"/>
      <c r="AF47" s="417"/>
      <c r="AG47" s="369"/>
      <c r="AH47" s="111"/>
      <c r="AI47" s="111"/>
      <c r="AJ47" s="99"/>
      <c r="AK47" s="99"/>
    </row>
    <row r="48" spans="1:37" s="102" customFormat="1" ht="20.149999999999999" customHeight="1" x14ac:dyDescent="0.3">
      <c r="A48" s="360"/>
      <c r="B48" s="350"/>
      <c r="C48" s="418"/>
      <c r="D48" s="361"/>
      <c r="E48" s="361"/>
      <c r="F48" s="419"/>
      <c r="G48" s="330"/>
      <c r="H48" s="413"/>
      <c r="I48" s="333"/>
      <c r="J48" s="333"/>
      <c r="K48" s="333"/>
      <c r="L48" s="414"/>
      <c r="M48" s="415"/>
      <c r="N48" s="415"/>
      <c r="O48" s="415"/>
      <c r="P48" s="415"/>
      <c r="Q48" s="333"/>
      <c r="R48" s="333"/>
      <c r="S48" s="333"/>
      <c r="T48" s="333"/>
      <c r="U48" s="333"/>
      <c r="V48" s="416"/>
      <c r="W48" s="414"/>
      <c r="X48" s="414"/>
      <c r="Y48" s="333"/>
      <c r="Z48" s="377"/>
      <c r="AA48" s="335"/>
      <c r="AB48" s="335"/>
      <c r="AC48" s="334">
        <f t="shared" si="0"/>
        <v>0</v>
      </c>
      <c r="AD48" s="334">
        <f t="shared" si="1"/>
        <v>0</v>
      </c>
      <c r="AE48" s="335"/>
      <c r="AF48" s="417"/>
      <c r="AG48" s="369"/>
      <c r="AH48" s="111"/>
      <c r="AI48" s="111"/>
      <c r="AJ48" s="99"/>
      <c r="AK48" s="99"/>
    </row>
    <row r="49" spans="1:40" s="102" customFormat="1" ht="20.149999999999999" customHeight="1" x14ac:dyDescent="0.3">
      <c r="A49" s="360"/>
      <c r="B49" s="350"/>
      <c r="C49" s="418"/>
      <c r="D49" s="361"/>
      <c r="E49" s="361"/>
      <c r="F49" s="419"/>
      <c r="G49" s="330"/>
      <c r="H49" s="413"/>
      <c r="I49" s="333"/>
      <c r="J49" s="333"/>
      <c r="K49" s="333"/>
      <c r="L49" s="414"/>
      <c r="M49" s="415"/>
      <c r="N49" s="415"/>
      <c r="O49" s="415"/>
      <c r="P49" s="415"/>
      <c r="Q49" s="333"/>
      <c r="R49" s="333"/>
      <c r="S49" s="333"/>
      <c r="T49" s="333"/>
      <c r="U49" s="333"/>
      <c r="V49" s="416"/>
      <c r="W49" s="414"/>
      <c r="X49" s="414"/>
      <c r="Y49" s="333"/>
      <c r="Z49" s="377"/>
      <c r="AA49" s="335"/>
      <c r="AB49" s="335"/>
      <c r="AC49" s="334">
        <f t="shared" si="0"/>
        <v>0</v>
      </c>
      <c r="AD49" s="334">
        <f t="shared" si="1"/>
        <v>0</v>
      </c>
      <c r="AE49" s="335"/>
      <c r="AF49" s="417"/>
      <c r="AG49" s="369"/>
      <c r="AH49" s="111"/>
      <c r="AI49" s="111"/>
      <c r="AJ49" s="99"/>
      <c r="AK49" s="99"/>
    </row>
    <row r="50" spans="1:40" s="102" customFormat="1" ht="20.149999999999999" customHeight="1" x14ac:dyDescent="0.3">
      <c r="A50" s="360"/>
      <c r="B50" s="350"/>
      <c r="C50" s="418"/>
      <c r="D50" s="361"/>
      <c r="E50" s="361"/>
      <c r="F50" s="419"/>
      <c r="G50" s="330"/>
      <c r="H50" s="413"/>
      <c r="I50" s="333"/>
      <c r="J50" s="333"/>
      <c r="K50" s="333"/>
      <c r="L50" s="414"/>
      <c r="M50" s="415"/>
      <c r="N50" s="415"/>
      <c r="O50" s="415"/>
      <c r="P50" s="415"/>
      <c r="Q50" s="333"/>
      <c r="R50" s="333"/>
      <c r="S50" s="333"/>
      <c r="T50" s="333"/>
      <c r="U50" s="333"/>
      <c r="V50" s="416"/>
      <c r="W50" s="414"/>
      <c r="X50" s="414"/>
      <c r="Y50" s="333"/>
      <c r="Z50" s="377"/>
      <c r="AA50" s="335"/>
      <c r="AB50" s="335"/>
      <c r="AC50" s="334">
        <f t="shared" si="0"/>
        <v>0</v>
      </c>
      <c r="AD50" s="334">
        <f t="shared" si="1"/>
        <v>0</v>
      </c>
      <c r="AE50" s="335"/>
      <c r="AF50" s="337"/>
      <c r="AG50" s="369"/>
      <c r="AH50" s="111"/>
      <c r="AI50" s="111"/>
      <c r="AJ50" s="99"/>
      <c r="AK50" s="99"/>
    </row>
    <row r="51" spans="1:40" s="102" customFormat="1" ht="20.149999999999999" customHeight="1" x14ac:dyDescent="0.3">
      <c r="A51" s="360"/>
      <c r="B51" s="350"/>
      <c r="C51" s="418"/>
      <c r="D51" s="361"/>
      <c r="E51" s="361"/>
      <c r="F51" s="419"/>
      <c r="G51" s="330"/>
      <c r="H51" s="413"/>
      <c r="I51" s="333"/>
      <c r="J51" s="333"/>
      <c r="K51" s="333"/>
      <c r="L51" s="414"/>
      <c r="M51" s="415"/>
      <c r="N51" s="415"/>
      <c r="O51" s="415"/>
      <c r="P51" s="415"/>
      <c r="Q51" s="333"/>
      <c r="R51" s="333"/>
      <c r="S51" s="333"/>
      <c r="T51" s="333"/>
      <c r="U51" s="333"/>
      <c r="V51" s="416"/>
      <c r="W51" s="414"/>
      <c r="X51" s="414"/>
      <c r="Y51" s="333"/>
      <c r="Z51" s="377"/>
      <c r="AA51" s="335"/>
      <c r="AB51" s="335"/>
      <c r="AC51" s="334">
        <f t="shared" si="0"/>
        <v>0</v>
      </c>
      <c r="AD51" s="334">
        <f t="shared" si="1"/>
        <v>0</v>
      </c>
      <c r="AE51" s="335"/>
      <c r="AF51" s="337"/>
      <c r="AG51" s="369"/>
      <c r="AH51" s="111"/>
      <c r="AI51" s="111"/>
      <c r="AJ51" s="99"/>
      <c r="AK51" s="99"/>
    </row>
    <row r="52" spans="1:40" s="102" customFormat="1" ht="20.149999999999999" customHeight="1" x14ac:dyDescent="0.3">
      <c r="A52" s="360"/>
      <c r="B52" s="350"/>
      <c r="C52" s="418"/>
      <c r="D52" s="361"/>
      <c r="E52" s="361"/>
      <c r="F52" s="419"/>
      <c r="G52" s="330"/>
      <c r="H52" s="413"/>
      <c r="I52" s="333"/>
      <c r="J52" s="333"/>
      <c r="K52" s="333"/>
      <c r="L52" s="414"/>
      <c r="M52" s="415"/>
      <c r="N52" s="415"/>
      <c r="O52" s="415"/>
      <c r="P52" s="415"/>
      <c r="Q52" s="333"/>
      <c r="R52" s="333"/>
      <c r="S52" s="333"/>
      <c r="T52" s="333"/>
      <c r="U52" s="333"/>
      <c r="V52" s="416"/>
      <c r="W52" s="414"/>
      <c r="X52" s="414"/>
      <c r="Y52" s="333"/>
      <c r="Z52" s="377"/>
      <c r="AA52" s="335"/>
      <c r="AB52" s="335"/>
      <c r="AC52" s="334">
        <f t="shared" si="0"/>
        <v>0</v>
      </c>
      <c r="AD52" s="334">
        <f t="shared" si="1"/>
        <v>0</v>
      </c>
      <c r="AE52" s="335"/>
      <c r="AF52" s="337"/>
      <c r="AG52" s="369"/>
      <c r="AH52" s="111"/>
      <c r="AI52" s="111"/>
      <c r="AJ52" s="99"/>
      <c r="AK52" s="99"/>
    </row>
    <row r="53" spans="1:40" s="102" customFormat="1" ht="20.149999999999999" customHeight="1" x14ac:dyDescent="0.3">
      <c r="A53" s="360"/>
      <c r="B53" s="350"/>
      <c r="C53" s="418"/>
      <c r="D53" s="361"/>
      <c r="E53" s="361"/>
      <c r="F53" s="419"/>
      <c r="G53" s="330"/>
      <c r="H53" s="413"/>
      <c r="I53" s="333"/>
      <c r="J53" s="333"/>
      <c r="K53" s="333"/>
      <c r="L53" s="414"/>
      <c r="M53" s="415"/>
      <c r="N53" s="415"/>
      <c r="O53" s="415"/>
      <c r="P53" s="415"/>
      <c r="Q53" s="333"/>
      <c r="R53" s="333"/>
      <c r="S53" s="333"/>
      <c r="T53" s="333"/>
      <c r="U53" s="333"/>
      <c r="V53" s="416"/>
      <c r="W53" s="414"/>
      <c r="X53" s="414"/>
      <c r="Y53" s="333"/>
      <c r="Z53" s="377"/>
      <c r="AA53" s="335"/>
      <c r="AB53" s="335"/>
      <c r="AC53" s="334">
        <f t="shared" si="0"/>
        <v>0</v>
      </c>
      <c r="AD53" s="334">
        <f t="shared" si="1"/>
        <v>0</v>
      </c>
      <c r="AE53" s="335"/>
      <c r="AF53" s="337"/>
      <c r="AG53" s="369"/>
      <c r="AH53" s="111"/>
      <c r="AI53" s="111"/>
      <c r="AJ53" s="99"/>
      <c r="AK53" s="99"/>
    </row>
    <row r="54" spans="1:40" s="102" customFormat="1" ht="20.149999999999999" customHeight="1" x14ac:dyDescent="0.3">
      <c r="A54" s="360"/>
      <c r="B54" s="350"/>
      <c r="C54" s="418"/>
      <c r="D54" s="361"/>
      <c r="E54" s="361"/>
      <c r="F54" s="419"/>
      <c r="G54" s="330"/>
      <c r="H54" s="413"/>
      <c r="I54" s="333"/>
      <c r="J54" s="333"/>
      <c r="K54" s="333"/>
      <c r="L54" s="414"/>
      <c r="M54" s="415"/>
      <c r="N54" s="415"/>
      <c r="O54" s="415"/>
      <c r="P54" s="415"/>
      <c r="Q54" s="333"/>
      <c r="R54" s="333"/>
      <c r="S54" s="333"/>
      <c r="T54" s="333"/>
      <c r="U54" s="333"/>
      <c r="V54" s="416"/>
      <c r="W54" s="414"/>
      <c r="X54" s="414"/>
      <c r="Y54" s="333"/>
      <c r="Z54" s="377"/>
      <c r="AA54" s="335"/>
      <c r="AB54" s="335"/>
      <c r="AC54" s="334">
        <f t="shared" si="0"/>
        <v>0</v>
      </c>
      <c r="AD54" s="334">
        <f t="shared" si="1"/>
        <v>0</v>
      </c>
      <c r="AE54" s="335"/>
      <c r="AF54" s="337"/>
      <c r="AG54" s="369"/>
      <c r="AH54" s="111"/>
      <c r="AI54" s="111"/>
      <c r="AJ54" s="99"/>
      <c r="AK54" s="99"/>
    </row>
    <row r="55" spans="1:40" s="102" customFormat="1" ht="20.149999999999999" customHeight="1" x14ac:dyDescent="0.3">
      <c r="A55" s="360"/>
      <c r="B55" s="350"/>
      <c r="C55" s="418"/>
      <c r="D55" s="361"/>
      <c r="E55" s="361"/>
      <c r="F55" s="419"/>
      <c r="G55" s="330"/>
      <c r="H55" s="413"/>
      <c r="I55" s="333"/>
      <c r="J55" s="333"/>
      <c r="K55" s="333"/>
      <c r="L55" s="414"/>
      <c r="M55" s="415"/>
      <c r="N55" s="415"/>
      <c r="O55" s="415"/>
      <c r="P55" s="415"/>
      <c r="Q55" s="333"/>
      <c r="R55" s="333"/>
      <c r="S55" s="333"/>
      <c r="T55" s="333"/>
      <c r="U55" s="333"/>
      <c r="V55" s="416"/>
      <c r="W55" s="414"/>
      <c r="X55" s="414"/>
      <c r="Y55" s="333"/>
      <c r="Z55" s="377"/>
      <c r="AA55" s="335"/>
      <c r="AB55" s="335"/>
      <c r="AC55" s="334">
        <f t="shared" si="0"/>
        <v>0</v>
      </c>
      <c r="AD55" s="334">
        <f t="shared" si="1"/>
        <v>0</v>
      </c>
      <c r="AE55" s="335"/>
      <c r="AF55" s="337"/>
      <c r="AG55" s="369"/>
      <c r="AH55" s="111"/>
      <c r="AI55" s="111"/>
      <c r="AJ55" s="99"/>
      <c r="AK55" s="99"/>
    </row>
    <row r="56" spans="1:40" s="500" customFormat="1" ht="20.149999999999999" customHeight="1" x14ac:dyDescent="0.25">
      <c r="A56" s="420" t="s">
        <v>4</v>
      </c>
      <c r="B56" s="501"/>
      <c r="C56" s="502"/>
      <c r="D56" s="503"/>
      <c r="E56" s="503"/>
      <c r="F56" s="504">
        <f>SUM(F4:F55)</f>
        <v>0</v>
      </c>
      <c r="G56" s="504"/>
      <c r="H56" s="504"/>
      <c r="I56" s="503"/>
      <c r="J56" s="503"/>
      <c r="K56" s="503"/>
      <c r="L56" s="503"/>
      <c r="M56" s="503"/>
      <c r="N56" s="503"/>
      <c r="O56" s="503"/>
      <c r="P56" s="503"/>
      <c r="Q56" s="503"/>
      <c r="R56" s="503"/>
      <c r="S56" s="503"/>
      <c r="T56" s="503"/>
      <c r="U56" s="501"/>
      <c r="V56" s="505"/>
      <c r="W56" s="503"/>
      <c r="X56" s="503"/>
      <c r="Y56" s="501"/>
      <c r="Z56" s="504">
        <f>SUM(Z4:Z55)</f>
        <v>0</v>
      </c>
      <c r="AA56" s="504">
        <f>SUM(AA4:AA55)</f>
        <v>0</v>
      </c>
      <c r="AB56" s="504">
        <f>SUM(AB4:AB55)</f>
        <v>0</v>
      </c>
      <c r="AC56" s="504">
        <f>SUM(AC4:AC55)</f>
        <v>0</v>
      </c>
      <c r="AD56" s="504">
        <f>SUM(AD4:AD55)</f>
        <v>0</v>
      </c>
      <c r="AE56" s="504"/>
      <c r="AF56" s="506"/>
      <c r="AG56" s="203"/>
      <c r="AH56" s="203"/>
      <c r="AI56" s="203"/>
      <c r="AJ56" s="203"/>
      <c r="AK56" s="203"/>
    </row>
    <row r="57" spans="1:40" ht="20.149999999999999" customHeight="1" x14ac:dyDescent="0.25">
      <c r="AM57" s="102"/>
      <c r="AN57" s="102"/>
    </row>
    <row r="58" spans="1:40" ht="20.149999999999999" customHeight="1" x14ac:dyDescent="0.25">
      <c r="AM58" s="102"/>
      <c r="AN58" s="102"/>
    </row>
  </sheetData>
  <autoFilter ref="A3:AK3"/>
  <mergeCells count="2">
    <mergeCell ref="A1:C1"/>
    <mergeCell ref="G2:T2"/>
  </mergeCells>
  <phoneticPr fontId="24" type="noConversion"/>
  <dataValidations count="4">
    <dataValidation type="list" allowBlank="1" showInputMessage="1" showErrorMessage="1" sqref="Y1:Y2 Y56 AB57:AB1048576">
      <formula1>"Y, N"</formula1>
    </dataValidation>
    <dataValidation type="list" allowBlank="1" showInputMessage="1" showErrorMessage="1" sqref="Y4:Y55 Q4:U55 H4:K55">
      <formula1>"Yes, No"</formula1>
    </dataValidation>
    <dataValidation type="list" allowBlank="1" showInputMessage="1" showErrorMessage="1" sqref="X4:X55">
      <formula1>"Yes, No, Partially"</formula1>
    </dataValidation>
    <dataValidation type="list" allowBlank="1" showInputMessage="1" showErrorMessage="1" sqref="AG4:AG55">
      <formula1>"Anomalous, Known, Random, Systemic,N/A"</formula1>
    </dataValidation>
  </dataValidations>
  <pageMargins left="0.70866141732283472" right="0.70866141732283472" top="0.74803149606299213" bottom="0.74803149606299213" header="0.31496062992125984" footer="0.31496062992125984"/>
  <pageSetup paperSize="9" scale="39" fitToHeight="9" orientation="landscape" r:id="rId1"/>
  <headerFooter>
    <oddFooter>&amp;F</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'Admin Check Summary'!$A$5:$A$14</xm:f>
          </x14:formula1>
          <xm:sqref>B2:B1048576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pageSetUpPr fitToPage="1"/>
  </sheetPr>
  <dimension ref="A1:W63"/>
  <sheetViews>
    <sheetView zoomScale="70" zoomScaleNormal="70" workbookViewId="0">
      <pane ySplit="4" topLeftCell="A5" activePane="bottomLeft" state="frozen"/>
      <selection activeCell="A2" sqref="A2:H2"/>
      <selection pane="bottomLeft" activeCell="B51" sqref="B51"/>
    </sheetView>
  </sheetViews>
  <sheetFormatPr defaultColWidth="9.1796875" defaultRowHeight="20.149999999999999" customHeight="1" x14ac:dyDescent="0.3"/>
  <cols>
    <col min="1" max="1" width="10.54296875" style="40" customWidth="1"/>
    <col min="2" max="2" width="43.54296875" style="24" customWidth="1"/>
    <col min="3" max="3" width="21.1796875" style="47" customWidth="1"/>
    <col min="4" max="5" width="15.7265625" style="25" customWidth="1"/>
    <col min="6" max="6" width="17" style="15" customWidth="1"/>
    <col min="7" max="8" width="15.7265625" style="36" customWidth="1"/>
    <col min="9" max="9" width="15.7265625" style="15" customWidth="1"/>
    <col min="10" max="10" width="15.7265625" style="41" customWidth="1"/>
    <col min="11" max="12" width="15.7265625" style="25" customWidth="1"/>
    <col min="13" max="14" width="15.7265625" style="41" customWidth="1"/>
    <col min="15" max="16" width="15.7265625" style="25" customWidth="1"/>
    <col min="17" max="17" width="34.54296875" style="13" customWidth="1"/>
    <col min="18" max="18" width="49.26953125" style="18" customWidth="1"/>
    <col min="19" max="19" width="21.453125" style="4" customWidth="1"/>
    <col min="20" max="20" width="17.26953125" style="4" customWidth="1"/>
    <col min="21" max="21" width="23.26953125" style="4" customWidth="1"/>
    <col min="22" max="23" width="28" style="51" customWidth="1"/>
    <col min="24" max="16384" width="9.1796875" style="4"/>
  </cols>
  <sheetData>
    <row r="1" spans="1:23" s="130" customFormat="1" ht="20.149999999999999" customHeight="1" x14ac:dyDescent="0.4">
      <c r="A1" s="580" t="s">
        <v>64</v>
      </c>
      <c r="B1" s="582"/>
      <c r="C1" s="123"/>
      <c r="D1" s="124"/>
      <c r="E1" s="124"/>
      <c r="F1" s="125"/>
      <c r="G1" s="126"/>
      <c r="H1" s="126"/>
      <c r="I1" s="125"/>
      <c r="J1" s="127"/>
      <c r="K1" s="124"/>
      <c r="L1" s="124"/>
      <c r="M1" s="127"/>
      <c r="N1" s="127"/>
      <c r="O1" s="124"/>
      <c r="P1" s="124"/>
      <c r="Q1" s="128"/>
      <c r="R1" s="129"/>
      <c r="V1" s="165"/>
      <c r="W1" s="165"/>
    </row>
    <row r="2" spans="1:23" s="140" customFormat="1" ht="19.5" customHeight="1" x14ac:dyDescent="0.4">
      <c r="A2" s="131"/>
      <c r="B2" s="131"/>
      <c r="C2" s="132"/>
      <c r="D2" s="133"/>
      <c r="E2" s="133"/>
      <c r="F2" s="134"/>
      <c r="G2" s="135"/>
      <c r="H2" s="135"/>
      <c r="I2" s="136"/>
      <c r="J2" s="137"/>
      <c r="K2" s="138"/>
      <c r="L2" s="245"/>
      <c r="M2" s="137"/>
      <c r="N2" s="137"/>
      <c r="O2" s="138"/>
      <c r="P2" s="138"/>
      <c r="Q2" s="139"/>
      <c r="R2" s="129"/>
      <c r="V2" s="51"/>
      <c r="W2" s="51"/>
    </row>
    <row r="3" spans="1:23" s="142" customFormat="1" ht="20.149999999999999" customHeight="1" x14ac:dyDescent="0.4">
      <c r="A3" s="598" t="s">
        <v>49</v>
      </c>
      <c r="B3" s="598"/>
      <c r="C3" s="598"/>
      <c r="D3" s="598" t="s">
        <v>24</v>
      </c>
      <c r="E3" s="598"/>
      <c r="F3" s="598"/>
      <c r="G3" s="598"/>
      <c r="H3" s="598"/>
      <c r="I3" s="598"/>
      <c r="J3" s="598"/>
      <c r="K3" s="304"/>
      <c r="L3" s="304"/>
      <c r="M3" s="304"/>
      <c r="N3" s="304"/>
      <c r="O3" s="304"/>
      <c r="P3" s="304"/>
      <c r="Q3" s="304"/>
      <c r="R3" s="304"/>
    </row>
    <row r="4" spans="1:23" s="141" customFormat="1" ht="46.5" x14ac:dyDescent="0.25">
      <c r="A4" s="316" t="s">
        <v>192</v>
      </c>
      <c r="B4" s="315" t="s">
        <v>2</v>
      </c>
      <c r="C4" s="319" t="s">
        <v>142</v>
      </c>
      <c r="D4" s="316" t="s">
        <v>0</v>
      </c>
      <c r="E4" s="316" t="s">
        <v>7</v>
      </c>
      <c r="F4" s="318" t="s">
        <v>17</v>
      </c>
      <c r="G4" s="359" t="s">
        <v>117</v>
      </c>
      <c r="H4" s="359" t="s">
        <v>22</v>
      </c>
      <c r="I4" s="318" t="s">
        <v>28</v>
      </c>
      <c r="J4" s="359" t="s">
        <v>26</v>
      </c>
      <c r="K4" s="322" t="s">
        <v>144</v>
      </c>
      <c r="L4" s="319" t="s">
        <v>16</v>
      </c>
      <c r="M4" s="320" t="s">
        <v>114</v>
      </c>
      <c r="N4" s="320" t="s">
        <v>105</v>
      </c>
      <c r="O4" s="320" t="s">
        <v>115</v>
      </c>
      <c r="P4" s="320" t="s">
        <v>116</v>
      </c>
      <c r="Q4" s="320" t="s">
        <v>23</v>
      </c>
      <c r="R4" s="315" t="s">
        <v>3</v>
      </c>
      <c r="S4" s="323" t="s">
        <v>160</v>
      </c>
      <c r="T4" s="143" t="s">
        <v>158</v>
      </c>
      <c r="U4" s="143" t="s">
        <v>159</v>
      </c>
      <c r="V4" s="143" t="s">
        <v>190</v>
      </c>
      <c r="W4" s="143" t="s">
        <v>186</v>
      </c>
    </row>
    <row r="5" spans="1:23" s="102" customFormat="1" ht="20.149999999999999" customHeight="1" x14ac:dyDescent="0.35">
      <c r="A5" s="333"/>
      <c r="B5" s="337" t="str">
        <f>IF('A - Grant - Stage 1'!E4="Y",'A - Grant - Stage 1'!C4,"")</f>
        <v/>
      </c>
      <c r="C5" s="421" t="str">
        <f>IF('A - Grant - Stage 1'!E4="Y",'A - Grant - Stage 1'!F4,"")</f>
        <v/>
      </c>
      <c r="D5" s="422"/>
      <c r="E5" s="422"/>
      <c r="F5" s="423"/>
      <c r="G5" s="416"/>
      <c r="H5" s="416"/>
      <c r="I5" s="414"/>
      <c r="J5" s="416"/>
      <c r="K5" s="332"/>
      <c r="L5" s="334"/>
      <c r="M5" s="416"/>
      <c r="N5" s="416"/>
      <c r="O5" s="334">
        <f t="shared" ref="O5:O55" si="0">ROUND(IF(C5&gt;L5,C5-L5-(M5+N5),0),0)</f>
        <v>0</v>
      </c>
      <c r="P5" s="334">
        <f t="shared" ref="P5:P55" si="1">ROUND(IF(L5&gt;C5,L5-C5,0),2)</f>
        <v>0</v>
      </c>
      <c r="Q5" s="335"/>
      <c r="R5" s="337"/>
      <c r="S5" s="369"/>
      <c r="T5" s="111"/>
      <c r="U5" s="111"/>
      <c r="V5" s="291"/>
      <c r="W5" s="291"/>
    </row>
    <row r="6" spans="1:23" s="102" customFormat="1" ht="20.149999999999999" customHeight="1" x14ac:dyDescent="0.3">
      <c r="A6" s="333"/>
      <c r="B6" s="337" t="str">
        <f>IF('A - Grant - Stage 1'!E5="Y",'A - Grant - Stage 1'!C5,"")</f>
        <v/>
      </c>
      <c r="C6" s="421" t="str">
        <f>IF('A - Grant - Stage 1'!E5="Y",'A - Grant - Stage 1'!F5,"")</f>
        <v/>
      </c>
      <c r="D6" s="422"/>
      <c r="E6" s="422"/>
      <c r="F6" s="423"/>
      <c r="G6" s="416"/>
      <c r="H6" s="416"/>
      <c r="I6" s="414"/>
      <c r="J6" s="416"/>
      <c r="K6" s="332"/>
      <c r="L6" s="334"/>
      <c r="M6" s="416"/>
      <c r="N6" s="416"/>
      <c r="O6" s="334">
        <f t="shared" si="0"/>
        <v>0</v>
      </c>
      <c r="P6" s="334">
        <f t="shared" si="1"/>
        <v>0</v>
      </c>
      <c r="Q6" s="335"/>
      <c r="R6" s="337"/>
      <c r="S6" s="369"/>
      <c r="T6" s="111"/>
      <c r="U6" s="111"/>
      <c r="V6" s="296"/>
      <c r="W6" s="296"/>
    </row>
    <row r="7" spans="1:23" s="102" customFormat="1" ht="20.149999999999999" customHeight="1" x14ac:dyDescent="0.3">
      <c r="A7" s="333"/>
      <c r="B7" s="337" t="str">
        <f>IF('A - Grant - Stage 1'!E6="Y",'A - Grant - Stage 1'!C6,"")</f>
        <v/>
      </c>
      <c r="C7" s="421" t="str">
        <f>IF('A - Grant - Stage 1'!E6="Y",'A - Grant - Stage 1'!F6,"")</f>
        <v/>
      </c>
      <c r="D7" s="422"/>
      <c r="E7" s="422"/>
      <c r="F7" s="423"/>
      <c r="G7" s="416"/>
      <c r="H7" s="416"/>
      <c r="I7" s="414"/>
      <c r="J7" s="416"/>
      <c r="K7" s="332"/>
      <c r="L7" s="334"/>
      <c r="M7" s="416"/>
      <c r="N7" s="416"/>
      <c r="O7" s="334">
        <f t="shared" si="0"/>
        <v>0</v>
      </c>
      <c r="P7" s="334">
        <f t="shared" si="1"/>
        <v>0</v>
      </c>
      <c r="Q7" s="335"/>
      <c r="R7" s="337"/>
      <c r="S7" s="369"/>
      <c r="T7" s="111"/>
      <c r="U7" s="111"/>
      <c r="V7" s="99"/>
      <c r="W7" s="99"/>
    </row>
    <row r="8" spans="1:23" s="102" customFormat="1" ht="20.149999999999999" customHeight="1" x14ac:dyDescent="0.3">
      <c r="A8" s="333"/>
      <c r="B8" s="337" t="str">
        <f>IF('A - Grant - Stage 1'!E7="Y",'A - Grant - Stage 1'!C7,"")</f>
        <v/>
      </c>
      <c r="C8" s="421" t="str">
        <f>IF('A - Grant - Stage 1'!E7="Y",'A - Grant - Stage 1'!F7,"")</f>
        <v/>
      </c>
      <c r="D8" s="422"/>
      <c r="E8" s="422"/>
      <c r="F8" s="423"/>
      <c r="G8" s="416"/>
      <c r="H8" s="416"/>
      <c r="I8" s="414"/>
      <c r="J8" s="416"/>
      <c r="K8" s="332"/>
      <c r="L8" s="334"/>
      <c r="M8" s="416"/>
      <c r="N8" s="416"/>
      <c r="O8" s="334">
        <f t="shared" si="0"/>
        <v>0</v>
      </c>
      <c r="P8" s="334">
        <f t="shared" si="1"/>
        <v>0</v>
      </c>
      <c r="Q8" s="335"/>
      <c r="R8" s="337"/>
      <c r="S8" s="369"/>
      <c r="T8" s="111"/>
      <c r="U8" s="111"/>
      <c r="V8" s="99"/>
      <c r="W8" s="99"/>
    </row>
    <row r="9" spans="1:23" s="102" customFormat="1" ht="20.149999999999999" customHeight="1" x14ac:dyDescent="0.3">
      <c r="A9" s="333"/>
      <c r="B9" s="337"/>
      <c r="C9" s="421"/>
      <c r="D9" s="422"/>
      <c r="E9" s="422"/>
      <c r="F9" s="423"/>
      <c r="G9" s="416"/>
      <c r="H9" s="416"/>
      <c r="I9" s="414"/>
      <c r="J9" s="416"/>
      <c r="K9" s="332"/>
      <c r="L9" s="334"/>
      <c r="M9" s="416"/>
      <c r="N9" s="416"/>
      <c r="O9" s="334">
        <f t="shared" si="0"/>
        <v>0</v>
      </c>
      <c r="P9" s="334">
        <f t="shared" si="1"/>
        <v>0</v>
      </c>
      <c r="Q9" s="335"/>
      <c r="R9" s="337"/>
      <c r="S9" s="369"/>
      <c r="T9" s="111"/>
      <c r="U9" s="111"/>
      <c r="V9" s="99"/>
      <c r="W9" s="99"/>
    </row>
    <row r="10" spans="1:23" s="102" customFormat="1" ht="20.149999999999999" customHeight="1" x14ac:dyDescent="0.3">
      <c r="A10" s="333"/>
      <c r="B10" s="337"/>
      <c r="C10" s="424"/>
      <c r="D10" s="422"/>
      <c r="E10" s="422"/>
      <c r="F10" s="423"/>
      <c r="G10" s="416"/>
      <c r="H10" s="416"/>
      <c r="I10" s="414"/>
      <c r="J10" s="416"/>
      <c r="K10" s="332"/>
      <c r="L10" s="334"/>
      <c r="M10" s="416"/>
      <c r="N10" s="416"/>
      <c r="O10" s="334">
        <f t="shared" si="0"/>
        <v>0</v>
      </c>
      <c r="P10" s="334">
        <f t="shared" si="1"/>
        <v>0</v>
      </c>
      <c r="Q10" s="335"/>
      <c r="R10" s="337"/>
      <c r="S10" s="369"/>
      <c r="T10" s="111"/>
      <c r="U10" s="111"/>
      <c r="V10" s="99"/>
      <c r="W10" s="99"/>
    </row>
    <row r="11" spans="1:23" s="102" customFormat="1" ht="20.149999999999999" customHeight="1" x14ac:dyDescent="0.3">
      <c r="A11" s="333"/>
      <c r="B11" s="337"/>
      <c r="C11" s="424"/>
      <c r="D11" s="422"/>
      <c r="E11" s="422"/>
      <c r="F11" s="423"/>
      <c r="G11" s="416"/>
      <c r="H11" s="416"/>
      <c r="I11" s="414"/>
      <c r="J11" s="416"/>
      <c r="K11" s="415"/>
      <c r="L11" s="334"/>
      <c r="M11" s="416"/>
      <c r="N11" s="416"/>
      <c r="O11" s="334">
        <f t="shared" si="0"/>
        <v>0</v>
      </c>
      <c r="P11" s="334">
        <f t="shared" si="1"/>
        <v>0</v>
      </c>
      <c r="Q11" s="335"/>
      <c r="R11" s="337"/>
      <c r="S11" s="369"/>
      <c r="T11" s="111"/>
      <c r="U11" s="111"/>
      <c r="V11" s="99"/>
      <c r="W11" s="99"/>
    </row>
    <row r="12" spans="1:23" s="102" customFormat="1" ht="20.149999999999999" customHeight="1" x14ac:dyDescent="0.3">
      <c r="A12" s="333"/>
      <c r="B12" s="337"/>
      <c r="C12" s="424"/>
      <c r="D12" s="422"/>
      <c r="E12" s="422"/>
      <c r="F12" s="423"/>
      <c r="G12" s="416"/>
      <c r="H12" s="416"/>
      <c r="I12" s="414"/>
      <c r="J12" s="416"/>
      <c r="K12" s="415"/>
      <c r="L12" s="334"/>
      <c r="M12" s="416"/>
      <c r="N12" s="416"/>
      <c r="O12" s="334">
        <f t="shared" si="0"/>
        <v>0</v>
      </c>
      <c r="P12" s="334">
        <f t="shared" si="1"/>
        <v>0</v>
      </c>
      <c r="Q12" s="335"/>
      <c r="R12" s="337"/>
      <c r="S12" s="369"/>
      <c r="T12" s="111"/>
      <c r="U12" s="111"/>
      <c r="V12" s="99"/>
      <c r="W12" s="99"/>
    </row>
    <row r="13" spans="1:23" s="102" customFormat="1" ht="20.149999999999999" customHeight="1" x14ac:dyDescent="0.3">
      <c r="A13" s="333"/>
      <c r="B13" s="337"/>
      <c r="C13" s="424"/>
      <c r="D13" s="422"/>
      <c r="E13" s="422"/>
      <c r="F13" s="423"/>
      <c r="G13" s="416"/>
      <c r="H13" s="416"/>
      <c r="I13" s="414"/>
      <c r="J13" s="416"/>
      <c r="K13" s="415"/>
      <c r="L13" s="334"/>
      <c r="M13" s="416"/>
      <c r="N13" s="416"/>
      <c r="O13" s="334">
        <f t="shared" si="0"/>
        <v>0</v>
      </c>
      <c r="P13" s="334">
        <f t="shared" si="1"/>
        <v>0</v>
      </c>
      <c r="Q13" s="335"/>
      <c r="R13" s="337"/>
      <c r="S13" s="369"/>
      <c r="T13" s="111"/>
      <c r="U13" s="111"/>
      <c r="V13" s="99"/>
      <c r="W13" s="99"/>
    </row>
    <row r="14" spans="1:23" s="102" customFormat="1" ht="20.149999999999999" customHeight="1" x14ac:dyDescent="0.3">
      <c r="A14" s="333"/>
      <c r="B14" s="337"/>
      <c r="C14" s="424"/>
      <c r="D14" s="422"/>
      <c r="E14" s="422"/>
      <c r="F14" s="423"/>
      <c r="G14" s="416"/>
      <c r="H14" s="416"/>
      <c r="I14" s="414"/>
      <c r="J14" s="416"/>
      <c r="K14" s="415"/>
      <c r="L14" s="334"/>
      <c r="M14" s="416"/>
      <c r="N14" s="416"/>
      <c r="O14" s="334">
        <f t="shared" si="0"/>
        <v>0</v>
      </c>
      <c r="P14" s="334">
        <f t="shared" si="1"/>
        <v>0</v>
      </c>
      <c r="Q14" s="335"/>
      <c r="R14" s="337"/>
      <c r="S14" s="369"/>
      <c r="T14" s="111"/>
      <c r="U14" s="111"/>
      <c r="V14" s="99"/>
      <c r="W14" s="99"/>
    </row>
    <row r="15" spans="1:23" s="102" customFormat="1" ht="20.149999999999999" customHeight="1" x14ac:dyDescent="0.3">
      <c r="A15" s="333"/>
      <c r="B15" s="337"/>
      <c r="C15" s="424"/>
      <c r="D15" s="422"/>
      <c r="E15" s="422"/>
      <c r="F15" s="423"/>
      <c r="G15" s="416"/>
      <c r="H15" s="416"/>
      <c r="I15" s="414"/>
      <c r="J15" s="416"/>
      <c r="K15" s="415"/>
      <c r="L15" s="334"/>
      <c r="M15" s="416"/>
      <c r="N15" s="416"/>
      <c r="O15" s="334">
        <f t="shared" si="0"/>
        <v>0</v>
      </c>
      <c r="P15" s="334">
        <f t="shared" si="1"/>
        <v>0</v>
      </c>
      <c r="Q15" s="335"/>
      <c r="R15" s="337"/>
      <c r="S15" s="369"/>
      <c r="T15" s="111"/>
      <c r="U15" s="111"/>
      <c r="V15" s="99"/>
      <c r="W15" s="99"/>
    </row>
    <row r="16" spans="1:23" s="102" customFormat="1" ht="20.149999999999999" customHeight="1" x14ac:dyDescent="0.3">
      <c r="A16" s="333"/>
      <c r="B16" s="337"/>
      <c r="C16" s="424"/>
      <c r="D16" s="422"/>
      <c r="E16" s="422"/>
      <c r="F16" s="423"/>
      <c r="G16" s="416"/>
      <c r="H16" s="416"/>
      <c r="I16" s="414"/>
      <c r="J16" s="416"/>
      <c r="K16" s="415"/>
      <c r="L16" s="334"/>
      <c r="M16" s="416"/>
      <c r="N16" s="416"/>
      <c r="O16" s="334">
        <f t="shared" si="0"/>
        <v>0</v>
      </c>
      <c r="P16" s="334">
        <f t="shared" si="1"/>
        <v>0</v>
      </c>
      <c r="Q16" s="335"/>
      <c r="R16" s="337"/>
      <c r="S16" s="369"/>
      <c r="T16" s="111"/>
      <c r="U16" s="111"/>
      <c r="V16" s="99"/>
      <c r="W16" s="99"/>
    </row>
    <row r="17" spans="1:23" s="102" customFormat="1" ht="20.149999999999999" customHeight="1" x14ac:dyDescent="0.3">
      <c r="A17" s="333"/>
      <c r="B17" s="337"/>
      <c r="C17" s="424"/>
      <c r="D17" s="422"/>
      <c r="E17" s="422"/>
      <c r="F17" s="423"/>
      <c r="G17" s="416"/>
      <c r="H17" s="416"/>
      <c r="I17" s="414"/>
      <c r="J17" s="416"/>
      <c r="K17" s="415"/>
      <c r="L17" s="334"/>
      <c r="M17" s="416"/>
      <c r="N17" s="416"/>
      <c r="O17" s="334">
        <f t="shared" si="0"/>
        <v>0</v>
      </c>
      <c r="P17" s="334">
        <f t="shared" si="1"/>
        <v>0</v>
      </c>
      <c r="Q17" s="335"/>
      <c r="R17" s="337"/>
      <c r="S17" s="369"/>
      <c r="T17" s="111"/>
      <c r="U17" s="111"/>
      <c r="V17" s="99"/>
      <c r="W17" s="99"/>
    </row>
    <row r="18" spans="1:23" s="102" customFormat="1" ht="20.149999999999999" customHeight="1" x14ac:dyDescent="0.3">
      <c r="A18" s="333"/>
      <c r="B18" s="337"/>
      <c r="C18" s="424"/>
      <c r="D18" s="422"/>
      <c r="E18" s="422"/>
      <c r="F18" s="423"/>
      <c r="G18" s="416"/>
      <c r="H18" s="416"/>
      <c r="I18" s="414"/>
      <c r="J18" s="416"/>
      <c r="K18" s="415"/>
      <c r="L18" s="334"/>
      <c r="M18" s="416"/>
      <c r="N18" s="416"/>
      <c r="O18" s="334">
        <f t="shared" si="0"/>
        <v>0</v>
      </c>
      <c r="P18" s="334">
        <f t="shared" si="1"/>
        <v>0</v>
      </c>
      <c r="Q18" s="335"/>
      <c r="R18" s="337"/>
      <c r="S18" s="369"/>
      <c r="T18" s="111"/>
      <c r="U18" s="111"/>
      <c r="V18" s="99"/>
      <c r="W18" s="99"/>
    </row>
    <row r="19" spans="1:23" s="102" customFormat="1" ht="20.149999999999999" customHeight="1" x14ac:dyDescent="0.3">
      <c r="A19" s="333"/>
      <c r="B19" s="337"/>
      <c r="C19" s="424"/>
      <c r="D19" s="422"/>
      <c r="E19" s="422"/>
      <c r="F19" s="423"/>
      <c r="G19" s="416"/>
      <c r="H19" s="416"/>
      <c r="I19" s="414"/>
      <c r="J19" s="416"/>
      <c r="K19" s="415"/>
      <c r="L19" s="334"/>
      <c r="M19" s="416"/>
      <c r="N19" s="416"/>
      <c r="O19" s="334">
        <f t="shared" si="0"/>
        <v>0</v>
      </c>
      <c r="P19" s="334">
        <f t="shared" si="1"/>
        <v>0</v>
      </c>
      <c r="Q19" s="335"/>
      <c r="R19" s="337"/>
      <c r="S19" s="369"/>
      <c r="T19" s="111"/>
      <c r="U19" s="111"/>
      <c r="V19" s="99"/>
      <c r="W19" s="99"/>
    </row>
    <row r="20" spans="1:23" s="102" customFormat="1" ht="20.149999999999999" customHeight="1" x14ac:dyDescent="0.3">
      <c r="A20" s="333"/>
      <c r="B20" s="337"/>
      <c r="C20" s="424"/>
      <c r="D20" s="422"/>
      <c r="E20" s="422"/>
      <c r="F20" s="423"/>
      <c r="G20" s="416"/>
      <c r="H20" s="416"/>
      <c r="I20" s="414"/>
      <c r="J20" s="416"/>
      <c r="K20" s="415"/>
      <c r="L20" s="334"/>
      <c r="M20" s="416"/>
      <c r="N20" s="416"/>
      <c r="O20" s="334">
        <f t="shared" si="0"/>
        <v>0</v>
      </c>
      <c r="P20" s="334">
        <f t="shared" si="1"/>
        <v>0</v>
      </c>
      <c r="Q20" s="335"/>
      <c r="R20" s="337"/>
      <c r="S20" s="369"/>
      <c r="T20" s="111"/>
      <c r="U20" s="111"/>
      <c r="V20" s="99"/>
      <c r="W20" s="99"/>
    </row>
    <row r="21" spans="1:23" s="102" customFormat="1" ht="20.149999999999999" customHeight="1" x14ac:dyDescent="0.3">
      <c r="A21" s="333"/>
      <c r="B21" s="337"/>
      <c r="C21" s="424"/>
      <c r="D21" s="422"/>
      <c r="E21" s="422"/>
      <c r="F21" s="423"/>
      <c r="G21" s="416"/>
      <c r="H21" s="416"/>
      <c r="I21" s="414"/>
      <c r="J21" s="416"/>
      <c r="K21" s="415"/>
      <c r="L21" s="334"/>
      <c r="M21" s="416"/>
      <c r="N21" s="416"/>
      <c r="O21" s="334">
        <f t="shared" si="0"/>
        <v>0</v>
      </c>
      <c r="P21" s="334">
        <f t="shared" si="1"/>
        <v>0</v>
      </c>
      <c r="Q21" s="335"/>
      <c r="R21" s="337"/>
      <c r="S21" s="369"/>
      <c r="T21" s="111"/>
      <c r="U21" s="111"/>
      <c r="V21" s="99"/>
      <c r="W21" s="99"/>
    </row>
    <row r="22" spans="1:23" s="102" customFormat="1" ht="20.149999999999999" customHeight="1" x14ac:dyDescent="0.3">
      <c r="A22" s="333"/>
      <c r="B22" s="337"/>
      <c r="C22" s="424"/>
      <c r="D22" s="422"/>
      <c r="E22" s="422"/>
      <c r="F22" s="423"/>
      <c r="G22" s="416"/>
      <c r="H22" s="416"/>
      <c r="I22" s="414"/>
      <c r="J22" s="416"/>
      <c r="K22" s="415"/>
      <c r="L22" s="334"/>
      <c r="M22" s="416"/>
      <c r="N22" s="416"/>
      <c r="O22" s="334">
        <f t="shared" si="0"/>
        <v>0</v>
      </c>
      <c r="P22" s="334">
        <f t="shared" si="1"/>
        <v>0</v>
      </c>
      <c r="Q22" s="335"/>
      <c r="R22" s="337"/>
      <c r="S22" s="369"/>
      <c r="T22" s="111"/>
      <c r="U22" s="111"/>
      <c r="V22" s="99"/>
      <c r="W22" s="99"/>
    </row>
    <row r="23" spans="1:23" s="102" customFormat="1" ht="20.149999999999999" customHeight="1" x14ac:dyDescent="0.3">
      <c r="A23" s="333"/>
      <c r="B23" s="337"/>
      <c r="C23" s="424"/>
      <c r="D23" s="422"/>
      <c r="E23" s="422"/>
      <c r="F23" s="423"/>
      <c r="G23" s="416"/>
      <c r="H23" s="416"/>
      <c r="I23" s="414"/>
      <c r="J23" s="416"/>
      <c r="K23" s="415"/>
      <c r="L23" s="334"/>
      <c r="M23" s="416"/>
      <c r="N23" s="416"/>
      <c r="O23" s="334">
        <f t="shared" si="0"/>
        <v>0</v>
      </c>
      <c r="P23" s="334">
        <f t="shared" si="1"/>
        <v>0</v>
      </c>
      <c r="Q23" s="335"/>
      <c r="R23" s="417"/>
      <c r="S23" s="369"/>
      <c r="T23" s="111"/>
      <c r="U23" s="111"/>
      <c r="V23" s="99"/>
      <c r="W23" s="99"/>
    </row>
    <row r="24" spans="1:23" s="102" customFormat="1" ht="20.149999999999999" customHeight="1" x14ac:dyDescent="0.3">
      <c r="A24" s="333"/>
      <c r="B24" s="337"/>
      <c r="C24" s="424"/>
      <c r="D24" s="422"/>
      <c r="E24" s="422"/>
      <c r="F24" s="423"/>
      <c r="G24" s="416"/>
      <c r="H24" s="416"/>
      <c r="I24" s="414"/>
      <c r="J24" s="416"/>
      <c r="K24" s="415"/>
      <c r="L24" s="334"/>
      <c r="M24" s="416"/>
      <c r="N24" s="416"/>
      <c r="O24" s="334">
        <f t="shared" si="0"/>
        <v>0</v>
      </c>
      <c r="P24" s="334">
        <f t="shared" si="1"/>
        <v>0</v>
      </c>
      <c r="Q24" s="335"/>
      <c r="R24" s="417"/>
      <c r="S24" s="369"/>
      <c r="T24" s="111"/>
      <c r="U24" s="111"/>
      <c r="V24" s="99"/>
      <c r="W24" s="99"/>
    </row>
    <row r="25" spans="1:23" s="102" customFormat="1" ht="20.149999999999999" customHeight="1" x14ac:dyDescent="0.3">
      <c r="A25" s="333"/>
      <c r="B25" s="337"/>
      <c r="C25" s="424"/>
      <c r="D25" s="422"/>
      <c r="E25" s="422"/>
      <c r="F25" s="423"/>
      <c r="G25" s="416"/>
      <c r="H25" s="416"/>
      <c r="I25" s="414"/>
      <c r="J25" s="416"/>
      <c r="K25" s="415"/>
      <c r="L25" s="334"/>
      <c r="M25" s="416"/>
      <c r="N25" s="416"/>
      <c r="O25" s="334">
        <f t="shared" si="0"/>
        <v>0</v>
      </c>
      <c r="P25" s="334">
        <f t="shared" si="1"/>
        <v>0</v>
      </c>
      <c r="Q25" s="335"/>
      <c r="R25" s="417"/>
      <c r="S25" s="369"/>
      <c r="T25" s="111"/>
      <c r="U25" s="111"/>
      <c r="V25" s="99"/>
      <c r="W25" s="99"/>
    </row>
    <row r="26" spans="1:23" s="102" customFormat="1" ht="20.149999999999999" customHeight="1" x14ac:dyDescent="0.3">
      <c r="A26" s="333"/>
      <c r="B26" s="337"/>
      <c r="C26" s="424"/>
      <c r="D26" s="422"/>
      <c r="E26" s="422"/>
      <c r="F26" s="423"/>
      <c r="G26" s="416"/>
      <c r="H26" s="416"/>
      <c r="I26" s="414"/>
      <c r="J26" s="416"/>
      <c r="K26" s="415"/>
      <c r="L26" s="334"/>
      <c r="M26" s="416"/>
      <c r="N26" s="416"/>
      <c r="O26" s="334">
        <f t="shared" si="0"/>
        <v>0</v>
      </c>
      <c r="P26" s="334">
        <f t="shared" si="1"/>
        <v>0</v>
      </c>
      <c r="Q26" s="335"/>
      <c r="R26" s="350"/>
      <c r="S26" s="369"/>
      <c r="T26" s="111"/>
      <c r="U26" s="111"/>
      <c r="V26" s="99"/>
      <c r="W26" s="99"/>
    </row>
    <row r="27" spans="1:23" s="102" customFormat="1" ht="20.149999999999999" customHeight="1" x14ac:dyDescent="0.3">
      <c r="A27" s="333"/>
      <c r="B27" s="337"/>
      <c r="C27" s="424"/>
      <c r="D27" s="422"/>
      <c r="E27" s="422"/>
      <c r="F27" s="423"/>
      <c r="G27" s="416"/>
      <c r="H27" s="416"/>
      <c r="I27" s="414"/>
      <c r="J27" s="416"/>
      <c r="K27" s="415"/>
      <c r="L27" s="334"/>
      <c r="M27" s="416"/>
      <c r="N27" s="416"/>
      <c r="O27" s="334">
        <f t="shared" si="0"/>
        <v>0</v>
      </c>
      <c r="P27" s="334">
        <f t="shared" si="1"/>
        <v>0</v>
      </c>
      <c r="Q27" s="335"/>
      <c r="R27" s="350"/>
      <c r="S27" s="369"/>
      <c r="T27" s="111"/>
      <c r="U27" s="111"/>
      <c r="V27" s="99"/>
      <c r="W27" s="99"/>
    </row>
    <row r="28" spans="1:23" s="102" customFormat="1" ht="20.149999999999999" customHeight="1" x14ac:dyDescent="0.3">
      <c r="A28" s="333"/>
      <c r="B28" s="337"/>
      <c r="C28" s="424"/>
      <c r="D28" s="422"/>
      <c r="E28" s="422"/>
      <c r="F28" s="423"/>
      <c r="G28" s="416"/>
      <c r="H28" s="416"/>
      <c r="I28" s="414"/>
      <c r="J28" s="416"/>
      <c r="K28" s="415"/>
      <c r="L28" s="334"/>
      <c r="M28" s="416"/>
      <c r="N28" s="416"/>
      <c r="O28" s="334">
        <f t="shared" si="0"/>
        <v>0</v>
      </c>
      <c r="P28" s="334">
        <f t="shared" si="1"/>
        <v>0</v>
      </c>
      <c r="Q28" s="335"/>
      <c r="R28" s="350"/>
      <c r="S28" s="369"/>
      <c r="T28" s="111"/>
      <c r="U28" s="111"/>
      <c r="V28" s="99"/>
      <c r="W28" s="99"/>
    </row>
    <row r="29" spans="1:23" s="102" customFormat="1" ht="20.149999999999999" customHeight="1" x14ac:dyDescent="0.3">
      <c r="A29" s="333"/>
      <c r="B29" s="337"/>
      <c r="C29" s="424"/>
      <c r="D29" s="422"/>
      <c r="E29" s="422"/>
      <c r="F29" s="423"/>
      <c r="G29" s="416"/>
      <c r="H29" s="416"/>
      <c r="I29" s="414"/>
      <c r="J29" s="416"/>
      <c r="K29" s="415"/>
      <c r="L29" s="334"/>
      <c r="M29" s="416"/>
      <c r="N29" s="416"/>
      <c r="O29" s="334">
        <f t="shared" si="0"/>
        <v>0</v>
      </c>
      <c r="P29" s="334">
        <f t="shared" si="1"/>
        <v>0</v>
      </c>
      <c r="Q29" s="335"/>
      <c r="R29" s="350"/>
      <c r="S29" s="369"/>
      <c r="T29" s="111"/>
      <c r="U29" s="111"/>
      <c r="V29" s="99"/>
      <c r="W29" s="99"/>
    </row>
    <row r="30" spans="1:23" s="102" customFormat="1" ht="20.149999999999999" customHeight="1" x14ac:dyDescent="0.3">
      <c r="A30" s="333"/>
      <c r="B30" s="337"/>
      <c r="C30" s="424"/>
      <c r="D30" s="422"/>
      <c r="E30" s="422"/>
      <c r="F30" s="423"/>
      <c r="G30" s="416"/>
      <c r="H30" s="416"/>
      <c r="I30" s="414"/>
      <c r="J30" s="416"/>
      <c r="K30" s="415"/>
      <c r="L30" s="334"/>
      <c r="M30" s="416"/>
      <c r="N30" s="416"/>
      <c r="O30" s="334">
        <f t="shared" si="0"/>
        <v>0</v>
      </c>
      <c r="P30" s="334">
        <f t="shared" si="1"/>
        <v>0</v>
      </c>
      <c r="Q30" s="335"/>
      <c r="R30" s="350"/>
      <c r="S30" s="369"/>
      <c r="T30" s="111"/>
      <c r="U30" s="111"/>
      <c r="V30" s="99"/>
      <c r="W30" s="99"/>
    </row>
    <row r="31" spans="1:23" s="102" customFormat="1" ht="20.149999999999999" customHeight="1" x14ac:dyDescent="0.3">
      <c r="A31" s="333"/>
      <c r="B31" s="337"/>
      <c r="C31" s="424"/>
      <c r="D31" s="422"/>
      <c r="E31" s="422"/>
      <c r="F31" s="423"/>
      <c r="G31" s="416"/>
      <c r="H31" s="416"/>
      <c r="I31" s="414"/>
      <c r="J31" s="416"/>
      <c r="K31" s="415"/>
      <c r="L31" s="334"/>
      <c r="M31" s="416"/>
      <c r="N31" s="416"/>
      <c r="O31" s="334">
        <f t="shared" si="0"/>
        <v>0</v>
      </c>
      <c r="P31" s="334">
        <f t="shared" si="1"/>
        <v>0</v>
      </c>
      <c r="Q31" s="335"/>
      <c r="R31" s="350"/>
      <c r="S31" s="369"/>
      <c r="T31" s="111"/>
      <c r="U31" s="111"/>
      <c r="V31" s="99"/>
      <c r="W31" s="99"/>
    </row>
    <row r="32" spans="1:23" s="102" customFormat="1" ht="20.149999999999999" customHeight="1" x14ac:dyDescent="0.3">
      <c r="A32" s="333"/>
      <c r="B32" s="337"/>
      <c r="C32" s="424"/>
      <c r="D32" s="422"/>
      <c r="E32" s="422"/>
      <c r="F32" s="423"/>
      <c r="G32" s="416"/>
      <c r="H32" s="416"/>
      <c r="I32" s="414"/>
      <c r="J32" s="416"/>
      <c r="K32" s="415"/>
      <c r="L32" s="334"/>
      <c r="M32" s="416"/>
      <c r="N32" s="416"/>
      <c r="O32" s="334">
        <f t="shared" si="0"/>
        <v>0</v>
      </c>
      <c r="P32" s="334">
        <f t="shared" si="1"/>
        <v>0</v>
      </c>
      <c r="Q32" s="335"/>
      <c r="R32" s="350"/>
      <c r="S32" s="369"/>
      <c r="T32" s="111"/>
      <c r="U32" s="111"/>
      <c r="V32" s="99"/>
      <c r="W32" s="99"/>
    </row>
    <row r="33" spans="1:23" s="102" customFormat="1" ht="20.149999999999999" customHeight="1" x14ac:dyDescent="0.3">
      <c r="A33" s="333"/>
      <c r="B33" s="337"/>
      <c r="C33" s="424"/>
      <c r="D33" s="422"/>
      <c r="E33" s="422"/>
      <c r="F33" s="423"/>
      <c r="G33" s="416"/>
      <c r="H33" s="416"/>
      <c r="I33" s="414"/>
      <c r="J33" s="416"/>
      <c r="K33" s="415"/>
      <c r="L33" s="334"/>
      <c r="M33" s="416"/>
      <c r="N33" s="416"/>
      <c r="O33" s="334">
        <f t="shared" si="0"/>
        <v>0</v>
      </c>
      <c r="P33" s="334">
        <f t="shared" si="1"/>
        <v>0</v>
      </c>
      <c r="Q33" s="335"/>
      <c r="R33" s="350"/>
      <c r="S33" s="369"/>
      <c r="T33" s="111"/>
      <c r="U33" s="111"/>
      <c r="V33" s="99"/>
      <c r="W33" s="99"/>
    </row>
    <row r="34" spans="1:23" s="102" customFormat="1" ht="20.149999999999999" customHeight="1" x14ac:dyDescent="0.3">
      <c r="A34" s="333"/>
      <c r="B34" s="337"/>
      <c r="C34" s="424"/>
      <c r="D34" s="422"/>
      <c r="E34" s="422"/>
      <c r="F34" s="423"/>
      <c r="G34" s="416"/>
      <c r="H34" s="416"/>
      <c r="I34" s="414"/>
      <c r="J34" s="416"/>
      <c r="K34" s="415"/>
      <c r="L34" s="334"/>
      <c r="M34" s="416"/>
      <c r="N34" s="416"/>
      <c r="O34" s="334">
        <f t="shared" si="0"/>
        <v>0</v>
      </c>
      <c r="P34" s="334">
        <f t="shared" si="1"/>
        <v>0</v>
      </c>
      <c r="Q34" s="335"/>
      <c r="R34" s="350"/>
      <c r="S34" s="369"/>
      <c r="T34" s="111"/>
      <c r="U34" s="111"/>
      <c r="V34" s="99"/>
      <c r="W34" s="99"/>
    </row>
    <row r="35" spans="1:23" s="102" customFormat="1" ht="20.149999999999999" customHeight="1" x14ac:dyDescent="0.3">
      <c r="A35" s="333"/>
      <c r="B35" s="337"/>
      <c r="C35" s="424"/>
      <c r="D35" s="422"/>
      <c r="E35" s="422"/>
      <c r="F35" s="423"/>
      <c r="G35" s="416"/>
      <c r="H35" s="416"/>
      <c r="I35" s="414"/>
      <c r="J35" s="416"/>
      <c r="K35" s="415"/>
      <c r="L35" s="334"/>
      <c r="M35" s="416"/>
      <c r="N35" s="416"/>
      <c r="O35" s="334">
        <f t="shared" si="0"/>
        <v>0</v>
      </c>
      <c r="P35" s="334">
        <f t="shared" si="1"/>
        <v>0</v>
      </c>
      <c r="Q35" s="335"/>
      <c r="R35" s="337"/>
      <c r="S35" s="369"/>
      <c r="T35" s="111"/>
      <c r="U35" s="111"/>
      <c r="V35" s="99"/>
      <c r="W35" s="99"/>
    </row>
    <row r="36" spans="1:23" s="102" customFormat="1" ht="20.149999999999999" customHeight="1" x14ac:dyDescent="0.3">
      <c r="A36" s="333"/>
      <c r="B36" s="337"/>
      <c r="C36" s="424"/>
      <c r="D36" s="422"/>
      <c r="E36" s="422"/>
      <c r="F36" s="423"/>
      <c r="G36" s="416"/>
      <c r="H36" s="416"/>
      <c r="I36" s="414"/>
      <c r="J36" s="416"/>
      <c r="K36" s="415"/>
      <c r="L36" s="334"/>
      <c r="M36" s="416"/>
      <c r="N36" s="416"/>
      <c r="O36" s="334">
        <f t="shared" si="0"/>
        <v>0</v>
      </c>
      <c r="P36" s="334">
        <f t="shared" si="1"/>
        <v>0</v>
      </c>
      <c r="Q36" s="335"/>
      <c r="R36" s="337"/>
      <c r="S36" s="369"/>
      <c r="T36" s="111"/>
      <c r="U36" s="111"/>
      <c r="V36" s="99"/>
      <c r="W36" s="99"/>
    </row>
    <row r="37" spans="1:23" s="102" customFormat="1" ht="20.149999999999999" customHeight="1" x14ac:dyDescent="0.3">
      <c r="A37" s="333"/>
      <c r="B37" s="337"/>
      <c r="C37" s="424"/>
      <c r="D37" s="422"/>
      <c r="E37" s="422"/>
      <c r="F37" s="423"/>
      <c r="G37" s="416"/>
      <c r="H37" s="416"/>
      <c r="I37" s="414"/>
      <c r="J37" s="416"/>
      <c r="K37" s="415"/>
      <c r="L37" s="334"/>
      <c r="M37" s="416"/>
      <c r="N37" s="416"/>
      <c r="O37" s="334">
        <f t="shared" si="0"/>
        <v>0</v>
      </c>
      <c r="P37" s="334">
        <f t="shared" si="1"/>
        <v>0</v>
      </c>
      <c r="Q37" s="335"/>
      <c r="R37" s="337"/>
      <c r="S37" s="369"/>
      <c r="T37" s="111"/>
      <c r="U37" s="111"/>
      <c r="V37" s="99"/>
      <c r="W37" s="99"/>
    </row>
    <row r="38" spans="1:23" s="102" customFormat="1" ht="20.149999999999999" customHeight="1" x14ac:dyDescent="0.3">
      <c r="A38" s="333"/>
      <c r="B38" s="337"/>
      <c r="C38" s="424"/>
      <c r="D38" s="422"/>
      <c r="E38" s="422"/>
      <c r="F38" s="423"/>
      <c r="G38" s="416"/>
      <c r="H38" s="416"/>
      <c r="I38" s="414"/>
      <c r="J38" s="416"/>
      <c r="K38" s="415"/>
      <c r="L38" s="334"/>
      <c r="M38" s="416"/>
      <c r="N38" s="416"/>
      <c r="O38" s="334">
        <f t="shared" si="0"/>
        <v>0</v>
      </c>
      <c r="P38" s="334">
        <f t="shared" si="1"/>
        <v>0</v>
      </c>
      <c r="Q38" s="335"/>
      <c r="R38" s="337"/>
      <c r="S38" s="369"/>
      <c r="T38" s="111"/>
      <c r="U38" s="111"/>
      <c r="V38" s="99"/>
      <c r="W38" s="99"/>
    </row>
    <row r="39" spans="1:23" s="102" customFormat="1" ht="20.149999999999999" customHeight="1" x14ac:dyDescent="0.3">
      <c r="A39" s="333"/>
      <c r="B39" s="337"/>
      <c r="C39" s="424"/>
      <c r="D39" s="422"/>
      <c r="E39" s="422"/>
      <c r="F39" s="423"/>
      <c r="G39" s="416"/>
      <c r="H39" s="416"/>
      <c r="I39" s="414"/>
      <c r="J39" s="416"/>
      <c r="K39" s="415"/>
      <c r="L39" s="425"/>
      <c r="M39" s="416"/>
      <c r="N39" s="416"/>
      <c r="O39" s="334">
        <f t="shared" ref="O39:O48" si="2">ROUND(IF(C39&gt;L39,C39-L39-(M39+N39),0),0)</f>
        <v>0</v>
      </c>
      <c r="P39" s="334">
        <f t="shared" ref="P39:P48" si="3">ROUND(IF(L39&gt;C39,L39-C39,0),2)</f>
        <v>0</v>
      </c>
      <c r="Q39" s="335"/>
      <c r="R39" s="337"/>
      <c r="S39" s="369"/>
      <c r="T39" s="111"/>
      <c r="U39" s="111"/>
      <c r="V39" s="99"/>
      <c r="W39" s="99"/>
    </row>
    <row r="40" spans="1:23" s="102" customFormat="1" ht="20.149999999999999" customHeight="1" x14ac:dyDescent="0.3">
      <c r="A40" s="333"/>
      <c r="B40" s="337"/>
      <c r="C40" s="424"/>
      <c r="D40" s="422"/>
      <c r="E40" s="422"/>
      <c r="F40" s="423"/>
      <c r="G40" s="416"/>
      <c r="H40" s="416"/>
      <c r="I40" s="414"/>
      <c r="J40" s="416"/>
      <c r="K40" s="415"/>
      <c r="L40" s="425"/>
      <c r="M40" s="416"/>
      <c r="N40" s="416"/>
      <c r="O40" s="334">
        <f t="shared" si="2"/>
        <v>0</v>
      </c>
      <c r="P40" s="334">
        <f t="shared" si="3"/>
        <v>0</v>
      </c>
      <c r="Q40" s="335"/>
      <c r="R40" s="337"/>
      <c r="S40" s="369"/>
      <c r="T40" s="111"/>
      <c r="U40" s="111"/>
      <c r="V40" s="99"/>
      <c r="W40" s="99"/>
    </row>
    <row r="41" spans="1:23" s="102" customFormat="1" ht="20.149999999999999" customHeight="1" x14ac:dyDescent="0.3">
      <c r="A41" s="333"/>
      <c r="B41" s="337"/>
      <c r="C41" s="424"/>
      <c r="D41" s="422"/>
      <c r="E41" s="422"/>
      <c r="F41" s="423"/>
      <c r="G41" s="416"/>
      <c r="H41" s="416"/>
      <c r="I41" s="414"/>
      <c r="J41" s="416"/>
      <c r="K41" s="415"/>
      <c r="L41" s="425"/>
      <c r="M41" s="416"/>
      <c r="N41" s="416"/>
      <c r="O41" s="334">
        <f t="shared" si="2"/>
        <v>0</v>
      </c>
      <c r="P41" s="334">
        <f t="shared" si="3"/>
        <v>0</v>
      </c>
      <c r="Q41" s="335"/>
      <c r="R41" s="337"/>
      <c r="S41" s="369"/>
      <c r="T41" s="111"/>
      <c r="U41" s="111"/>
      <c r="V41" s="99"/>
      <c r="W41" s="99"/>
    </row>
    <row r="42" spans="1:23" s="102" customFormat="1" ht="20.149999999999999" customHeight="1" x14ac:dyDescent="0.3">
      <c r="A42" s="333"/>
      <c r="B42" s="337"/>
      <c r="C42" s="424"/>
      <c r="D42" s="422"/>
      <c r="E42" s="422"/>
      <c r="F42" s="423"/>
      <c r="G42" s="416"/>
      <c r="H42" s="416"/>
      <c r="I42" s="414"/>
      <c r="J42" s="416"/>
      <c r="K42" s="415"/>
      <c r="L42" s="425"/>
      <c r="M42" s="416"/>
      <c r="N42" s="416"/>
      <c r="O42" s="334">
        <f t="shared" ref="O42:O46" si="4">ROUND(IF(C42&gt;L42,C42-L42-(M42+N42),0),0)</f>
        <v>0</v>
      </c>
      <c r="P42" s="334">
        <f t="shared" ref="P42:P46" si="5">ROUND(IF(L42&gt;C42,L42-C42,0),2)</f>
        <v>0</v>
      </c>
      <c r="Q42" s="335"/>
      <c r="R42" s="337"/>
      <c r="S42" s="369"/>
      <c r="T42" s="111"/>
      <c r="U42" s="111"/>
      <c r="V42" s="99"/>
      <c r="W42" s="99"/>
    </row>
    <row r="43" spans="1:23" s="102" customFormat="1" ht="20.149999999999999" customHeight="1" x14ac:dyDescent="0.3">
      <c r="A43" s="333"/>
      <c r="B43" s="337"/>
      <c r="C43" s="424"/>
      <c r="D43" s="422"/>
      <c r="E43" s="422"/>
      <c r="F43" s="423"/>
      <c r="G43" s="416"/>
      <c r="H43" s="416"/>
      <c r="I43" s="414"/>
      <c r="J43" s="416"/>
      <c r="K43" s="415"/>
      <c r="L43" s="425"/>
      <c r="M43" s="416"/>
      <c r="N43" s="416"/>
      <c r="O43" s="334">
        <f t="shared" si="4"/>
        <v>0</v>
      </c>
      <c r="P43" s="334">
        <f t="shared" si="5"/>
        <v>0</v>
      </c>
      <c r="Q43" s="335"/>
      <c r="R43" s="337"/>
      <c r="S43" s="369"/>
      <c r="T43" s="111"/>
      <c r="U43" s="111"/>
      <c r="V43" s="99"/>
      <c r="W43" s="99"/>
    </row>
    <row r="44" spans="1:23" s="102" customFormat="1" ht="20.149999999999999" customHeight="1" x14ac:dyDescent="0.3">
      <c r="A44" s="333"/>
      <c r="B44" s="337"/>
      <c r="C44" s="424"/>
      <c r="D44" s="422"/>
      <c r="E44" s="422"/>
      <c r="F44" s="423"/>
      <c r="G44" s="416"/>
      <c r="H44" s="416"/>
      <c r="I44" s="414"/>
      <c r="J44" s="416"/>
      <c r="K44" s="415"/>
      <c r="L44" s="334"/>
      <c r="M44" s="416"/>
      <c r="N44" s="416"/>
      <c r="O44" s="334">
        <f t="shared" si="4"/>
        <v>0</v>
      </c>
      <c r="P44" s="334">
        <f t="shared" si="5"/>
        <v>0</v>
      </c>
      <c r="Q44" s="335"/>
      <c r="R44" s="337"/>
      <c r="S44" s="369"/>
      <c r="T44" s="111"/>
      <c r="U44" s="111"/>
      <c r="V44" s="99"/>
      <c r="W44" s="99"/>
    </row>
    <row r="45" spans="1:23" s="102" customFormat="1" ht="20.149999999999999" customHeight="1" x14ac:dyDescent="0.3">
      <c r="A45" s="333"/>
      <c r="B45" s="337"/>
      <c r="C45" s="424"/>
      <c r="D45" s="422"/>
      <c r="E45" s="422"/>
      <c r="F45" s="423"/>
      <c r="G45" s="416"/>
      <c r="H45" s="416"/>
      <c r="I45" s="414"/>
      <c r="J45" s="416"/>
      <c r="K45" s="415"/>
      <c r="L45" s="334"/>
      <c r="M45" s="416"/>
      <c r="N45" s="416"/>
      <c r="O45" s="334">
        <f t="shared" si="4"/>
        <v>0</v>
      </c>
      <c r="P45" s="334">
        <f t="shared" si="5"/>
        <v>0</v>
      </c>
      <c r="Q45" s="335"/>
      <c r="R45" s="337"/>
      <c r="S45" s="369"/>
      <c r="T45" s="111"/>
      <c r="U45" s="111"/>
      <c r="V45" s="99"/>
      <c r="W45" s="99"/>
    </row>
    <row r="46" spans="1:23" s="102" customFormat="1" ht="20.149999999999999" customHeight="1" x14ac:dyDescent="0.3">
      <c r="A46" s="333"/>
      <c r="B46" s="337"/>
      <c r="C46" s="424"/>
      <c r="D46" s="422"/>
      <c r="E46" s="422"/>
      <c r="F46" s="423"/>
      <c r="G46" s="416"/>
      <c r="H46" s="416"/>
      <c r="I46" s="414"/>
      <c r="J46" s="416"/>
      <c r="K46" s="415"/>
      <c r="L46" s="334"/>
      <c r="M46" s="416"/>
      <c r="N46" s="416"/>
      <c r="O46" s="334">
        <f t="shared" si="4"/>
        <v>0</v>
      </c>
      <c r="P46" s="334">
        <f t="shared" si="5"/>
        <v>0</v>
      </c>
      <c r="Q46" s="335"/>
      <c r="R46" s="337"/>
      <c r="S46" s="369"/>
      <c r="T46" s="111"/>
      <c r="U46" s="111"/>
      <c r="V46" s="99"/>
      <c r="W46" s="99"/>
    </row>
    <row r="47" spans="1:23" s="102" customFormat="1" ht="20.149999999999999" customHeight="1" x14ac:dyDescent="0.3">
      <c r="A47" s="333"/>
      <c r="B47" s="337"/>
      <c r="C47" s="424"/>
      <c r="D47" s="422"/>
      <c r="E47" s="422"/>
      <c r="F47" s="423"/>
      <c r="G47" s="416"/>
      <c r="H47" s="416"/>
      <c r="I47" s="414"/>
      <c r="J47" s="416"/>
      <c r="K47" s="415"/>
      <c r="L47" s="425"/>
      <c r="M47" s="416"/>
      <c r="N47" s="416"/>
      <c r="O47" s="334">
        <f t="shared" si="2"/>
        <v>0</v>
      </c>
      <c r="P47" s="334">
        <f t="shared" si="3"/>
        <v>0</v>
      </c>
      <c r="Q47" s="335"/>
      <c r="R47" s="337"/>
      <c r="S47" s="369"/>
      <c r="T47" s="111"/>
      <c r="U47" s="111"/>
      <c r="V47" s="99"/>
      <c r="W47" s="99"/>
    </row>
    <row r="48" spans="1:23" s="102" customFormat="1" ht="20.149999999999999" customHeight="1" x14ac:dyDescent="0.3">
      <c r="A48" s="333"/>
      <c r="B48" s="337"/>
      <c r="C48" s="424"/>
      <c r="D48" s="422"/>
      <c r="E48" s="422"/>
      <c r="F48" s="423"/>
      <c r="G48" s="416"/>
      <c r="H48" s="416"/>
      <c r="I48" s="414"/>
      <c r="J48" s="416"/>
      <c r="K48" s="415"/>
      <c r="L48" s="425"/>
      <c r="M48" s="416"/>
      <c r="N48" s="416"/>
      <c r="O48" s="334">
        <f t="shared" si="2"/>
        <v>0</v>
      </c>
      <c r="P48" s="334">
        <f t="shared" si="3"/>
        <v>0</v>
      </c>
      <c r="Q48" s="335"/>
      <c r="R48" s="337"/>
      <c r="S48" s="369"/>
      <c r="T48" s="111"/>
      <c r="U48" s="111"/>
      <c r="V48" s="99"/>
      <c r="W48" s="99"/>
    </row>
    <row r="49" spans="1:23" s="102" customFormat="1" ht="20.149999999999999" customHeight="1" x14ac:dyDescent="0.3">
      <c r="A49" s="333"/>
      <c r="B49" s="337"/>
      <c r="C49" s="424"/>
      <c r="D49" s="422"/>
      <c r="E49" s="422"/>
      <c r="F49" s="423"/>
      <c r="G49" s="416"/>
      <c r="H49" s="416"/>
      <c r="I49" s="414"/>
      <c r="J49" s="416"/>
      <c r="K49" s="415"/>
      <c r="L49" s="334"/>
      <c r="M49" s="416"/>
      <c r="N49" s="416"/>
      <c r="O49" s="334">
        <f t="shared" si="0"/>
        <v>0</v>
      </c>
      <c r="P49" s="334">
        <f t="shared" si="1"/>
        <v>0</v>
      </c>
      <c r="Q49" s="335"/>
      <c r="R49" s="337"/>
      <c r="S49" s="369"/>
      <c r="T49" s="111"/>
      <c r="U49" s="111"/>
      <c r="V49" s="99"/>
      <c r="W49" s="99"/>
    </row>
    <row r="50" spans="1:23" s="102" customFormat="1" ht="20.149999999999999" customHeight="1" x14ac:dyDescent="0.3">
      <c r="A50" s="333"/>
      <c r="B50" s="337"/>
      <c r="C50" s="424"/>
      <c r="D50" s="422"/>
      <c r="E50" s="422"/>
      <c r="F50" s="423"/>
      <c r="G50" s="416"/>
      <c r="H50" s="416"/>
      <c r="I50" s="414"/>
      <c r="J50" s="416"/>
      <c r="K50" s="415"/>
      <c r="L50" s="334"/>
      <c r="M50" s="416"/>
      <c r="N50" s="416"/>
      <c r="O50" s="334">
        <f t="shared" si="0"/>
        <v>0</v>
      </c>
      <c r="P50" s="334">
        <f t="shared" si="1"/>
        <v>0</v>
      </c>
      <c r="Q50" s="335"/>
      <c r="R50" s="337"/>
      <c r="S50" s="369"/>
      <c r="T50" s="111"/>
      <c r="U50" s="111"/>
      <c r="V50" s="99"/>
      <c r="W50" s="99"/>
    </row>
    <row r="51" spans="1:23" s="102" customFormat="1" ht="20.149999999999999" customHeight="1" x14ac:dyDescent="0.3">
      <c r="A51" s="333"/>
      <c r="B51" s="337"/>
      <c r="C51" s="424"/>
      <c r="D51" s="422"/>
      <c r="E51" s="422"/>
      <c r="F51" s="423"/>
      <c r="G51" s="416"/>
      <c r="H51" s="416"/>
      <c r="I51" s="414"/>
      <c r="J51" s="416"/>
      <c r="K51" s="415"/>
      <c r="L51" s="334"/>
      <c r="M51" s="416"/>
      <c r="N51" s="416"/>
      <c r="O51" s="334">
        <f t="shared" si="0"/>
        <v>0</v>
      </c>
      <c r="P51" s="334">
        <f t="shared" si="1"/>
        <v>0</v>
      </c>
      <c r="Q51" s="335"/>
      <c r="R51" s="337"/>
      <c r="S51" s="369"/>
      <c r="T51" s="111"/>
      <c r="U51" s="111"/>
      <c r="V51" s="99"/>
      <c r="W51" s="99"/>
    </row>
    <row r="52" spans="1:23" s="102" customFormat="1" ht="20.149999999999999" customHeight="1" x14ac:dyDescent="0.3">
      <c r="A52" s="333"/>
      <c r="B52" s="337"/>
      <c r="C52" s="424"/>
      <c r="D52" s="422"/>
      <c r="E52" s="422"/>
      <c r="F52" s="423"/>
      <c r="G52" s="416"/>
      <c r="H52" s="416"/>
      <c r="I52" s="414"/>
      <c r="J52" s="416"/>
      <c r="K52" s="415"/>
      <c r="L52" s="334"/>
      <c r="M52" s="416"/>
      <c r="N52" s="416"/>
      <c r="O52" s="334">
        <f t="shared" si="0"/>
        <v>0</v>
      </c>
      <c r="P52" s="334">
        <f t="shared" si="1"/>
        <v>0</v>
      </c>
      <c r="Q52" s="335"/>
      <c r="R52" s="337"/>
      <c r="S52" s="369"/>
      <c r="T52" s="111"/>
      <c r="U52" s="111"/>
      <c r="V52" s="99"/>
      <c r="W52" s="99"/>
    </row>
    <row r="53" spans="1:23" s="102" customFormat="1" ht="20.149999999999999" customHeight="1" x14ac:dyDescent="0.3">
      <c r="A53" s="333"/>
      <c r="B53" s="337"/>
      <c r="C53" s="424"/>
      <c r="D53" s="422"/>
      <c r="E53" s="422"/>
      <c r="F53" s="423"/>
      <c r="G53" s="416"/>
      <c r="H53" s="416"/>
      <c r="I53" s="414"/>
      <c r="J53" s="416"/>
      <c r="K53" s="415"/>
      <c r="L53" s="334"/>
      <c r="M53" s="416"/>
      <c r="N53" s="416"/>
      <c r="O53" s="334">
        <f t="shared" si="0"/>
        <v>0</v>
      </c>
      <c r="P53" s="334">
        <f t="shared" si="1"/>
        <v>0</v>
      </c>
      <c r="Q53" s="335"/>
      <c r="R53" s="337"/>
      <c r="S53" s="369"/>
      <c r="T53" s="111"/>
      <c r="U53" s="111"/>
      <c r="V53" s="99"/>
      <c r="W53" s="99"/>
    </row>
    <row r="54" spans="1:23" s="102" customFormat="1" ht="20.149999999999999" customHeight="1" x14ac:dyDescent="0.3">
      <c r="A54" s="333"/>
      <c r="B54" s="337"/>
      <c r="C54" s="424"/>
      <c r="D54" s="422"/>
      <c r="E54" s="422"/>
      <c r="F54" s="423"/>
      <c r="G54" s="416"/>
      <c r="H54" s="416"/>
      <c r="I54" s="414"/>
      <c r="J54" s="416"/>
      <c r="K54" s="415"/>
      <c r="L54" s="334"/>
      <c r="M54" s="416"/>
      <c r="N54" s="416"/>
      <c r="O54" s="334">
        <f t="shared" si="0"/>
        <v>0</v>
      </c>
      <c r="P54" s="334">
        <f t="shared" si="1"/>
        <v>0</v>
      </c>
      <c r="Q54" s="335"/>
      <c r="R54" s="337"/>
      <c r="S54" s="369"/>
      <c r="T54" s="111"/>
      <c r="U54" s="111"/>
      <c r="V54" s="99"/>
      <c r="W54" s="99"/>
    </row>
    <row r="55" spans="1:23" s="102" customFormat="1" ht="20.149999999999999" customHeight="1" x14ac:dyDescent="0.3">
      <c r="A55" s="333"/>
      <c r="B55" s="337"/>
      <c r="C55" s="424"/>
      <c r="D55" s="422"/>
      <c r="E55" s="422"/>
      <c r="F55" s="423"/>
      <c r="G55" s="416"/>
      <c r="H55" s="416"/>
      <c r="I55" s="414"/>
      <c r="J55" s="416"/>
      <c r="K55" s="415"/>
      <c r="L55" s="334"/>
      <c r="M55" s="416"/>
      <c r="N55" s="416"/>
      <c r="O55" s="334">
        <f t="shared" si="0"/>
        <v>0</v>
      </c>
      <c r="P55" s="334">
        <f t="shared" si="1"/>
        <v>0</v>
      </c>
      <c r="Q55" s="335"/>
      <c r="R55" s="337"/>
      <c r="S55" s="369"/>
      <c r="T55" s="111"/>
      <c r="U55" s="111"/>
      <c r="V55" s="99"/>
      <c r="W55" s="99"/>
    </row>
    <row r="56" spans="1:23" s="500" customFormat="1" ht="21" customHeight="1" x14ac:dyDescent="0.3">
      <c r="A56" s="495" t="s">
        <v>4</v>
      </c>
      <c r="B56" s="496"/>
      <c r="C56" s="432">
        <f>SUM(C5:C55)</f>
        <v>0</v>
      </c>
      <c r="D56" s="497"/>
      <c r="E56" s="497"/>
      <c r="F56" s="498"/>
      <c r="G56" s="411"/>
      <c r="H56" s="411"/>
      <c r="I56" s="499"/>
      <c r="J56" s="411"/>
      <c r="K56" s="497"/>
      <c r="L56" s="432">
        <f t="shared" ref="L56:N56" si="6">SUM(L5:L55)</f>
        <v>0</v>
      </c>
      <c r="M56" s="432">
        <f t="shared" si="6"/>
        <v>0</v>
      </c>
      <c r="N56" s="432">
        <f t="shared" si="6"/>
        <v>0</v>
      </c>
      <c r="O56" s="432">
        <f>SUM(O5:O55)</f>
        <v>0</v>
      </c>
      <c r="P56" s="432">
        <f>SUM(P5:P55)</f>
        <v>0</v>
      </c>
      <c r="Q56" s="432"/>
      <c r="R56" s="438"/>
      <c r="S56" s="203"/>
      <c r="T56" s="203"/>
      <c r="U56" s="203"/>
      <c r="V56" s="203"/>
      <c r="W56" s="203"/>
    </row>
    <row r="57" spans="1:23" ht="20.149999999999999" customHeight="1" x14ac:dyDescent="0.3">
      <c r="S57" s="18"/>
      <c r="T57" s="18"/>
      <c r="U57" s="18"/>
    </row>
    <row r="58" spans="1:23" ht="20.149999999999999" customHeight="1" x14ac:dyDescent="0.25">
      <c r="S58" s="18"/>
      <c r="T58" s="18"/>
      <c r="U58" s="18"/>
      <c r="V58" s="102"/>
      <c r="W58" s="102"/>
    </row>
    <row r="59" spans="1:23" ht="20.149999999999999" customHeight="1" x14ac:dyDescent="0.25">
      <c r="S59" s="18"/>
      <c r="T59" s="18"/>
      <c r="U59" s="18"/>
      <c r="V59" s="102"/>
      <c r="W59" s="102"/>
    </row>
    <row r="60" spans="1:23" ht="20.149999999999999" customHeight="1" x14ac:dyDescent="0.25">
      <c r="S60" s="18"/>
      <c r="T60" s="18"/>
      <c r="U60" s="18"/>
      <c r="V60" s="102"/>
      <c r="W60" s="102"/>
    </row>
    <row r="61" spans="1:23" ht="20.149999999999999" customHeight="1" x14ac:dyDescent="0.3">
      <c r="S61" s="18"/>
      <c r="T61" s="18"/>
      <c r="U61" s="18"/>
    </row>
    <row r="62" spans="1:23" ht="20.149999999999999" customHeight="1" x14ac:dyDescent="0.25">
      <c r="S62" s="18"/>
      <c r="T62" s="18"/>
      <c r="U62" s="18"/>
      <c r="V62" s="102"/>
      <c r="W62" s="102"/>
    </row>
    <row r="63" spans="1:23" ht="20.149999999999999" customHeight="1" x14ac:dyDescent="0.25">
      <c r="V63" s="102"/>
      <c r="W63" s="102"/>
    </row>
  </sheetData>
  <autoFilter ref="A4:W4"/>
  <mergeCells count="3">
    <mergeCell ref="A3:C3"/>
    <mergeCell ref="A1:B1"/>
    <mergeCell ref="D3:J3"/>
  </mergeCells>
  <phoneticPr fontId="24" type="noConversion"/>
  <dataValidations count="4">
    <dataValidation type="list" allowBlank="1" showInputMessage="1" showErrorMessage="1" sqref="K56:K1048576 K1:K3">
      <formula1>"Y, N"</formula1>
    </dataValidation>
    <dataValidation type="list" allowBlank="1" showInputMessage="1" showErrorMessage="1" sqref="K5:K10">
      <formula1>"Yes, No, Partially"</formula1>
    </dataValidation>
    <dataValidation type="list" allowBlank="1" showInputMessage="1" showErrorMessage="1" sqref="K11:K55">
      <formula1>"Yes, No"</formula1>
    </dataValidation>
    <dataValidation type="list" allowBlank="1" showInputMessage="1" showErrorMessage="1" sqref="S5:S55">
      <formula1>"Anomalous, Known, Random, Systemic,N/A"</formula1>
    </dataValidation>
  </dataValidations>
  <pageMargins left="0.70866141732283472" right="0.70866141732283472" top="0.74803149606299213" bottom="0.74803149606299213" header="0.31496062992125984" footer="0.31496062992125984"/>
  <pageSetup paperSize="9" scale="32" fitToHeight="99" orientation="landscape" r:id="rId1"/>
  <headerFooter>
    <oddFoote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L56"/>
  <sheetViews>
    <sheetView zoomScale="70" zoomScaleNormal="70" workbookViewId="0">
      <selection activeCell="A4" sqref="A4"/>
    </sheetView>
  </sheetViews>
  <sheetFormatPr defaultColWidth="9.1796875" defaultRowHeight="14" x14ac:dyDescent="0.3"/>
  <cols>
    <col min="1" max="1" width="8.1796875" style="6" customWidth="1"/>
    <col min="2" max="2" width="36.453125" style="6" customWidth="1"/>
    <col min="3" max="3" width="48" style="4" customWidth="1"/>
    <col min="4" max="4" width="15.7265625" style="32" hidden="1" customWidth="1"/>
    <col min="5" max="5" width="20.453125" style="30" customWidth="1"/>
    <col min="6" max="6" width="21.26953125" style="442" customWidth="1"/>
    <col min="7" max="7" width="23.54296875" style="442" customWidth="1"/>
    <col min="8" max="8" width="18.54296875" style="26" customWidth="1"/>
    <col min="9" max="9" width="18.26953125" style="443" customWidth="1"/>
    <col min="10" max="10" width="19.26953125" style="27" customWidth="1"/>
    <col min="11" max="11" width="21.54296875" style="27" customWidth="1"/>
    <col min="12" max="12" width="19.7265625" style="454" customWidth="1"/>
    <col min="13" max="14" width="23.453125" style="454" customWidth="1"/>
    <col min="15" max="15" width="20" style="454" customWidth="1"/>
    <col min="16" max="16" width="15.54296875" style="27" customWidth="1"/>
    <col min="17" max="18" width="17" style="454" customWidth="1"/>
    <col min="19" max="23" width="23.453125" style="454" customWidth="1"/>
    <col min="24" max="24" width="20.7265625" style="454" customWidth="1"/>
    <col min="25" max="25" width="12.7265625" style="454" customWidth="1"/>
    <col min="26" max="26" width="15.54296875" style="454" customWidth="1"/>
    <col min="27" max="29" width="21" style="454" customWidth="1"/>
    <col min="30" max="30" width="21" style="455" customWidth="1"/>
    <col min="31" max="31" width="21" style="266" customWidth="1"/>
    <col min="32" max="32" width="30.7265625" style="18" customWidth="1"/>
    <col min="33" max="33" width="36.54296875" style="67" customWidth="1"/>
    <col min="34" max="35" width="27" style="51" customWidth="1"/>
    <col min="36" max="38" width="27" style="6" customWidth="1"/>
    <col min="39" max="16384" width="9.1796875" style="6"/>
  </cols>
  <sheetData>
    <row r="1" spans="1:38" s="87" customFormat="1" ht="20.149999999999999" customHeight="1" x14ac:dyDescent="0.4">
      <c r="A1" s="580" t="s">
        <v>223</v>
      </c>
      <c r="B1" s="581"/>
      <c r="C1" s="582"/>
      <c r="D1" s="145"/>
      <c r="E1" s="146"/>
      <c r="F1" s="147"/>
      <c r="G1" s="147"/>
      <c r="H1" s="439"/>
      <c r="I1" s="149"/>
      <c r="J1" s="149"/>
      <c r="K1" s="149"/>
      <c r="L1" s="440"/>
      <c r="M1" s="440"/>
      <c r="N1" s="440"/>
      <c r="O1" s="440"/>
      <c r="P1" s="150"/>
      <c r="Q1" s="440"/>
      <c r="R1" s="440"/>
      <c r="S1" s="440"/>
      <c r="T1" s="440"/>
      <c r="U1" s="440"/>
      <c r="V1" s="440"/>
      <c r="W1" s="440"/>
      <c r="X1" s="440"/>
      <c r="Y1" s="440"/>
      <c r="Z1" s="440"/>
      <c r="AA1" s="440"/>
      <c r="AB1" s="440"/>
      <c r="AC1" s="440"/>
      <c r="AD1" s="441"/>
      <c r="AE1" s="154"/>
      <c r="AF1" s="165"/>
      <c r="AG1" s="165"/>
      <c r="AH1" s="165"/>
    </row>
    <row r="2" spans="1:38" ht="19.5" customHeight="1" x14ac:dyDescent="0.3">
      <c r="A2" s="1"/>
      <c r="B2" s="1"/>
      <c r="C2" s="9"/>
      <c r="J2" s="28"/>
      <c r="K2" s="28"/>
      <c r="L2" s="444"/>
      <c r="M2" s="444"/>
      <c r="N2" s="444"/>
      <c r="O2" s="444"/>
      <c r="P2" s="28"/>
      <c r="Q2" s="444"/>
      <c r="R2" s="444"/>
      <c r="S2" s="444"/>
      <c r="T2" s="444"/>
      <c r="U2" s="444"/>
      <c r="V2" s="444"/>
      <c r="W2" s="444"/>
      <c r="X2" s="444"/>
      <c r="Y2" s="444"/>
      <c r="Z2" s="444"/>
      <c r="AA2" s="444"/>
      <c r="AB2" s="444"/>
      <c r="AC2" s="444"/>
      <c r="AD2" s="445"/>
      <c r="AE2" s="268"/>
      <c r="AG2" s="51"/>
    </row>
    <row r="3" spans="1:38" s="141" customFormat="1" ht="108.5" x14ac:dyDescent="0.25">
      <c r="A3" s="143" t="s">
        <v>5</v>
      </c>
      <c r="B3" s="446" t="s">
        <v>30</v>
      </c>
      <c r="C3" s="446" t="s">
        <v>2</v>
      </c>
      <c r="D3" s="447" t="s">
        <v>29</v>
      </c>
      <c r="E3" s="447" t="s">
        <v>121</v>
      </c>
      <c r="F3" s="448" t="s">
        <v>142</v>
      </c>
      <c r="G3" s="449" t="s">
        <v>224</v>
      </c>
      <c r="H3" s="449" t="s">
        <v>225</v>
      </c>
      <c r="I3" s="446" t="s">
        <v>226</v>
      </c>
      <c r="J3" s="450" t="s">
        <v>227</v>
      </c>
      <c r="K3" s="450" t="s">
        <v>228</v>
      </c>
      <c r="L3" s="449" t="s">
        <v>229</v>
      </c>
      <c r="M3" s="449" t="s">
        <v>230</v>
      </c>
      <c r="N3" s="449" t="s">
        <v>231</v>
      </c>
      <c r="O3" s="449" t="s">
        <v>232</v>
      </c>
      <c r="P3" s="447" t="s">
        <v>233</v>
      </c>
      <c r="Q3" s="200" t="s">
        <v>234</v>
      </c>
      <c r="R3" s="446" t="s">
        <v>235</v>
      </c>
      <c r="S3" s="449" t="s">
        <v>236</v>
      </c>
      <c r="T3" s="446" t="s">
        <v>7</v>
      </c>
      <c r="U3" s="447" t="s">
        <v>237</v>
      </c>
      <c r="V3" s="450" t="s">
        <v>74</v>
      </c>
      <c r="W3" s="450" t="s">
        <v>238</v>
      </c>
      <c r="X3" s="447" t="s">
        <v>239</v>
      </c>
      <c r="Y3" s="447" t="s">
        <v>144</v>
      </c>
      <c r="Z3" s="205" t="s">
        <v>143</v>
      </c>
      <c r="AA3" s="449" t="s">
        <v>16</v>
      </c>
      <c r="AB3" s="451" t="s">
        <v>114</v>
      </c>
      <c r="AC3" s="270" t="s">
        <v>105</v>
      </c>
      <c r="AD3" s="451" t="s">
        <v>112</v>
      </c>
      <c r="AE3" s="451" t="s">
        <v>113</v>
      </c>
      <c r="AF3" s="451" t="s">
        <v>23</v>
      </c>
      <c r="AG3" s="452" t="s">
        <v>3</v>
      </c>
      <c r="AH3" s="270" t="s">
        <v>160</v>
      </c>
      <c r="AI3" s="270" t="s">
        <v>183</v>
      </c>
      <c r="AJ3" s="270" t="s">
        <v>159</v>
      </c>
      <c r="AK3" s="143" t="s">
        <v>190</v>
      </c>
      <c r="AL3" s="143" t="s">
        <v>186</v>
      </c>
    </row>
    <row r="4" spans="1:38" s="141" customFormat="1" ht="15.5" x14ac:dyDescent="0.25">
      <c r="A4" s="468"/>
      <c r="B4" s="350"/>
      <c r="C4" s="528"/>
      <c r="D4" s="470"/>
      <c r="E4" s="465"/>
      <c r="F4" s="529"/>
      <c r="G4" s="528"/>
      <c r="H4" s="528"/>
      <c r="I4" s="333"/>
      <c r="J4" s="333"/>
      <c r="K4" s="333"/>
      <c r="L4" s="414"/>
      <c r="M4" s="415"/>
      <c r="N4" s="415"/>
      <c r="O4" s="471"/>
      <c r="P4" s="471"/>
      <c r="Q4" s="471"/>
      <c r="R4" s="121"/>
      <c r="S4" s="471"/>
      <c r="T4" s="471"/>
      <c r="U4" s="466"/>
      <c r="V4" s="475"/>
      <c r="W4" s="475"/>
      <c r="X4" s="466"/>
      <c r="Y4" s="333"/>
      <c r="Z4" s="530"/>
      <c r="AA4" s="474"/>
      <c r="AB4" s="472"/>
      <c r="AC4" s="472"/>
      <c r="AD4" s="474">
        <f>ROUND(IF(F4&gt;AA4,F4-AA4-(AB4+AC4),0),2)</f>
        <v>0</v>
      </c>
      <c r="AE4" s="474">
        <f>ROUND(IF(AA4&gt;F4,AA4-F4,0),2)</f>
        <v>0</v>
      </c>
      <c r="AF4" s="469"/>
      <c r="AG4" s="473"/>
      <c r="AH4" s="369"/>
      <c r="AI4" s="531"/>
      <c r="AJ4" s="531"/>
      <c r="AK4" s="531"/>
      <c r="AL4" s="531"/>
    </row>
    <row r="5" spans="1:38" s="141" customFormat="1" ht="15.5" x14ac:dyDescent="0.25">
      <c r="A5" s="468"/>
      <c r="B5" s="350"/>
      <c r="C5" s="528"/>
      <c r="D5" s="470"/>
      <c r="E5" s="465"/>
      <c r="F5" s="529"/>
      <c r="G5" s="528"/>
      <c r="H5" s="528"/>
      <c r="I5" s="333"/>
      <c r="J5" s="333"/>
      <c r="K5" s="333"/>
      <c r="L5" s="414"/>
      <c r="M5" s="415"/>
      <c r="N5" s="415"/>
      <c r="O5" s="471"/>
      <c r="P5" s="471"/>
      <c r="Q5" s="471"/>
      <c r="R5" s="121"/>
      <c r="S5" s="471"/>
      <c r="T5" s="471"/>
      <c r="U5" s="466"/>
      <c r="V5" s="475"/>
      <c r="W5" s="475"/>
      <c r="X5" s="466"/>
      <c r="Y5" s="333"/>
      <c r="Z5" s="530"/>
      <c r="AA5" s="474"/>
      <c r="AB5" s="472"/>
      <c r="AC5" s="472"/>
      <c r="AD5" s="474">
        <f t="shared" ref="AD5:AD55" si="0">ROUND(IF(F5&gt;AA5,F5-AA5-(AB5+AC5),0),2)</f>
        <v>0</v>
      </c>
      <c r="AE5" s="474">
        <f t="shared" ref="AE5:AE55" si="1">ROUND(IF(AA5&gt;F5,AA5-F5,0),2)</f>
        <v>0</v>
      </c>
      <c r="AF5" s="469"/>
      <c r="AG5" s="473"/>
      <c r="AH5" s="369"/>
      <c r="AI5" s="531"/>
      <c r="AJ5" s="531"/>
      <c r="AK5" s="531"/>
      <c r="AL5" s="531"/>
    </row>
    <row r="6" spans="1:38" s="141" customFormat="1" ht="15.5" x14ac:dyDescent="0.25">
      <c r="A6" s="468"/>
      <c r="B6" s="350"/>
      <c r="C6" s="528"/>
      <c r="D6" s="470"/>
      <c r="E6" s="465"/>
      <c r="F6" s="529"/>
      <c r="G6" s="528"/>
      <c r="H6" s="528"/>
      <c r="I6" s="333"/>
      <c r="J6" s="333"/>
      <c r="K6" s="333"/>
      <c r="L6" s="414"/>
      <c r="M6" s="415"/>
      <c r="N6" s="415"/>
      <c r="O6" s="471"/>
      <c r="P6" s="471"/>
      <c r="Q6" s="471"/>
      <c r="R6" s="121"/>
      <c r="S6" s="471"/>
      <c r="T6" s="471"/>
      <c r="U6" s="466"/>
      <c r="V6" s="475"/>
      <c r="W6" s="475"/>
      <c r="X6" s="466"/>
      <c r="Y6" s="333"/>
      <c r="Z6" s="530"/>
      <c r="AA6" s="474"/>
      <c r="AB6" s="472"/>
      <c r="AC6" s="472"/>
      <c r="AD6" s="474">
        <f t="shared" si="0"/>
        <v>0</v>
      </c>
      <c r="AE6" s="474">
        <f t="shared" si="1"/>
        <v>0</v>
      </c>
      <c r="AF6" s="469"/>
      <c r="AG6" s="473"/>
      <c r="AH6" s="369"/>
      <c r="AI6" s="531"/>
      <c r="AJ6" s="531"/>
      <c r="AK6" s="531"/>
      <c r="AL6" s="531"/>
    </row>
    <row r="7" spans="1:38" s="141" customFormat="1" ht="15.5" x14ac:dyDescent="0.25">
      <c r="A7" s="468"/>
      <c r="B7" s="350"/>
      <c r="C7" s="528"/>
      <c r="D7" s="470"/>
      <c r="E7" s="465"/>
      <c r="F7" s="529"/>
      <c r="G7" s="528"/>
      <c r="H7" s="528"/>
      <c r="I7" s="333"/>
      <c r="J7" s="333"/>
      <c r="K7" s="333"/>
      <c r="L7" s="414"/>
      <c r="M7" s="415"/>
      <c r="N7" s="415"/>
      <c r="O7" s="471"/>
      <c r="P7" s="471"/>
      <c r="Q7" s="471"/>
      <c r="R7" s="121"/>
      <c r="S7" s="471"/>
      <c r="T7" s="471"/>
      <c r="U7" s="466"/>
      <c r="V7" s="475"/>
      <c r="W7" s="475"/>
      <c r="X7" s="466"/>
      <c r="Y7" s="333"/>
      <c r="Z7" s="530"/>
      <c r="AA7" s="474"/>
      <c r="AB7" s="472"/>
      <c r="AC7" s="472"/>
      <c r="AD7" s="474">
        <f t="shared" si="0"/>
        <v>0</v>
      </c>
      <c r="AE7" s="474">
        <f t="shared" si="1"/>
        <v>0</v>
      </c>
      <c r="AF7" s="469"/>
      <c r="AG7" s="473"/>
      <c r="AH7" s="369"/>
      <c r="AI7" s="531"/>
      <c r="AJ7" s="531"/>
      <c r="AK7" s="531"/>
      <c r="AL7" s="531"/>
    </row>
    <row r="8" spans="1:38" s="141" customFormat="1" ht="15.5" x14ac:dyDescent="0.25">
      <c r="A8" s="468"/>
      <c r="B8" s="350"/>
      <c r="C8" s="528"/>
      <c r="D8" s="470"/>
      <c r="E8" s="465"/>
      <c r="F8" s="529"/>
      <c r="G8" s="528"/>
      <c r="H8" s="528"/>
      <c r="I8" s="333"/>
      <c r="J8" s="333"/>
      <c r="K8" s="333"/>
      <c r="L8" s="414"/>
      <c r="M8" s="415"/>
      <c r="N8" s="415"/>
      <c r="O8" s="471"/>
      <c r="P8" s="471"/>
      <c r="Q8" s="471"/>
      <c r="R8" s="121"/>
      <c r="S8" s="471"/>
      <c r="T8" s="471"/>
      <c r="U8" s="466"/>
      <c r="V8" s="475"/>
      <c r="W8" s="475"/>
      <c r="X8" s="466"/>
      <c r="Y8" s="333"/>
      <c r="Z8" s="530"/>
      <c r="AA8" s="474"/>
      <c r="AB8" s="472"/>
      <c r="AC8" s="472"/>
      <c r="AD8" s="474">
        <f t="shared" si="0"/>
        <v>0</v>
      </c>
      <c r="AE8" s="474">
        <f t="shared" si="1"/>
        <v>0</v>
      </c>
      <c r="AF8" s="469"/>
      <c r="AG8" s="473"/>
      <c r="AH8" s="369"/>
      <c r="AI8" s="531"/>
      <c r="AJ8" s="531"/>
      <c r="AK8" s="531"/>
      <c r="AL8" s="531"/>
    </row>
    <row r="9" spans="1:38" s="141" customFormat="1" ht="15.5" x14ac:dyDescent="0.25">
      <c r="A9" s="468"/>
      <c r="B9" s="350"/>
      <c r="C9" s="528"/>
      <c r="D9" s="470"/>
      <c r="E9" s="465"/>
      <c r="F9" s="529"/>
      <c r="G9" s="528"/>
      <c r="H9" s="528"/>
      <c r="I9" s="333"/>
      <c r="J9" s="333"/>
      <c r="K9" s="333"/>
      <c r="L9" s="414"/>
      <c r="M9" s="415"/>
      <c r="N9" s="415"/>
      <c r="O9" s="471"/>
      <c r="P9" s="471"/>
      <c r="Q9" s="471"/>
      <c r="R9" s="121"/>
      <c r="S9" s="471"/>
      <c r="T9" s="471"/>
      <c r="U9" s="466"/>
      <c r="V9" s="475"/>
      <c r="W9" s="475"/>
      <c r="X9" s="466"/>
      <c r="Y9" s="333"/>
      <c r="Z9" s="530"/>
      <c r="AA9" s="474"/>
      <c r="AB9" s="472"/>
      <c r="AC9" s="472"/>
      <c r="AD9" s="474">
        <f t="shared" si="0"/>
        <v>0</v>
      </c>
      <c r="AE9" s="474">
        <f t="shared" si="1"/>
        <v>0</v>
      </c>
      <c r="AF9" s="469"/>
      <c r="AG9" s="473"/>
      <c r="AH9" s="369"/>
      <c r="AI9" s="531"/>
      <c r="AJ9" s="531"/>
      <c r="AK9" s="531"/>
      <c r="AL9" s="531"/>
    </row>
    <row r="10" spans="1:38" s="141" customFormat="1" ht="15.5" x14ac:dyDescent="0.25">
      <c r="A10" s="468"/>
      <c r="B10" s="350"/>
      <c r="C10" s="528"/>
      <c r="D10" s="470"/>
      <c r="E10" s="465"/>
      <c r="F10" s="529"/>
      <c r="G10" s="528"/>
      <c r="H10" s="528"/>
      <c r="I10" s="333"/>
      <c r="J10" s="333"/>
      <c r="K10" s="333"/>
      <c r="L10" s="414"/>
      <c r="M10" s="415"/>
      <c r="N10" s="415"/>
      <c r="O10" s="471"/>
      <c r="P10" s="471"/>
      <c r="Q10" s="471"/>
      <c r="R10" s="121"/>
      <c r="S10" s="471"/>
      <c r="T10" s="471"/>
      <c r="U10" s="466"/>
      <c r="V10" s="475"/>
      <c r="W10" s="475"/>
      <c r="X10" s="466"/>
      <c r="Y10" s="333"/>
      <c r="Z10" s="530"/>
      <c r="AA10" s="474"/>
      <c r="AB10" s="472"/>
      <c r="AC10" s="472"/>
      <c r="AD10" s="474">
        <f t="shared" si="0"/>
        <v>0</v>
      </c>
      <c r="AE10" s="474">
        <f t="shared" si="1"/>
        <v>0</v>
      </c>
      <c r="AF10" s="469"/>
      <c r="AG10" s="473"/>
      <c r="AH10" s="369"/>
      <c r="AI10" s="531"/>
      <c r="AJ10" s="531"/>
      <c r="AK10" s="531"/>
      <c r="AL10" s="531"/>
    </row>
    <row r="11" spans="1:38" s="141" customFormat="1" ht="15.5" x14ac:dyDescent="0.25">
      <c r="A11" s="468"/>
      <c r="B11" s="350"/>
      <c r="C11" s="528"/>
      <c r="D11" s="470"/>
      <c r="E11" s="465"/>
      <c r="F11" s="529"/>
      <c r="G11" s="528"/>
      <c r="H11" s="528"/>
      <c r="I11" s="333"/>
      <c r="J11" s="333"/>
      <c r="K11" s="333"/>
      <c r="L11" s="414"/>
      <c r="M11" s="415"/>
      <c r="N11" s="415"/>
      <c r="O11" s="471"/>
      <c r="P11" s="471"/>
      <c r="Q11" s="471"/>
      <c r="R11" s="121"/>
      <c r="S11" s="471"/>
      <c r="T11" s="471"/>
      <c r="U11" s="466"/>
      <c r="V11" s="475"/>
      <c r="W11" s="475"/>
      <c r="X11" s="466"/>
      <c r="Y11" s="333"/>
      <c r="Z11" s="530"/>
      <c r="AA11" s="474"/>
      <c r="AB11" s="472"/>
      <c r="AC11" s="472"/>
      <c r="AD11" s="474">
        <f t="shared" si="0"/>
        <v>0</v>
      </c>
      <c r="AE11" s="474">
        <f t="shared" si="1"/>
        <v>0</v>
      </c>
      <c r="AF11" s="469"/>
      <c r="AG11" s="473"/>
      <c r="AH11" s="369"/>
      <c r="AI11" s="531"/>
      <c r="AJ11" s="531"/>
      <c r="AK11" s="531"/>
      <c r="AL11" s="531"/>
    </row>
    <row r="12" spans="1:38" s="141" customFormat="1" ht="15.5" x14ac:dyDescent="0.25">
      <c r="A12" s="468"/>
      <c r="B12" s="350"/>
      <c r="C12" s="528"/>
      <c r="D12" s="470"/>
      <c r="E12" s="465"/>
      <c r="F12" s="529"/>
      <c r="G12" s="528"/>
      <c r="H12" s="528"/>
      <c r="I12" s="333"/>
      <c r="J12" s="333"/>
      <c r="K12" s="333"/>
      <c r="L12" s="414"/>
      <c r="M12" s="415"/>
      <c r="N12" s="415"/>
      <c r="O12" s="471"/>
      <c r="P12" s="471"/>
      <c r="Q12" s="471"/>
      <c r="R12" s="121"/>
      <c r="S12" s="471"/>
      <c r="T12" s="471"/>
      <c r="U12" s="466"/>
      <c r="V12" s="475"/>
      <c r="W12" s="475"/>
      <c r="X12" s="466"/>
      <c r="Y12" s="333"/>
      <c r="Z12" s="530"/>
      <c r="AA12" s="474"/>
      <c r="AB12" s="472"/>
      <c r="AC12" s="472"/>
      <c r="AD12" s="474">
        <f t="shared" si="0"/>
        <v>0</v>
      </c>
      <c r="AE12" s="474">
        <f t="shared" si="1"/>
        <v>0</v>
      </c>
      <c r="AF12" s="469"/>
      <c r="AG12" s="473"/>
      <c r="AH12" s="369"/>
      <c r="AI12" s="531"/>
      <c r="AJ12" s="531"/>
      <c r="AK12" s="531"/>
      <c r="AL12" s="531"/>
    </row>
    <row r="13" spans="1:38" s="141" customFormat="1" ht="15.5" x14ac:dyDescent="0.25">
      <c r="A13" s="468"/>
      <c r="B13" s="350"/>
      <c r="C13" s="528"/>
      <c r="D13" s="470"/>
      <c r="E13" s="465"/>
      <c r="F13" s="529"/>
      <c r="G13" s="528"/>
      <c r="H13" s="528"/>
      <c r="I13" s="333"/>
      <c r="J13" s="333"/>
      <c r="K13" s="333"/>
      <c r="L13" s="414"/>
      <c r="M13" s="415"/>
      <c r="N13" s="415"/>
      <c r="O13" s="471"/>
      <c r="P13" s="471"/>
      <c r="Q13" s="471"/>
      <c r="R13" s="121"/>
      <c r="S13" s="471"/>
      <c r="T13" s="471"/>
      <c r="U13" s="466"/>
      <c r="V13" s="475"/>
      <c r="W13" s="475"/>
      <c r="X13" s="466"/>
      <c r="Y13" s="333"/>
      <c r="Z13" s="530"/>
      <c r="AA13" s="474"/>
      <c r="AB13" s="472"/>
      <c r="AC13" s="472"/>
      <c r="AD13" s="474">
        <f t="shared" si="0"/>
        <v>0</v>
      </c>
      <c r="AE13" s="474">
        <f t="shared" si="1"/>
        <v>0</v>
      </c>
      <c r="AF13" s="469"/>
      <c r="AG13" s="473"/>
      <c r="AH13" s="369"/>
      <c r="AI13" s="531"/>
      <c r="AJ13" s="531"/>
      <c r="AK13" s="531"/>
      <c r="AL13" s="531"/>
    </row>
    <row r="14" spans="1:38" s="141" customFormat="1" ht="15.5" x14ac:dyDescent="0.25">
      <c r="A14" s="468"/>
      <c r="B14" s="350"/>
      <c r="C14" s="528"/>
      <c r="D14" s="470"/>
      <c r="E14" s="465"/>
      <c r="F14" s="529"/>
      <c r="G14" s="528"/>
      <c r="H14" s="528"/>
      <c r="I14" s="333"/>
      <c r="J14" s="333"/>
      <c r="K14" s="333"/>
      <c r="L14" s="414"/>
      <c r="M14" s="415"/>
      <c r="N14" s="415"/>
      <c r="O14" s="471"/>
      <c r="P14" s="471"/>
      <c r="Q14" s="471"/>
      <c r="R14" s="121"/>
      <c r="S14" s="471"/>
      <c r="T14" s="471"/>
      <c r="U14" s="466"/>
      <c r="V14" s="475"/>
      <c r="W14" s="475"/>
      <c r="X14" s="466"/>
      <c r="Y14" s="333"/>
      <c r="Z14" s="530"/>
      <c r="AA14" s="474"/>
      <c r="AB14" s="472"/>
      <c r="AC14" s="472"/>
      <c r="AD14" s="474">
        <f t="shared" si="0"/>
        <v>0</v>
      </c>
      <c r="AE14" s="474">
        <f t="shared" si="1"/>
        <v>0</v>
      </c>
      <c r="AF14" s="469"/>
      <c r="AG14" s="473"/>
      <c r="AH14" s="369"/>
      <c r="AI14" s="531"/>
      <c r="AJ14" s="531"/>
      <c r="AK14" s="531"/>
      <c r="AL14" s="531"/>
    </row>
    <row r="15" spans="1:38" s="141" customFormat="1" ht="15.5" x14ac:dyDescent="0.25">
      <c r="A15" s="468"/>
      <c r="B15" s="350"/>
      <c r="C15" s="528"/>
      <c r="D15" s="470"/>
      <c r="E15" s="465"/>
      <c r="F15" s="529"/>
      <c r="G15" s="528"/>
      <c r="H15" s="528"/>
      <c r="I15" s="333"/>
      <c r="J15" s="333"/>
      <c r="K15" s="333"/>
      <c r="L15" s="414"/>
      <c r="M15" s="415"/>
      <c r="N15" s="415"/>
      <c r="O15" s="471"/>
      <c r="P15" s="471"/>
      <c r="Q15" s="471"/>
      <c r="R15" s="121"/>
      <c r="S15" s="471"/>
      <c r="T15" s="471"/>
      <c r="U15" s="466"/>
      <c r="V15" s="475"/>
      <c r="W15" s="475"/>
      <c r="X15" s="466"/>
      <c r="Y15" s="333"/>
      <c r="Z15" s="530"/>
      <c r="AA15" s="474"/>
      <c r="AB15" s="472"/>
      <c r="AC15" s="472"/>
      <c r="AD15" s="474">
        <f t="shared" si="0"/>
        <v>0</v>
      </c>
      <c r="AE15" s="474">
        <f t="shared" si="1"/>
        <v>0</v>
      </c>
      <c r="AF15" s="469"/>
      <c r="AG15" s="473"/>
      <c r="AH15" s="369"/>
      <c r="AI15" s="531"/>
      <c r="AJ15" s="531"/>
      <c r="AK15" s="531"/>
      <c r="AL15" s="531"/>
    </row>
    <row r="16" spans="1:38" s="141" customFormat="1" ht="15.5" x14ac:dyDescent="0.25">
      <c r="A16" s="468"/>
      <c r="B16" s="350"/>
      <c r="C16" s="528"/>
      <c r="D16" s="470"/>
      <c r="E16" s="465"/>
      <c r="F16" s="529"/>
      <c r="G16" s="528"/>
      <c r="H16" s="528"/>
      <c r="I16" s="333"/>
      <c r="J16" s="333"/>
      <c r="K16" s="333"/>
      <c r="L16" s="414"/>
      <c r="M16" s="415"/>
      <c r="N16" s="415"/>
      <c r="O16" s="471"/>
      <c r="P16" s="471"/>
      <c r="Q16" s="471"/>
      <c r="R16" s="121"/>
      <c r="S16" s="471"/>
      <c r="T16" s="471"/>
      <c r="U16" s="466"/>
      <c r="V16" s="475"/>
      <c r="W16" s="475"/>
      <c r="X16" s="466"/>
      <c r="Y16" s="333"/>
      <c r="Z16" s="530"/>
      <c r="AA16" s="474"/>
      <c r="AB16" s="472"/>
      <c r="AC16" s="472"/>
      <c r="AD16" s="474">
        <f t="shared" si="0"/>
        <v>0</v>
      </c>
      <c r="AE16" s="474">
        <f t="shared" si="1"/>
        <v>0</v>
      </c>
      <c r="AF16" s="469"/>
      <c r="AG16" s="473"/>
      <c r="AH16" s="369"/>
      <c r="AI16" s="531"/>
      <c r="AJ16" s="531"/>
      <c r="AK16" s="531"/>
      <c r="AL16" s="531"/>
    </row>
    <row r="17" spans="1:38" s="141" customFormat="1" ht="15.5" x14ac:dyDescent="0.25">
      <c r="A17" s="468"/>
      <c r="B17" s="350"/>
      <c r="C17" s="528"/>
      <c r="D17" s="470"/>
      <c r="E17" s="465"/>
      <c r="F17" s="529"/>
      <c r="G17" s="528"/>
      <c r="H17" s="528"/>
      <c r="I17" s="333"/>
      <c r="J17" s="333"/>
      <c r="K17" s="333"/>
      <c r="L17" s="414"/>
      <c r="M17" s="415"/>
      <c r="N17" s="415"/>
      <c r="O17" s="471"/>
      <c r="P17" s="471"/>
      <c r="Q17" s="471"/>
      <c r="R17" s="121"/>
      <c r="S17" s="471"/>
      <c r="T17" s="471"/>
      <c r="U17" s="466"/>
      <c r="V17" s="475"/>
      <c r="W17" s="475"/>
      <c r="X17" s="466"/>
      <c r="Y17" s="333"/>
      <c r="Z17" s="530"/>
      <c r="AA17" s="474"/>
      <c r="AB17" s="472"/>
      <c r="AC17" s="472"/>
      <c r="AD17" s="474">
        <f t="shared" si="0"/>
        <v>0</v>
      </c>
      <c r="AE17" s="474">
        <f t="shared" si="1"/>
        <v>0</v>
      </c>
      <c r="AF17" s="469"/>
      <c r="AG17" s="473"/>
      <c r="AH17" s="369"/>
      <c r="AI17" s="531"/>
      <c r="AJ17" s="531"/>
      <c r="AK17" s="531"/>
      <c r="AL17" s="531"/>
    </row>
    <row r="18" spans="1:38" s="141" customFormat="1" ht="15.5" x14ac:dyDescent="0.25">
      <c r="A18" s="468"/>
      <c r="B18" s="350"/>
      <c r="C18" s="528"/>
      <c r="D18" s="470"/>
      <c r="E18" s="465"/>
      <c r="F18" s="529"/>
      <c r="G18" s="528"/>
      <c r="H18" s="528"/>
      <c r="I18" s="333"/>
      <c r="J18" s="333"/>
      <c r="K18" s="333"/>
      <c r="L18" s="414"/>
      <c r="M18" s="415"/>
      <c r="N18" s="415"/>
      <c r="O18" s="471"/>
      <c r="P18" s="471"/>
      <c r="Q18" s="471"/>
      <c r="R18" s="121"/>
      <c r="S18" s="471"/>
      <c r="T18" s="471"/>
      <c r="U18" s="466"/>
      <c r="V18" s="475"/>
      <c r="W18" s="475"/>
      <c r="X18" s="466"/>
      <c r="Y18" s="333"/>
      <c r="Z18" s="530"/>
      <c r="AA18" s="474"/>
      <c r="AB18" s="472"/>
      <c r="AC18" s="472"/>
      <c r="AD18" s="474">
        <f t="shared" si="0"/>
        <v>0</v>
      </c>
      <c r="AE18" s="474">
        <f t="shared" si="1"/>
        <v>0</v>
      </c>
      <c r="AF18" s="469"/>
      <c r="AG18" s="473"/>
      <c r="AH18" s="369"/>
      <c r="AI18" s="531"/>
      <c r="AJ18" s="531"/>
      <c r="AK18" s="531"/>
      <c r="AL18" s="531"/>
    </row>
    <row r="19" spans="1:38" s="141" customFormat="1" ht="15.5" x14ac:dyDescent="0.25">
      <c r="A19" s="468"/>
      <c r="B19" s="350"/>
      <c r="C19" s="528"/>
      <c r="D19" s="470"/>
      <c r="E19" s="465"/>
      <c r="F19" s="529"/>
      <c r="G19" s="528"/>
      <c r="H19" s="528"/>
      <c r="I19" s="333"/>
      <c r="J19" s="333"/>
      <c r="K19" s="333"/>
      <c r="L19" s="414"/>
      <c r="M19" s="415"/>
      <c r="N19" s="415"/>
      <c r="O19" s="471"/>
      <c r="P19" s="471"/>
      <c r="Q19" s="471"/>
      <c r="R19" s="121"/>
      <c r="S19" s="471"/>
      <c r="T19" s="471"/>
      <c r="U19" s="466"/>
      <c r="V19" s="475"/>
      <c r="W19" s="475"/>
      <c r="X19" s="466"/>
      <c r="Y19" s="333"/>
      <c r="Z19" s="530"/>
      <c r="AA19" s="474"/>
      <c r="AB19" s="472"/>
      <c r="AC19" s="472"/>
      <c r="AD19" s="474">
        <f t="shared" si="0"/>
        <v>0</v>
      </c>
      <c r="AE19" s="474">
        <f t="shared" si="1"/>
        <v>0</v>
      </c>
      <c r="AF19" s="469"/>
      <c r="AG19" s="473"/>
      <c r="AH19" s="369"/>
      <c r="AI19" s="531"/>
      <c r="AJ19" s="531"/>
      <c r="AK19" s="531"/>
      <c r="AL19" s="531"/>
    </row>
    <row r="20" spans="1:38" s="141" customFormat="1" ht="15.5" x14ac:dyDescent="0.25">
      <c r="A20" s="468"/>
      <c r="B20" s="350"/>
      <c r="C20" s="528"/>
      <c r="D20" s="470"/>
      <c r="E20" s="465"/>
      <c r="F20" s="529"/>
      <c r="G20" s="528"/>
      <c r="H20" s="528"/>
      <c r="I20" s="333"/>
      <c r="J20" s="333"/>
      <c r="K20" s="333"/>
      <c r="L20" s="414"/>
      <c r="M20" s="415"/>
      <c r="N20" s="415"/>
      <c r="O20" s="471"/>
      <c r="P20" s="471"/>
      <c r="Q20" s="471"/>
      <c r="R20" s="121"/>
      <c r="S20" s="471"/>
      <c r="T20" s="471"/>
      <c r="U20" s="466"/>
      <c r="V20" s="475"/>
      <c r="W20" s="475"/>
      <c r="X20" s="466"/>
      <c r="Y20" s="333"/>
      <c r="Z20" s="530"/>
      <c r="AA20" s="474"/>
      <c r="AB20" s="472"/>
      <c r="AC20" s="472"/>
      <c r="AD20" s="474">
        <f t="shared" si="0"/>
        <v>0</v>
      </c>
      <c r="AE20" s="474">
        <f t="shared" si="1"/>
        <v>0</v>
      </c>
      <c r="AF20" s="469"/>
      <c r="AG20" s="473"/>
      <c r="AH20" s="369"/>
      <c r="AI20" s="531"/>
      <c r="AJ20" s="531"/>
      <c r="AK20" s="531"/>
      <c r="AL20" s="531"/>
    </row>
    <row r="21" spans="1:38" s="141" customFormat="1" ht="15.5" x14ac:dyDescent="0.25">
      <c r="A21" s="468"/>
      <c r="B21" s="350"/>
      <c r="C21" s="528"/>
      <c r="D21" s="470"/>
      <c r="E21" s="465"/>
      <c r="F21" s="529"/>
      <c r="G21" s="528"/>
      <c r="H21" s="528"/>
      <c r="I21" s="333"/>
      <c r="J21" s="333"/>
      <c r="K21" s="333"/>
      <c r="L21" s="414"/>
      <c r="M21" s="415"/>
      <c r="N21" s="415"/>
      <c r="O21" s="471"/>
      <c r="P21" s="471"/>
      <c r="Q21" s="471"/>
      <c r="R21" s="121"/>
      <c r="S21" s="471"/>
      <c r="T21" s="471"/>
      <c r="U21" s="466"/>
      <c r="V21" s="475"/>
      <c r="W21" s="475"/>
      <c r="X21" s="466"/>
      <c r="Y21" s="333"/>
      <c r="Z21" s="530"/>
      <c r="AA21" s="474"/>
      <c r="AB21" s="472"/>
      <c r="AC21" s="472"/>
      <c r="AD21" s="474">
        <f t="shared" si="0"/>
        <v>0</v>
      </c>
      <c r="AE21" s="474">
        <f t="shared" si="1"/>
        <v>0</v>
      </c>
      <c r="AF21" s="469"/>
      <c r="AG21" s="473"/>
      <c r="AH21" s="369"/>
      <c r="AI21" s="531"/>
      <c r="AJ21" s="531"/>
      <c r="AK21" s="531"/>
      <c r="AL21" s="531"/>
    </row>
    <row r="22" spans="1:38" s="141" customFormat="1" ht="15.5" x14ac:dyDescent="0.25">
      <c r="A22" s="468"/>
      <c r="B22" s="350"/>
      <c r="C22" s="528"/>
      <c r="D22" s="470"/>
      <c r="E22" s="465"/>
      <c r="F22" s="529"/>
      <c r="G22" s="528"/>
      <c r="H22" s="528"/>
      <c r="I22" s="333"/>
      <c r="J22" s="333"/>
      <c r="K22" s="333"/>
      <c r="L22" s="414"/>
      <c r="M22" s="415"/>
      <c r="N22" s="415"/>
      <c r="O22" s="471"/>
      <c r="P22" s="471"/>
      <c r="Q22" s="471"/>
      <c r="R22" s="121"/>
      <c r="S22" s="471"/>
      <c r="T22" s="471"/>
      <c r="U22" s="466"/>
      <c r="V22" s="475"/>
      <c r="W22" s="475"/>
      <c r="X22" s="466"/>
      <c r="Y22" s="333"/>
      <c r="Z22" s="530"/>
      <c r="AA22" s="474"/>
      <c r="AB22" s="472"/>
      <c r="AC22" s="472"/>
      <c r="AD22" s="474">
        <f t="shared" si="0"/>
        <v>0</v>
      </c>
      <c r="AE22" s="474">
        <f t="shared" si="1"/>
        <v>0</v>
      </c>
      <c r="AF22" s="469"/>
      <c r="AG22" s="473"/>
      <c r="AH22" s="369"/>
      <c r="AI22" s="531"/>
      <c r="AJ22" s="531"/>
      <c r="AK22" s="531"/>
      <c r="AL22" s="531"/>
    </row>
    <row r="23" spans="1:38" s="141" customFormat="1" ht="15.5" x14ac:dyDescent="0.25">
      <c r="A23" s="468"/>
      <c r="B23" s="350"/>
      <c r="C23" s="528"/>
      <c r="D23" s="470"/>
      <c r="E23" s="465"/>
      <c r="F23" s="529"/>
      <c r="G23" s="528"/>
      <c r="H23" s="528"/>
      <c r="I23" s="333"/>
      <c r="J23" s="333"/>
      <c r="K23" s="333"/>
      <c r="L23" s="414"/>
      <c r="M23" s="415"/>
      <c r="N23" s="415"/>
      <c r="O23" s="471"/>
      <c r="P23" s="471"/>
      <c r="Q23" s="471"/>
      <c r="R23" s="121"/>
      <c r="S23" s="471"/>
      <c r="T23" s="471"/>
      <c r="U23" s="466"/>
      <c r="V23" s="475"/>
      <c r="W23" s="475"/>
      <c r="X23" s="466"/>
      <c r="Y23" s="333"/>
      <c r="Z23" s="530"/>
      <c r="AA23" s="474"/>
      <c r="AB23" s="472"/>
      <c r="AC23" s="472"/>
      <c r="AD23" s="474">
        <f t="shared" si="0"/>
        <v>0</v>
      </c>
      <c r="AE23" s="474">
        <f t="shared" si="1"/>
        <v>0</v>
      </c>
      <c r="AF23" s="469"/>
      <c r="AG23" s="473"/>
      <c r="AH23" s="369"/>
      <c r="AI23" s="531"/>
      <c r="AJ23" s="531"/>
      <c r="AK23" s="531"/>
      <c r="AL23" s="531"/>
    </row>
    <row r="24" spans="1:38" s="141" customFormat="1" ht="15.5" x14ac:dyDescent="0.25">
      <c r="A24" s="468"/>
      <c r="B24" s="350"/>
      <c r="C24" s="528"/>
      <c r="D24" s="470"/>
      <c r="E24" s="465"/>
      <c r="F24" s="529"/>
      <c r="G24" s="528"/>
      <c r="H24" s="528"/>
      <c r="I24" s="333"/>
      <c r="J24" s="333"/>
      <c r="K24" s="333"/>
      <c r="L24" s="414"/>
      <c r="M24" s="415"/>
      <c r="N24" s="415"/>
      <c r="O24" s="471"/>
      <c r="P24" s="471"/>
      <c r="Q24" s="471"/>
      <c r="R24" s="121"/>
      <c r="S24" s="471"/>
      <c r="T24" s="471"/>
      <c r="U24" s="466"/>
      <c r="V24" s="475"/>
      <c r="W24" s="475"/>
      <c r="X24" s="466"/>
      <c r="Y24" s="333"/>
      <c r="Z24" s="530"/>
      <c r="AA24" s="474"/>
      <c r="AB24" s="472"/>
      <c r="AC24" s="472"/>
      <c r="AD24" s="474">
        <f t="shared" si="0"/>
        <v>0</v>
      </c>
      <c r="AE24" s="474">
        <f t="shared" si="1"/>
        <v>0</v>
      </c>
      <c r="AF24" s="469"/>
      <c r="AG24" s="473"/>
      <c r="AH24" s="369"/>
      <c r="AI24" s="531"/>
      <c r="AJ24" s="531"/>
      <c r="AK24" s="531"/>
      <c r="AL24" s="531"/>
    </row>
    <row r="25" spans="1:38" s="141" customFormat="1" ht="15.5" x14ac:dyDescent="0.25">
      <c r="A25" s="468"/>
      <c r="B25" s="350"/>
      <c r="C25" s="528"/>
      <c r="D25" s="470"/>
      <c r="E25" s="465"/>
      <c r="F25" s="529"/>
      <c r="G25" s="528"/>
      <c r="H25" s="528"/>
      <c r="I25" s="333"/>
      <c r="J25" s="333"/>
      <c r="K25" s="333"/>
      <c r="L25" s="414"/>
      <c r="M25" s="415"/>
      <c r="N25" s="415"/>
      <c r="O25" s="471"/>
      <c r="P25" s="471"/>
      <c r="Q25" s="471"/>
      <c r="R25" s="121"/>
      <c r="S25" s="471"/>
      <c r="T25" s="471"/>
      <c r="U25" s="466"/>
      <c r="V25" s="475"/>
      <c r="W25" s="475"/>
      <c r="X25" s="466"/>
      <c r="Y25" s="333"/>
      <c r="Z25" s="530"/>
      <c r="AA25" s="474"/>
      <c r="AB25" s="472"/>
      <c r="AC25" s="472"/>
      <c r="AD25" s="474">
        <f t="shared" si="0"/>
        <v>0</v>
      </c>
      <c r="AE25" s="474">
        <f t="shared" si="1"/>
        <v>0</v>
      </c>
      <c r="AF25" s="469"/>
      <c r="AG25" s="473"/>
      <c r="AH25" s="369"/>
      <c r="AI25" s="531"/>
      <c r="AJ25" s="531"/>
      <c r="AK25" s="531"/>
      <c r="AL25" s="531"/>
    </row>
    <row r="26" spans="1:38" s="141" customFormat="1" ht="15.5" x14ac:dyDescent="0.25">
      <c r="A26" s="468"/>
      <c r="B26" s="350"/>
      <c r="C26" s="528"/>
      <c r="D26" s="470"/>
      <c r="E26" s="465"/>
      <c r="F26" s="529"/>
      <c r="G26" s="528"/>
      <c r="H26" s="528"/>
      <c r="I26" s="333"/>
      <c r="J26" s="333"/>
      <c r="K26" s="333"/>
      <c r="L26" s="414"/>
      <c r="M26" s="415"/>
      <c r="N26" s="415"/>
      <c r="O26" s="471"/>
      <c r="P26" s="471"/>
      <c r="Q26" s="471"/>
      <c r="R26" s="121"/>
      <c r="S26" s="471"/>
      <c r="T26" s="471"/>
      <c r="U26" s="466"/>
      <c r="V26" s="475"/>
      <c r="W26" s="475"/>
      <c r="X26" s="466"/>
      <c r="Y26" s="333"/>
      <c r="Z26" s="530"/>
      <c r="AA26" s="474"/>
      <c r="AB26" s="472"/>
      <c r="AC26" s="472"/>
      <c r="AD26" s="474">
        <f t="shared" si="0"/>
        <v>0</v>
      </c>
      <c r="AE26" s="474">
        <f t="shared" si="1"/>
        <v>0</v>
      </c>
      <c r="AF26" s="469"/>
      <c r="AG26" s="473"/>
      <c r="AH26" s="369"/>
      <c r="AI26" s="531"/>
      <c r="AJ26" s="531"/>
      <c r="AK26" s="531"/>
      <c r="AL26" s="531"/>
    </row>
    <row r="27" spans="1:38" s="141" customFormat="1" ht="15.5" x14ac:dyDescent="0.25">
      <c r="A27" s="468"/>
      <c r="B27" s="350"/>
      <c r="C27" s="528"/>
      <c r="D27" s="470"/>
      <c r="E27" s="465"/>
      <c r="F27" s="529"/>
      <c r="G27" s="528"/>
      <c r="H27" s="528"/>
      <c r="I27" s="333"/>
      <c r="J27" s="333"/>
      <c r="K27" s="333"/>
      <c r="L27" s="414"/>
      <c r="M27" s="415"/>
      <c r="N27" s="415"/>
      <c r="O27" s="471"/>
      <c r="P27" s="471"/>
      <c r="Q27" s="471"/>
      <c r="R27" s="121"/>
      <c r="S27" s="471"/>
      <c r="T27" s="471"/>
      <c r="U27" s="466"/>
      <c r="V27" s="475"/>
      <c r="W27" s="475"/>
      <c r="X27" s="466"/>
      <c r="Y27" s="333"/>
      <c r="Z27" s="530"/>
      <c r="AA27" s="474"/>
      <c r="AB27" s="472"/>
      <c r="AC27" s="472"/>
      <c r="AD27" s="474">
        <f t="shared" si="0"/>
        <v>0</v>
      </c>
      <c r="AE27" s="474">
        <f t="shared" si="1"/>
        <v>0</v>
      </c>
      <c r="AF27" s="469"/>
      <c r="AG27" s="473"/>
      <c r="AH27" s="369"/>
      <c r="AI27" s="531"/>
      <c r="AJ27" s="531"/>
      <c r="AK27" s="531"/>
      <c r="AL27" s="531"/>
    </row>
    <row r="28" spans="1:38" s="141" customFormat="1" ht="15.5" x14ac:dyDescent="0.25">
      <c r="A28" s="468"/>
      <c r="B28" s="350"/>
      <c r="C28" s="528"/>
      <c r="D28" s="470"/>
      <c r="E28" s="465"/>
      <c r="F28" s="529"/>
      <c r="G28" s="528"/>
      <c r="H28" s="528"/>
      <c r="I28" s="333"/>
      <c r="J28" s="333"/>
      <c r="K28" s="333"/>
      <c r="L28" s="414"/>
      <c r="M28" s="415"/>
      <c r="N28" s="415"/>
      <c r="O28" s="471"/>
      <c r="P28" s="471"/>
      <c r="Q28" s="471"/>
      <c r="R28" s="121"/>
      <c r="S28" s="471"/>
      <c r="T28" s="471"/>
      <c r="U28" s="466"/>
      <c r="V28" s="475"/>
      <c r="W28" s="475"/>
      <c r="X28" s="466"/>
      <c r="Y28" s="333"/>
      <c r="Z28" s="530"/>
      <c r="AA28" s="474"/>
      <c r="AB28" s="472"/>
      <c r="AC28" s="472"/>
      <c r="AD28" s="474">
        <f t="shared" si="0"/>
        <v>0</v>
      </c>
      <c r="AE28" s="474">
        <f t="shared" si="1"/>
        <v>0</v>
      </c>
      <c r="AF28" s="469"/>
      <c r="AG28" s="473"/>
      <c r="AH28" s="369"/>
      <c r="AI28" s="531"/>
      <c r="AJ28" s="531"/>
      <c r="AK28" s="531"/>
      <c r="AL28" s="531"/>
    </row>
    <row r="29" spans="1:38" s="141" customFormat="1" ht="15.5" x14ac:dyDescent="0.25">
      <c r="A29" s="468"/>
      <c r="B29" s="350"/>
      <c r="C29" s="528"/>
      <c r="D29" s="470"/>
      <c r="E29" s="465"/>
      <c r="F29" s="529"/>
      <c r="G29" s="528"/>
      <c r="H29" s="528"/>
      <c r="I29" s="333"/>
      <c r="J29" s="333"/>
      <c r="K29" s="333"/>
      <c r="L29" s="414"/>
      <c r="M29" s="415"/>
      <c r="N29" s="415"/>
      <c r="O29" s="471"/>
      <c r="P29" s="471"/>
      <c r="Q29" s="471"/>
      <c r="R29" s="121"/>
      <c r="S29" s="471"/>
      <c r="T29" s="471"/>
      <c r="U29" s="466"/>
      <c r="V29" s="475"/>
      <c r="W29" s="475"/>
      <c r="X29" s="466"/>
      <c r="Y29" s="333"/>
      <c r="Z29" s="530"/>
      <c r="AA29" s="474"/>
      <c r="AB29" s="472"/>
      <c r="AC29" s="472"/>
      <c r="AD29" s="474">
        <f t="shared" si="0"/>
        <v>0</v>
      </c>
      <c r="AE29" s="474">
        <f t="shared" si="1"/>
        <v>0</v>
      </c>
      <c r="AF29" s="469"/>
      <c r="AG29" s="473"/>
      <c r="AH29" s="369"/>
      <c r="AI29" s="531"/>
      <c r="AJ29" s="531"/>
      <c r="AK29" s="531"/>
      <c r="AL29" s="531"/>
    </row>
    <row r="30" spans="1:38" s="141" customFormat="1" ht="15.5" x14ac:dyDescent="0.25">
      <c r="A30" s="468"/>
      <c r="B30" s="350"/>
      <c r="C30" s="528"/>
      <c r="D30" s="470"/>
      <c r="E30" s="465"/>
      <c r="F30" s="529"/>
      <c r="G30" s="528"/>
      <c r="H30" s="528"/>
      <c r="I30" s="333"/>
      <c r="J30" s="333"/>
      <c r="K30" s="333"/>
      <c r="L30" s="414"/>
      <c r="M30" s="415"/>
      <c r="N30" s="415"/>
      <c r="O30" s="471"/>
      <c r="P30" s="471"/>
      <c r="Q30" s="471"/>
      <c r="R30" s="121"/>
      <c r="S30" s="471"/>
      <c r="T30" s="471"/>
      <c r="U30" s="466"/>
      <c r="V30" s="475"/>
      <c r="W30" s="475"/>
      <c r="X30" s="466"/>
      <c r="Y30" s="333"/>
      <c r="Z30" s="530"/>
      <c r="AA30" s="474"/>
      <c r="AB30" s="472"/>
      <c r="AC30" s="472"/>
      <c r="AD30" s="474">
        <f t="shared" si="0"/>
        <v>0</v>
      </c>
      <c r="AE30" s="474">
        <f t="shared" si="1"/>
        <v>0</v>
      </c>
      <c r="AF30" s="469"/>
      <c r="AG30" s="473"/>
      <c r="AH30" s="369"/>
      <c r="AI30" s="531"/>
      <c r="AJ30" s="531"/>
      <c r="AK30" s="531"/>
      <c r="AL30" s="531"/>
    </row>
    <row r="31" spans="1:38" s="141" customFormat="1" ht="15.5" x14ac:dyDescent="0.25">
      <c r="A31" s="468"/>
      <c r="B31" s="350"/>
      <c r="C31" s="528"/>
      <c r="D31" s="470"/>
      <c r="E31" s="465"/>
      <c r="F31" s="529"/>
      <c r="G31" s="528"/>
      <c r="H31" s="528"/>
      <c r="I31" s="333"/>
      <c r="J31" s="333"/>
      <c r="K31" s="333"/>
      <c r="L31" s="414"/>
      <c r="M31" s="415"/>
      <c r="N31" s="415"/>
      <c r="O31" s="471"/>
      <c r="P31" s="471"/>
      <c r="Q31" s="471"/>
      <c r="R31" s="121"/>
      <c r="S31" s="471"/>
      <c r="T31" s="471"/>
      <c r="U31" s="466"/>
      <c r="V31" s="475"/>
      <c r="W31" s="475"/>
      <c r="X31" s="466"/>
      <c r="Y31" s="333"/>
      <c r="Z31" s="530"/>
      <c r="AA31" s="474"/>
      <c r="AB31" s="472"/>
      <c r="AC31" s="472"/>
      <c r="AD31" s="474">
        <f t="shared" si="0"/>
        <v>0</v>
      </c>
      <c r="AE31" s="474">
        <f t="shared" si="1"/>
        <v>0</v>
      </c>
      <c r="AF31" s="469"/>
      <c r="AG31" s="473"/>
      <c r="AH31" s="369"/>
      <c r="AI31" s="531"/>
      <c r="AJ31" s="531"/>
      <c r="AK31" s="531"/>
      <c r="AL31" s="531"/>
    </row>
    <row r="32" spans="1:38" s="141" customFormat="1" ht="15.5" x14ac:dyDescent="0.25">
      <c r="A32" s="468"/>
      <c r="B32" s="350"/>
      <c r="C32" s="528"/>
      <c r="D32" s="470"/>
      <c r="E32" s="465"/>
      <c r="F32" s="529"/>
      <c r="G32" s="528"/>
      <c r="H32" s="528"/>
      <c r="I32" s="333"/>
      <c r="J32" s="333"/>
      <c r="K32" s="333"/>
      <c r="L32" s="414"/>
      <c r="M32" s="415"/>
      <c r="N32" s="415"/>
      <c r="O32" s="471"/>
      <c r="P32" s="471"/>
      <c r="Q32" s="471"/>
      <c r="R32" s="121"/>
      <c r="S32" s="471"/>
      <c r="T32" s="471"/>
      <c r="U32" s="466"/>
      <c r="V32" s="475"/>
      <c r="W32" s="475"/>
      <c r="X32" s="466"/>
      <c r="Y32" s="333"/>
      <c r="Z32" s="530"/>
      <c r="AA32" s="474"/>
      <c r="AB32" s="472"/>
      <c r="AC32" s="472"/>
      <c r="AD32" s="474">
        <f t="shared" si="0"/>
        <v>0</v>
      </c>
      <c r="AE32" s="474">
        <f t="shared" si="1"/>
        <v>0</v>
      </c>
      <c r="AF32" s="469"/>
      <c r="AG32" s="473"/>
      <c r="AH32" s="369"/>
      <c r="AI32" s="531"/>
      <c r="AJ32" s="531"/>
      <c r="AK32" s="531"/>
      <c r="AL32" s="531"/>
    </row>
    <row r="33" spans="1:38" s="141" customFormat="1" ht="15.5" x14ac:dyDescent="0.25">
      <c r="A33" s="468"/>
      <c r="B33" s="350"/>
      <c r="C33" s="528"/>
      <c r="D33" s="470"/>
      <c r="E33" s="465"/>
      <c r="F33" s="529"/>
      <c r="G33" s="528"/>
      <c r="H33" s="528"/>
      <c r="I33" s="333"/>
      <c r="J33" s="333"/>
      <c r="K33" s="333"/>
      <c r="L33" s="414"/>
      <c r="M33" s="415"/>
      <c r="N33" s="415"/>
      <c r="O33" s="471"/>
      <c r="P33" s="471"/>
      <c r="Q33" s="471"/>
      <c r="R33" s="121"/>
      <c r="S33" s="471"/>
      <c r="T33" s="471"/>
      <c r="U33" s="466"/>
      <c r="V33" s="475"/>
      <c r="W33" s="475"/>
      <c r="X33" s="466"/>
      <c r="Y33" s="333"/>
      <c r="Z33" s="530"/>
      <c r="AA33" s="474"/>
      <c r="AB33" s="472"/>
      <c r="AC33" s="472"/>
      <c r="AD33" s="474">
        <f t="shared" si="0"/>
        <v>0</v>
      </c>
      <c r="AE33" s="474">
        <f t="shared" si="1"/>
        <v>0</v>
      </c>
      <c r="AF33" s="469"/>
      <c r="AG33" s="473"/>
      <c r="AH33" s="369"/>
      <c r="AI33" s="531"/>
      <c r="AJ33" s="531"/>
      <c r="AK33" s="531"/>
      <c r="AL33" s="531"/>
    </row>
    <row r="34" spans="1:38" s="141" customFormat="1" ht="15.5" x14ac:dyDescent="0.25">
      <c r="A34" s="468"/>
      <c r="B34" s="350"/>
      <c r="C34" s="528"/>
      <c r="D34" s="470"/>
      <c r="E34" s="465"/>
      <c r="F34" s="529"/>
      <c r="G34" s="528"/>
      <c r="H34" s="528"/>
      <c r="I34" s="333"/>
      <c r="J34" s="333"/>
      <c r="K34" s="333"/>
      <c r="L34" s="414"/>
      <c r="M34" s="415"/>
      <c r="N34" s="415"/>
      <c r="O34" s="471"/>
      <c r="P34" s="471"/>
      <c r="Q34" s="471"/>
      <c r="R34" s="121"/>
      <c r="S34" s="471"/>
      <c r="T34" s="471"/>
      <c r="U34" s="466"/>
      <c r="V34" s="475"/>
      <c r="W34" s="475"/>
      <c r="X34" s="466"/>
      <c r="Y34" s="333"/>
      <c r="Z34" s="530"/>
      <c r="AA34" s="474"/>
      <c r="AB34" s="472"/>
      <c r="AC34" s="472"/>
      <c r="AD34" s="474">
        <f t="shared" si="0"/>
        <v>0</v>
      </c>
      <c r="AE34" s="474">
        <f t="shared" si="1"/>
        <v>0</v>
      </c>
      <c r="AF34" s="469"/>
      <c r="AG34" s="473"/>
      <c r="AH34" s="369"/>
      <c r="AI34" s="531"/>
      <c r="AJ34" s="531"/>
      <c r="AK34" s="531"/>
      <c r="AL34" s="531"/>
    </row>
    <row r="35" spans="1:38" s="141" customFormat="1" ht="15.5" x14ac:dyDescent="0.25">
      <c r="A35" s="468"/>
      <c r="B35" s="350"/>
      <c r="C35" s="528"/>
      <c r="D35" s="470"/>
      <c r="E35" s="465"/>
      <c r="F35" s="529"/>
      <c r="G35" s="528"/>
      <c r="H35" s="528"/>
      <c r="I35" s="333"/>
      <c r="J35" s="333"/>
      <c r="K35" s="333"/>
      <c r="L35" s="414"/>
      <c r="M35" s="415"/>
      <c r="N35" s="415"/>
      <c r="O35" s="471"/>
      <c r="P35" s="471"/>
      <c r="Q35" s="471"/>
      <c r="R35" s="121"/>
      <c r="S35" s="471"/>
      <c r="T35" s="471"/>
      <c r="U35" s="466"/>
      <c r="V35" s="475"/>
      <c r="W35" s="475"/>
      <c r="X35" s="466"/>
      <c r="Y35" s="333"/>
      <c r="Z35" s="530"/>
      <c r="AA35" s="474"/>
      <c r="AB35" s="472"/>
      <c r="AC35" s="472"/>
      <c r="AD35" s="474">
        <f t="shared" si="0"/>
        <v>0</v>
      </c>
      <c r="AE35" s="474">
        <f t="shared" si="1"/>
        <v>0</v>
      </c>
      <c r="AF35" s="469"/>
      <c r="AG35" s="473"/>
      <c r="AH35" s="369"/>
      <c r="AI35" s="531"/>
      <c r="AJ35" s="531"/>
      <c r="AK35" s="531"/>
      <c r="AL35" s="531"/>
    </row>
    <row r="36" spans="1:38" s="141" customFormat="1" ht="15.5" x14ac:dyDescent="0.25">
      <c r="A36" s="468"/>
      <c r="B36" s="350"/>
      <c r="C36" s="528"/>
      <c r="D36" s="470"/>
      <c r="E36" s="465"/>
      <c r="F36" s="529"/>
      <c r="G36" s="528"/>
      <c r="H36" s="528"/>
      <c r="I36" s="333"/>
      <c r="J36" s="333"/>
      <c r="K36" s="333"/>
      <c r="L36" s="414"/>
      <c r="M36" s="415"/>
      <c r="N36" s="415"/>
      <c r="O36" s="471"/>
      <c r="P36" s="471"/>
      <c r="Q36" s="471"/>
      <c r="R36" s="121"/>
      <c r="S36" s="471"/>
      <c r="T36" s="471"/>
      <c r="U36" s="466"/>
      <c r="V36" s="475"/>
      <c r="W36" s="475"/>
      <c r="X36" s="466"/>
      <c r="Y36" s="333"/>
      <c r="Z36" s="530"/>
      <c r="AA36" s="474"/>
      <c r="AB36" s="472"/>
      <c r="AC36" s="472"/>
      <c r="AD36" s="474">
        <f t="shared" si="0"/>
        <v>0</v>
      </c>
      <c r="AE36" s="474">
        <f t="shared" si="1"/>
        <v>0</v>
      </c>
      <c r="AF36" s="469"/>
      <c r="AG36" s="473"/>
      <c r="AH36" s="369"/>
      <c r="AI36" s="531"/>
      <c r="AJ36" s="531"/>
      <c r="AK36" s="531"/>
      <c r="AL36" s="531"/>
    </row>
    <row r="37" spans="1:38" s="141" customFormat="1" ht="15.5" x14ac:dyDescent="0.25">
      <c r="A37" s="468"/>
      <c r="B37" s="350"/>
      <c r="C37" s="528"/>
      <c r="D37" s="470"/>
      <c r="E37" s="465"/>
      <c r="F37" s="529"/>
      <c r="G37" s="528"/>
      <c r="H37" s="528"/>
      <c r="I37" s="333"/>
      <c r="J37" s="333"/>
      <c r="K37" s="333"/>
      <c r="L37" s="414"/>
      <c r="M37" s="415"/>
      <c r="N37" s="415"/>
      <c r="O37" s="471"/>
      <c r="P37" s="471"/>
      <c r="Q37" s="471"/>
      <c r="R37" s="121"/>
      <c r="S37" s="471"/>
      <c r="T37" s="471"/>
      <c r="U37" s="466"/>
      <c r="V37" s="475"/>
      <c r="W37" s="475"/>
      <c r="X37" s="466"/>
      <c r="Y37" s="333"/>
      <c r="Z37" s="530"/>
      <c r="AA37" s="474"/>
      <c r="AB37" s="472"/>
      <c r="AC37" s="472"/>
      <c r="AD37" s="474">
        <f t="shared" si="0"/>
        <v>0</v>
      </c>
      <c r="AE37" s="474">
        <f t="shared" si="1"/>
        <v>0</v>
      </c>
      <c r="AF37" s="469"/>
      <c r="AG37" s="473"/>
      <c r="AH37" s="369"/>
      <c r="AI37" s="531"/>
      <c r="AJ37" s="531"/>
      <c r="AK37" s="531"/>
      <c r="AL37" s="531"/>
    </row>
    <row r="38" spans="1:38" s="141" customFormat="1" ht="15.5" x14ac:dyDescent="0.25">
      <c r="A38" s="468"/>
      <c r="B38" s="350"/>
      <c r="C38" s="528"/>
      <c r="D38" s="470"/>
      <c r="E38" s="465"/>
      <c r="F38" s="529"/>
      <c r="G38" s="528"/>
      <c r="H38" s="528"/>
      <c r="I38" s="333"/>
      <c r="J38" s="333"/>
      <c r="K38" s="333"/>
      <c r="L38" s="414"/>
      <c r="M38" s="415"/>
      <c r="N38" s="415"/>
      <c r="O38" s="471"/>
      <c r="P38" s="471"/>
      <c r="Q38" s="471"/>
      <c r="R38" s="121"/>
      <c r="S38" s="471"/>
      <c r="T38" s="471"/>
      <c r="U38" s="466"/>
      <c r="V38" s="475"/>
      <c r="W38" s="475"/>
      <c r="X38" s="466"/>
      <c r="Y38" s="333"/>
      <c r="Z38" s="530"/>
      <c r="AA38" s="474"/>
      <c r="AB38" s="472"/>
      <c r="AC38" s="472"/>
      <c r="AD38" s="474">
        <f t="shared" si="0"/>
        <v>0</v>
      </c>
      <c r="AE38" s="474">
        <f t="shared" si="1"/>
        <v>0</v>
      </c>
      <c r="AF38" s="469"/>
      <c r="AG38" s="473"/>
      <c r="AH38" s="369"/>
      <c r="AI38" s="531"/>
      <c r="AJ38" s="531"/>
      <c r="AK38" s="531"/>
      <c r="AL38" s="531"/>
    </row>
    <row r="39" spans="1:38" s="141" customFormat="1" ht="15.5" x14ac:dyDescent="0.25">
      <c r="A39" s="468"/>
      <c r="B39" s="350"/>
      <c r="C39" s="528"/>
      <c r="D39" s="470"/>
      <c r="E39" s="465"/>
      <c r="F39" s="529"/>
      <c r="G39" s="528"/>
      <c r="H39" s="528"/>
      <c r="I39" s="333"/>
      <c r="J39" s="333"/>
      <c r="K39" s="333"/>
      <c r="L39" s="414"/>
      <c r="M39" s="415"/>
      <c r="N39" s="415"/>
      <c r="O39" s="471"/>
      <c r="P39" s="471"/>
      <c r="Q39" s="471"/>
      <c r="R39" s="121"/>
      <c r="S39" s="471"/>
      <c r="T39" s="471"/>
      <c r="U39" s="466"/>
      <c r="V39" s="475"/>
      <c r="W39" s="475"/>
      <c r="X39" s="466"/>
      <c r="Y39" s="333"/>
      <c r="Z39" s="530"/>
      <c r="AA39" s="474"/>
      <c r="AB39" s="472"/>
      <c r="AC39" s="472"/>
      <c r="AD39" s="474">
        <f t="shared" si="0"/>
        <v>0</v>
      </c>
      <c r="AE39" s="474">
        <f t="shared" si="1"/>
        <v>0</v>
      </c>
      <c r="AF39" s="469"/>
      <c r="AG39" s="473"/>
      <c r="AH39" s="369"/>
      <c r="AI39" s="531"/>
      <c r="AJ39" s="531"/>
      <c r="AK39" s="531"/>
      <c r="AL39" s="531"/>
    </row>
    <row r="40" spans="1:38" s="141" customFormat="1" ht="15.5" x14ac:dyDescent="0.25">
      <c r="A40" s="468"/>
      <c r="B40" s="350"/>
      <c r="C40" s="528"/>
      <c r="D40" s="470"/>
      <c r="E40" s="465"/>
      <c r="F40" s="529"/>
      <c r="G40" s="528"/>
      <c r="H40" s="528"/>
      <c r="I40" s="333"/>
      <c r="J40" s="333"/>
      <c r="K40" s="333"/>
      <c r="L40" s="414"/>
      <c r="M40" s="415"/>
      <c r="N40" s="415"/>
      <c r="O40" s="471"/>
      <c r="P40" s="471"/>
      <c r="Q40" s="471"/>
      <c r="R40" s="121"/>
      <c r="S40" s="471"/>
      <c r="T40" s="471"/>
      <c r="U40" s="466"/>
      <c r="V40" s="475"/>
      <c r="W40" s="475"/>
      <c r="X40" s="466"/>
      <c r="Y40" s="333"/>
      <c r="Z40" s="530"/>
      <c r="AA40" s="474"/>
      <c r="AB40" s="472"/>
      <c r="AC40" s="472"/>
      <c r="AD40" s="474">
        <f t="shared" si="0"/>
        <v>0</v>
      </c>
      <c r="AE40" s="474">
        <f t="shared" si="1"/>
        <v>0</v>
      </c>
      <c r="AF40" s="469"/>
      <c r="AG40" s="473"/>
      <c r="AH40" s="369"/>
      <c r="AI40" s="531"/>
      <c r="AJ40" s="531"/>
      <c r="AK40" s="531"/>
      <c r="AL40" s="531"/>
    </row>
    <row r="41" spans="1:38" s="141" customFormat="1" ht="15.5" x14ac:dyDescent="0.25">
      <c r="A41" s="468"/>
      <c r="B41" s="350"/>
      <c r="C41" s="528"/>
      <c r="D41" s="470"/>
      <c r="E41" s="465"/>
      <c r="F41" s="529"/>
      <c r="G41" s="528"/>
      <c r="H41" s="528"/>
      <c r="I41" s="333"/>
      <c r="J41" s="333"/>
      <c r="K41" s="333"/>
      <c r="L41" s="414"/>
      <c r="M41" s="415"/>
      <c r="N41" s="415"/>
      <c r="O41" s="471"/>
      <c r="P41" s="471"/>
      <c r="Q41" s="471"/>
      <c r="R41" s="121"/>
      <c r="S41" s="471"/>
      <c r="T41" s="471"/>
      <c r="U41" s="466"/>
      <c r="V41" s="475"/>
      <c r="W41" s="475"/>
      <c r="X41" s="466"/>
      <c r="Y41" s="333"/>
      <c r="Z41" s="530"/>
      <c r="AA41" s="474"/>
      <c r="AB41" s="472"/>
      <c r="AC41" s="472"/>
      <c r="AD41" s="474">
        <f t="shared" si="0"/>
        <v>0</v>
      </c>
      <c r="AE41" s="474">
        <f t="shared" si="1"/>
        <v>0</v>
      </c>
      <c r="AF41" s="469"/>
      <c r="AG41" s="473"/>
      <c r="AH41" s="369"/>
      <c r="AI41" s="531"/>
      <c r="AJ41" s="531"/>
      <c r="AK41" s="531"/>
      <c r="AL41" s="531"/>
    </row>
    <row r="42" spans="1:38" s="141" customFormat="1" ht="15.5" x14ac:dyDescent="0.25">
      <c r="A42" s="468"/>
      <c r="B42" s="350"/>
      <c r="C42" s="528"/>
      <c r="D42" s="470"/>
      <c r="E42" s="465"/>
      <c r="F42" s="529"/>
      <c r="G42" s="528"/>
      <c r="H42" s="528"/>
      <c r="I42" s="333"/>
      <c r="J42" s="333"/>
      <c r="K42" s="333"/>
      <c r="L42" s="414"/>
      <c r="M42" s="415"/>
      <c r="N42" s="415"/>
      <c r="O42" s="471"/>
      <c r="P42" s="471"/>
      <c r="Q42" s="471"/>
      <c r="R42" s="121"/>
      <c r="S42" s="471"/>
      <c r="T42" s="471"/>
      <c r="U42" s="466"/>
      <c r="V42" s="475"/>
      <c r="W42" s="475"/>
      <c r="X42" s="466"/>
      <c r="Y42" s="333"/>
      <c r="Z42" s="530"/>
      <c r="AA42" s="474"/>
      <c r="AB42" s="472"/>
      <c r="AC42" s="472"/>
      <c r="AD42" s="474">
        <f t="shared" si="0"/>
        <v>0</v>
      </c>
      <c r="AE42" s="474">
        <f t="shared" si="1"/>
        <v>0</v>
      </c>
      <c r="AF42" s="469"/>
      <c r="AG42" s="473"/>
      <c r="AH42" s="369"/>
      <c r="AI42" s="531"/>
      <c r="AJ42" s="531"/>
      <c r="AK42" s="531"/>
      <c r="AL42" s="531"/>
    </row>
    <row r="43" spans="1:38" s="141" customFormat="1" ht="15.5" x14ac:dyDescent="0.25">
      <c r="A43" s="468"/>
      <c r="B43" s="350"/>
      <c r="C43" s="528"/>
      <c r="D43" s="470"/>
      <c r="E43" s="465"/>
      <c r="F43" s="529"/>
      <c r="G43" s="528"/>
      <c r="H43" s="528"/>
      <c r="I43" s="333"/>
      <c r="J43" s="333"/>
      <c r="K43" s="333"/>
      <c r="L43" s="414"/>
      <c r="M43" s="415"/>
      <c r="N43" s="415"/>
      <c r="O43" s="471"/>
      <c r="P43" s="471"/>
      <c r="Q43" s="471"/>
      <c r="R43" s="121"/>
      <c r="S43" s="471"/>
      <c r="T43" s="471"/>
      <c r="U43" s="466"/>
      <c r="V43" s="475"/>
      <c r="W43" s="475"/>
      <c r="X43" s="466"/>
      <c r="Y43" s="333"/>
      <c r="Z43" s="530"/>
      <c r="AA43" s="474"/>
      <c r="AB43" s="472"/>
      <c r="AC43" s="472"/>
      <c r="AD43" s="474">
        <f t="shared" si="0"/>
        <v>0</v>
      </c>
      <c r="AE43" s="474">
        <f t="shared" si="1"/>
        <v>0</v>
      </c>
      <c r="AF43" s="469"/>
      <c r="AG43" s="473"/>
      <c r="AH43" s="369"/>
      <c r="AI43" s="531"/>
      <c r="AJ43" s="531"/>
      <c r="AK43" s="531"/>
      <c r="AL43" s="531"/>
    </row>
    <row r="44" spans="1:38" s="141" customFormat="1" ht="15.5" x14ac:dyDescent="0.25">
      <c r="A44" s="468"/>
      <c r="B44" s="350"/>
      <c r="C44" s="528"/>
      <c r="D44" s="470"/>
      <c r="E44" s="465"/>
      <c r="F44" s="529"/>
      <c r="G44" s="528"/>
      <c r="H44" s="528"/>
      <c r="I44" s="333"/>
      <c r="J44" s="333"/>
      <c r="K44" s="333"/>
      <c r="L44" s="414"/>
      <c r="M44" s="415"/>
      <c r="N44" s="415"/>
      <c r="O44" s="471"/>
      <c r="P44" s="471"/>
      <c r="Q44" s="471"/>
      <c r="R44" s="121"/>
      <c r="S44" s="471"/>
      <c r="T44" s="471"/>
      <c r="U44" s="466"/>
      <c r="V44" s="475"/>
      <c r="W44" s="475"/>
      <c r="X44" s="466"/>
      <c r="Y44" s="333"/>
      <c r="Z44" s="530"/>
      <c r="AA44" s="474"/>
      <c r="AB44" s="472"/>
      <c r="AC44" s="472"/>
      <c r="AD44" s="474">
        <f t="shared" si="0"/>
        <v>0</v>
      </c>
      <c r="AE44" s="474">
        <f t="shared" si="1"/>
        <v>0</v>
      </c>
      <c r="AF44" s="469"/>
      <c r="AG44" s="473"/>
      <c r="AH44" s="369"/>
      <c r="AI44" s="531"/>
      <c r="AJ44" s="531"/>
      <c r="AK44" s="531"/>
      <c r="AL44" s="531"/>
    </row>
    <row r="45" spans="1:38" s="141" customFormat="1" ht="15.5" x14ac:dyDescent="0.25">
      <c r="A45" s="468"/>
      <c r="B45" s="350"/>
      <c r="C45" s="528"/>
      <c r="D45" s="470"/>
      <c r="E45" s="465"/>
      <c r="F45" s="529"/>
      <c r="G45" s="528"/>
      <c r="H45" s="528"/>
      <c r="I45" s="333"/>
      <c r="J45" s="333"/>
      <c r="K45" s="333"/>
      <c r="L45" s="414"/>
      <c r="M45" s="415"/>
      <c r="N45" s="415"/>
      <c r="O45" s="471"/>
      <c r="P45" s="471"/>
      <c r="Q45" s="471"/>
      <c r="R45" s="121"/>
      <c r="S45" s="471"/>
      <c r="T45" s="471"/>
      <c r="U45" s="466"/>
      <c r="V45" s="475"/>
      <c r="W45" s="475"/>
      <c r="X45" s="466"/>
      <c r="Y45" s="333"/>
      <c r="Z45" s="530"/>
      <c r="AA45" s="474"/>
      <c r="AB45" s="472"/>
      <c r="AC45" s="472"/>
      <c r="AD45" s="474">
        <f t="shared" si="0"/>
        <v>0</v>
      </c>
      <c r="AE45" s="474">
        <f t="shared" si="1"/>
        <v>0</v>
      </c>
      <c r="AF45" s="469"/>
      <c r="AG45" s="473"/>
      <c r="AH45" s="369"/>
      <c r="AI45" s="531"/>
      <c r="AJ45" s="531"/>
      <c r="AK45" s="531"/>
      <c r="AL45" s="531"/>
    </row>
    <row r="46" spans="1:38" s="141" customFormat="1" ht="15.5" x14ac:dyDescent="0.25">
      <c r="A46" s="468"/>
      <c r="B46" s="350"/>
      <c r="C46" s="528"/>
      <c r="D46" s="470"/>
      <c r="E46" s="465"/>
      <c r="F46" s="529"/>
      <c r="G46" s="528"/>
      <c r="H46" s="528"/>
      <c r="I46" s="333"/>
      <c r="J46" s="333"/>
      <c r="K46" s="333"/>
      <c r="L46" s="414"/>
      <c r="M46" s="415"/>
      <c r="N46" s="415"/>
      <c r="O46" s="471"/>
      <c r="P46" s="471"/>
      <c r="Q46" s="471"/>
      <c r="R46" s="121"/>
      <c r="S46" s="471"/>
      <c r="T46" s="471"/>
      <c r="U46" s="466"/>
      <c r="V46" s="475"/>
      <c r="W46" s="475"/>
      <c r="X46" s="466"/>
      <c r="Y46" s="333"/>
      <c r="Z46" s="530"/>
      <c r="AA46" s="474"/>
      <c r="AB46" s="472"/>
      <c r="AC46" s="472"/>
      <c r="AD46" s="474">
        <f t="shared" si="0"/>
        <v>0</v>
      </c>
      <c r="AE46" s="474">
        <f t="shared" si="1"/>
        <v>0</v>
      </c>
      <c r="AF46" s="469"/>
      <c r="AG46" s="473"/>
      <c r="AH46" s="369"/>
      <c r="AI46" s="531"/>
      <c r="AJ46" s="531"/>
      <c r="AK46" s="531"/>
      <c r="AL46" s="531"/>
    </row>
    <row r="47" spans="1:38" s="141" customFormat="1" ht="15.5" x14ac:dyDescent="0.25">
      <c r="A47" s="468"/>
      <c r="B47" s="350"/>
      <c r="C47" s="528"/>
      <c r="D47" s="470"/>
      <c r="E47" s="465"/>
      <c r="F47" s="529"/>
      <c r="G47" s="528"/>
      <c r="H47" s="528"/>
      <c r="I47" s="333"/>
      <c r="J47" s="333"/>
      <c r="K47" s="333"/>
      <c r="L47" s="414"/>
      <c r="M47" s="415"/>
      <c r="N47" s="415"/>
      <c r="O47" s="471"/>
      <c r="P47" s="471"/>
      <c r="Q47" s="471"/>
      <c r="R47" s="121"/>
      <c r="S47" s="471"/>
      <c r="T47" s="471"/>
      <c r="U47" s="466"/>
      <c r="V47" s="475"/>
      <c r="W47" s="475"/>
      <c r="X47" s="466"/>
      <c r="Y47" s="333"/>
      <c r="Z47" s="530"/>
      <c r="AA47" s="474"/>
      <c r="AB47" s="472"/>
      <c r="AC47" s="472"/>
      <c r="AD47" s="474">
        <f t="shared" si="0"/>
        <v>0</v>
      </c>
      <c r="AE47" s="474">
        <f t="shared" si="1"/>
        <v>0</v>
      </c>
      <c r="AF47" s="469"/>
      <c r="AG47" s="473"/>
      <c r="AH47" s="369"/>
      <c r="AI47" s="531"/>
      <c r="AJ47" s="531"/>
      <c r="AK47" s="531"/>
      <c r="AL47" s="531"/>
    </row>
    <row r="48" spans="1:38" s="141" customFormat="1" ht="15.5" x14ac:dyDescent="0.25">
      <c r="A48" s="468"/>
      <c r="B48" s="350"/>
      <c r="C48" s="528"/>
      <c r="D48" s="470"/>
      <c r="E48" s="465"/>
      <c r="F48" s="529"/>
      <c r="G48" s="528"/>
      <c r="H48" s="528"/>
      <c r="I48" s="333"/>
      <c r="J48" s="333"/>
      <c r="K48" s="333"/>
      <c r="L48" s="414"/>
      <c r="M48" s="415"/>
      <c r="N48" s="415"/>
      <c r="O48" s="471"/>
      <c r="P48" s="471"/>
      <c r="Q48" s="471"/>
      <c r="R48" s="121"/>
      <c r="S48" s="471"/>
      <c r="T48" s="471"/>
      <c r="U48" s="466"/>
      <c r="V48" s="475"/>
      <c r="W48" s="475"/>
      <c r="X48" s="466"/>
      <c r="Y48" s="333"/>
      <c r="Z48" s="530"/>
      <c r="AA48" s="474"/>
      <c r="AB48" s="472"/>
      <c r="AC48" s="472"/>
      <c r="AD48" s="474">
        <f t="shared" si="0"/>
        <v>0</v>
      </c>
      <c r="AE48" s="474">
        <f t="shared" si="1"/>
        <v>0</v>
      </c>
      <c r="AF48" s="469"/>
      <c r="AG48" s="473"/>
      <c r="AH48" s="369"/>
      <c r="AI48" s="531"/>
      <c r="AJ48" s="531"/>
      <c r="AK48" s="531"/>
      <c r="AL48" s="531"/>
    </row>
    <row r="49" spans="1:38" s="141" customFormat="1" ht="15.5" x14ac:dyDescent="0.25">
      <c r="A49" s="468"/>
      <c r="B49" s="350"/>
      <c r="C49" s="528"/>
      <c r="D49" s="470"/>
      <c r="E49" s="465"/>
      <c r="F49" s="529"/>
      <c r="G49" s="528"/>
      <c r="H49" s="528"/>
      <c r="I49" s="333"/>
      <c r="J49" s="333"/>
      <c r="K49" s="333"/>
      <c r="L49" s="414"/>
      <c r="M49" s="415"/>
      <c r="N49" s="415"/>
      <c r="O49" s="471"/>
      <c r="P49" s="471"/>
      <c r="Q49" s="471"/>
      <c r="R49" s="121"/>
      <c r="S49" s="471"/>
      <c r="T49" s="471"/>
      <c r="U49" s="466"/>
      <c r="V49" s="475"/>
      <c r="W49" s="475"/>
      <c r="X49" s="466"/>
      <c r="Y49" s="333"/>
      <c r="Z49" s="530"/>
      <c r="AA49" s="474"/>
      <c r="AB49" s="472"/>
      <c r="AC49" s="472"/>
      <c r="AD49" s="474">
        <f t="shared" si="0"/>
        <v>0</v>
      </c>
      <c r="AE49" s="474">
        <f t="shared" si="1"/>
        <v>0</v>
      </c>
      <c r="AF49" s="469"/>
      <c r="AG49" s="473"/>
      <c r="AH49" s="369"/>
      <c r="AI49" s="531"/>
      <c r="AJ49" s="531"/>
      <c r="AK49" s="531"/>
      <c r="AL49" s="531"/>
    </row>
    <row r="50" spans="1:38" s="141" customFormat="1" ht="15.5" x14ac:dyDescent="0.25">
      <c r="A50" s="468"/>
      <c r="B50" s="350"/>
      <c r="C50" s="528"/>
      <c r="D50" s="470"/>
      <c r="E50" s="465"/>
      <c r="F50" s="529"/>
      <c r="G50" s="528"/>
      <c r="H50" s="528"/>
      <c r="I50" s="333"/>
      <c r="J50" s="333"/>
      <c r="K50" s="333"/>
      <c r="L50" s="414"/>
      <c r="M50" s="415"/>
      <c r="N50" s="415"/>
      <c r="O50" s="471"/>
      <c r="P50" s="471"/>
      <c r="Q50" s="471"/>
      <c r="R50" s="121"/>
      <c r="S50" s="471"/>
      <c r="T50" s="471"/>
      <c r="U50" s="466"/>
      <c r="V50" s="475"/>
      <c r="W50" s="475"/>
      <c r="X50" s="466"/>
      <c r="Y50" s="333"/>
      <c r="Z50" s="530"/>
      <c r="AA50" s="474"/>
      <c r="AB50" s="472"/>
      <c r="AC50" s="472"/>
      <c r="AD50" s="474">
        <f t="shared" si="0"/>
        <v>0</v>
      </c>
      <c r="AE50" s="474">
        <f t="shared" si="1"/>
        <v>0</v>
      </c>
      <c r="AF50" s="469"/>
      <c r="AG50" s="473"/>
      <c r="AH50" s="369"/>
      <c r="AI50" s="531"/>
      <c r="AJ50" s="531"/>
      <c r="AK50" s="531"/>
      <c r="AL50" s="531"/>
    </row>
    <row r="51" spans="1:38" s="141" customFormat="1" ht="15.5" x14ac:dyDescent="0.25">
      <c r="A51" s="468"/>
      <c r="B51" s="350"/>
      <c r="C51" s="528"/>
      <c r="D51" s="470"/>
      <c r="E51" s="465"/>
      <c r="F51" s="529"/>
      <c r="G51" s="528"/>
      <c r="H51" s="528"/>
      <c r="I51" s="333"/>
      <c r="J51" s="333"/>
      <c r="K51" s="333"/>
      <c r="L51" s="414"/>
      <c r="M51" s="415"/>
      <c r="N51" s="415"/>
      <c r="O51" s="471"/>
      <c r="P51" s="471"/>
      <c r="Q51" s="471"/>
      <c r="R51" s="121"/>
      <c r="S51" s="471"/>
      <c r="T51" s="471"/>
      <c r="U51" s="466"/>
      <c r="V51" s="475"/>
      <c r="W51" s="475"/>
      <c r="X51" s="466"/>
      <c r="Y51" s="333"/>
      <c r="Z51" s="530"/>
      <c r="AA51" s="474"/>
      <c r="AB51" s="472"/>
      <c r="AC51" s="472"/>
      <c r="AD51" s="474">
        <f t="shared" si="0"/>
        <v>0</v>
      </c>
      <c r="AE51" s="474">
        <f t="shared" si="1"/>
        <v>0</v>
      </c>
      <c r="AF51" s="469"/>
      <c r="AG51" s="473"/>
      <c r="AH51" s="369"/>
      <c r="AI51" s="531"/>
      <c r="AJ51" s="531"/>
      <c r="AK51" s="531"/>
      <c r="AL51" s="531"/>
    </row>
    <row r="52" spans="1:38" s="141" customFormat="1" ht="15.5" x14ac:dyDescent="0.25">
      <c r="A52" s="468"/>
      <c r="B52" s="350"/>
      <c r="C52" s="528"/>
      <c r="D52" s="470"/>
      <c r="E52" s="465"/>
      <c r="F52" s="529"/>
      <c r="G52" s="528"/>
      <c r="H52" s="528"/>
      <c r="I52" s="333"/>
      <c r="J52" s="333"/>
      <c r="K52" s="333"/>
      <c r="L52" s="414"/>
      <c r="M52" s="415"/>
      <c r="N52" s="415"/>
      <c r="O52" s="471"/>
      <c r="P52" s="471"/>
      <c r="Q52" s="471"/>
      <c r="R52" s="121"/>
      <c r="S52" s="471"/>
      <c r="T52" s="471"/>
      <c r="U52" s="466"/>
      <c r="V52" s="475"/>
      <c r="W52" s="475"/>
      <c r="X52" s="466"/>
      <c r="Y52" s="333"/>
      <c r="Z52" s="530"/>
      <c r="AA52" s="474"/>
      <c r="AB52" s="472"/>
      <c r="AC52" s="472"/>
      <c r="AD52" s="474">
        <f t="shared" si="0"/>
        <v>0</v>
      </c>
      <c r="AE52" s="474">
        <f t="shared" si="1"/>
        <v>0</v>
      </c>
      <c r="AF52" s="469"/>
      <c r="AG52" s="473"/>
      <c r="AH52" s="369"/>
      <c r="AI52" s="531"/>
      <c r="AJ52" s="531"/>
      <c r="AK52" s="531"/>
      <c r="AL52" s="531"/>
    </row>
    <row r="53" spans="1:38" s="102" customFormat="1" ht="15.5" x14ac:dyDescent="0.25">
      <c r="A53" s="100"/>
      <c r="B53" s="350"/>
      <c r="C53" s="528"/>
      <c r="D53" s="470"/>
      <c r="E53" s="465"/>
      <c r="F53" s="529"/>
      <c r="G53" s="528"/>
      <c r="H53" s="528"/>
      <c r="I53" s="333"/>
      <c r="J53" s="333"/>
      <c r="K53" s="333"/>
      <c r="L53" s="414"/>
      <c r="M53" s="415"/>
      <c r="N53" s="415"/>
      <c r="O53" s="471"/>
      <c r="P53" s="471"/>
      <c r="Q53" s="471"/>
      <c r="R53" s="121"/>
      <c r="S53" s="471"/>
      <c r="T53" s="471"/>
      <c r="U53" s="466"/>
      <c r="V53" s="475"/>
      <c r="W53" s="475"/>
      <c r="X53" s="466"/>
      <c r="Y53" s="333"/>
      <c r="Z53" s="530"/>
      <c r="AA53" s="474"/>
      <c r="AB53" s="472"/>
      <c r="AC53" s="472"/>
      <c r="AD53" s="474">
        <f t="shared" si="0"/>
        <v>0</v>
      </c>
      <c r="AE53" s="474">
        <f t="shared" si="1"/>
        <v>0</v>
      </c>
      <c r="AF53" s="469"/>
      <c r="AG53" s="473"/>
      <c r="AH53" s="369"/>
      <c r="AI53" s="531"/>
      <c r="AJ53" s="531"/>
      <c r="AK53" s="531"/>
      <c r="AL53" s="531"/>
    </row>
    <row r="54" spans="1:38" s="102" customFormat="1" ht="15.5" x14ac:dyDescent="0.25">
      <c r="A54" s="100"/>
      <c r="B54" s="350"/>
      <c r="C54" s="528"/>
      <c r="D54" s="470"/>
      <c r="E54" s="465"/>
      <c r="F54" s="529"/>
      <c r="G54" s="528"/>
      <c r="H54" s="528"/>
      <c r="I54" s="333"/>
      <c r="J54" s="333"/>
      <c r="K54" s="333"/>
      <c r="L54" s="414"/>
      <c r="M54" s="415"/>
      <c r="N54" s="415"/>
      <c r="O54" s="471"/>
      <c r="P54" s="471"/>
      <c r="Q54" s="471"/>
      <c r="R54" s="121"/>
      <c r="S54" s="471"/>
      <c r="T54" s="471"/>
      <c r="U54" s="466"/>
      <c r="V54" s="475"/>
      <c r="W54" s="475"/>
      <c r="X54" s="466"/>
      <c r="Y54" s="333"/>
      <c r="Z54" s="530"/>
      <c r="AA54" s="474"/>
      <c r="AB54" s="472"/>
      <c r="AC54" s="472"/>
      <c r="AD54" s="474">
        <f t="shared" si="0"/>
        <v>0</v>
      </c>
      <c r="AE54" s="474">
        <f t="shared" si="1"/>
        <v>0</v>
      </c>
      <c r="AF54" s="469"/>
      <c r="AG54" s="473"/>
      <c r="AH54" s="369"/>
      <c r="AI54" s="531"/>
      <c r="AJ54" s="531"/>
      <c r="AK54" s="531"/>
      <c r="AL54" s="531"/>
    </row>
    <row r="55" spans="1:38" s="102" customFormat="1" ht="15.5" x14ac:dyDescent="0.25">
      <c r="A55" s="100"/>
      <c r="B55" s="350"/>
      <c r="C55" s="528"/>
      <c r="D55" s="470"/>
      <c r="E55" s="465"/>
      <c r="F55" s="529"/>
      <c r="G55" s="528"/>
      <c r="H55" s="528"/>
      <c r="I55" s="333"/>
      <c r="J55" s="333"/>
      <c r="K55" s="333"/>
      <c r="L55" s="414"/>
      <c r="M55" s="415"/>
      <c r="N55" s="415"/>
      <c r="O55" s="471"/>
      <c r="P55" s="471"/>
      <c r="Q55" s="471"/>
      <c r="R55" s="121"/>
      <c r="S55" s="471"/>
      <c r="T55" s="471"/>
      <c r="U55" s="466"/>
      <c r="V55" s="475"/>
      <c r="W55" s="475"/>
      <c r="X55" s="466"/>
      <c r="Y55" s="333"/>
      <c r="Z55" s="530"/>
      <c r="AA55" s="474"/>
      <c r="AB55" s="472"/>
      <c r="AC55" s="472"/>
      <c r="AD55" s="474">
        <f t="shared" si="0"/>
        <v>0</v>
      </c>
      <c r="AE55" s="474">
        <f t="shared" si="1"/>
        <v>0</v>
      </c>
      <c r="AF55" s="469"/>
      <c r="AG55" s="473"/>
      <c r="AH55" s="369"/>
      <c r="AI55" s="531"/>
      <c r="AJ55" s="531"/>
      <c r="AK55" s="531"/>
      <c r="AL55" s="531"/>
    </row>
    <row r="56" spans="1:38" s="231" customFormat="1" ht="20.149999999999999" customHeight="1" x14ac:dyDescent="0.25">
      <c r="A56" s="487" t="s">
        <v>4</v>
      </c>
      <c r="B56" s="488"/>
      <c r="C56" s="489"/>
      <c r="D56" s="490"/>
      <c r="E56" s="490"/>
      <c r="F56" s="491">
        <f>SUM(F4:F55)</f>
        <v>0</v>
      </c>
      <c r="G56" s="491"/>
      <c r="H56" s="491"/>
      <c r="I56" s="488"/>
      <c r="J56" s="492"/>
      <c r="K56" s="492"/>
      <c r="L56" s="491"/>
      <c r="M56" s="491"/>
      <c r="N56" s="491"/>
      <c r="O56" s="491"/>
      <c r="P56" s="490"/>
      <c r="Q56" s="488"/>
      <c r="R56" s="488"/>
      <c r="S56" s="491"/>
      <c r="T56" s="491"/>
      <c r="U56" s="491"/>
      <c r="V56" s="491"/>
      <c r="W56" s="491"/>
      <c r="X56" s="491"/>
      <c r="Y56" s="491"/>
      <c r="Z56" s="491"/>
      <c r="AA56" s="491">
        <f>SUM(AA4:AA55)</f>
        <v>0</v>
      </c>
      <c r="AB56" s="491">
        <f t="shared" ref="AB56:AC56" si="2">SUBTOTAL(109,AB4:AB55)</f>
        <v>0</v>
      </c>
      <c r="AC56" s="491">
        <f t="shared" si="2"/>
        <v>0</v>
      </c>
      <c r="AD56" s="491">
        <f>SUBTOTAL(109,AD4:AD55)</f>
        <v>0</v>
      </c>
      <c r="AE56" s="491">
        <f>SUBTOTAL(109,AE4:AE55)</f>
        <v>0</v>
      </c>
      <c r="AF56" s="491"/>
      <c r="AG56" s="493"/>
      <c r="AH56" s="494"/>
      <c r="AI56" s="494"/>
      <c r="AJ56" s="494"/>
      <c r="AK56" s="494"/>
      <c r="AL56" s="494"/>
    </row>
  </sheetData>
  <autoFilter ref="AH3:AL3"/>
  <mergeCells count="1">
    <mergeCell ref="A1:C1"/>
  </mergeCells>
  <dataValidations count="5">
    <dataValidation type="list" allowBlank="1" showInputMessage="1" showErrorMessage="1" sqref="B2:B3 B56:B1048576">
      <formula1>#REF!</formula1>
    </dataValidation>
    <dataValidation type="list" allowBlank="1" showInputMessage="1" showErrorMessage="1" sqref="P1 Q56:R56">
      <formula1>"Y, N"</formula1>
    </dataValidation>
    <dataValidation type="list" allowBlank="1" showInputMessage="1" showErrorMessage="1" sqref="Y4:Y55">
      <formula1>"Yes, No, Partially"</formula1>
    </dataValidation>
    <dataValidation type="list" allowBlank="1" showInputMessage="1" showErrorMessage="1" sqref="H4:N55 Z4:Z55 P4:S55">
      <formula1>"Yes, No"</formula1>
    </dataValidation>
    <dataValidation type="list" allowBlank="1" showInputMessage="1" showErrorMessage="1" sqref="AH4:AH55">
      <formula1>"Anomalous, Known, Random, Systemic,N/A"</formula1>
    </dataValidation>
  </dataValidations>
  <pageMargins left="0.7" right="0.7" top="0.75" bottom="0.75" header="0.3" footer="0.3"/>
  <pageSetup paperSize="9" orientation="portrait" r:id="rId1"/>
  <ignoredErrors>
    <ignoredError sqref="AE4 AE56 AE5:AE55" calculatedColumn="1"/>
    <ignoredError sqref="B3" listDataValidation="1"/>
  </ignoredErrors>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'Admin Check Summary'!$A$5:$A$14</xm:f>
          </x14:formula1>
          <xm:sqref>B4:B55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Y56"/>
  <sheetViews>
    <sheetView zoomScale="75" zoomScaleNormal="75" workbookViewId="0">
      <selection activeCell="A5" sqref="A5"/>
    </sheetView>
  </sheetViews>
  <sheetFormatPr defaultRowHeight="12.5" x14ac:dyDescent="0.25"/>
  <cols>
    <col min="2" max="2" width="41.453125" customWidth="1"/>
    <col min="3" max="3" width="19.81640625" customWidth="1"/>
    <col min="4" max="13" width="18.54296875" customWidth="1"/>
    <col min="14" max="18" width="14.54296875" customWidth="1"/>
    <col min="19" max="19" width="31" customWidth="1"/>
    <col min="20" max="20" width="42.1796875" customWidth="1"/>
    <col min="21" max="21" width="31.453125" customWidth="1"/>
    <col min="22" max="22" width="33.1796875" customWidth="1"/>
    <col min="23" max="25" width="20" customWidth="1"/>
  </cols>
  <sheetData>
    <row r="1" spans="1:25" s="130" customFormat="1" ht="20.149999999999999" customHeight="1" x14ac:dyDescent="0.4">
      <c r="A1" s="580" t="s">
        <v>240</v>
      </c>
      <c r="B1" s="581"/>
      <c r="C1" s="582"/>
      <c r="D1" s="124"/>
      <c r="E1" s="125"/>
      <c r="F1" s="456"/>
      <c r="G1" s="456"/>
      <c r="H1" s="125"/>
      <c r="I1" s="457"/>
      <c r="J1" s="124"/>
      <c r="K1" s="124"/>
      <c r="L1" s="457"/>
      <c r="M1" s="457"/>
      <c r="N1" s="457"/>
      <c r="O1" s="457"/>
      <c r="P1" s="124"/>
      <c r="Q1" s="124"/>
      <c r="R1" s="458"/>
      <c r="S1" s="129"/>
      <c r="T1" s="165"/>
      <c r="U1" s="165"/>
      <c r="V1" s="165"/>
    </row>
    <row r="2" spans="1:25" s="140" customFormat="1" ht="19.5" customHeight="1" x14ac:dyDescent="0.4">
      <c r="A2" s="131"/>
      <c r="B2" s="459"/>
      <c r="C2" s="133"/>
      <c r="D2" s="133"/>
      <c r="E2" s="134"/>
      <c r="F2" s="460"/>
      <c r="G2" s="460"/>
      <c r="H2" s="136"/>
      <c r="I2" s="461"/>
      <c r="J2" s="138"/>
      <c r="K2" s="245"/>
      <c r="L2" s="461"/>
      <c r="M2" s="461"/>
      <c r="N2" s="461"/>
      <c r="O2" s="461"/>
      <c r="P2" s="138"/>
      <c r="Q2" s="138"/>
      <c r="R2" s="462"/>
      <c r="S2" s="129"/>
      <c r="T2" s="165"/>
      <c r="U2" s="165"/>
      <c r="V2" s="165"/>
    </row>
    <row r="3" spans="1:25" s="142" customFormat="1" ht="20.149999999999999" customHeight="1" x14ac:dyDescent="0.4">
      <c r="A3" s="599"/>
      <c r="B3" s="599"/>
      <c r="C3" s="600"/>
      <c r="D3" s="601" t="s">
        <v>241</v>
      </c>
      <c r="E3" s="599"/>
      <c r="F3" s="599"/>
      <c r="G3" s="599"/>
      <c r="H3" s="599"/>
      <c r="I3" s="599"/>
      <c r="J3" s="599"/>
      <c r="K3" s="599"/>
      <c r="L3" s="599"/>
      <c r="M3" s="600"/>
      <c r="N3" s="598"/>
      <c r="O3" s="598"/>
      <c r="P3" s="598"/>
      <c r="Q3" s="598"/>
      <c r="R3" s="598"/>
      <c r="S3" s="598"/>
      <c r="T3" s="598"/>
      <c r="U3" s="598"/>
      <c r="V3" s="598"/>
      <c r="W3" s="598"/>
      <c r="X3" s="598"/>
      <c r="Y3" s="598"/>
    </row>
    <row r="4" spans="1:25" s="141" customFormat="1" ht="93" customHeight="1" x14ac:dyDescent="0.25">
      <c r="A4" s="446" t="s">
        <v>5</v>
      </c>
      <c r="B4" s="463" t="s">
        <v>2</v>
      </c>
      <c r="C4" s="448" t="s">
        <v>142</v>
      </c>
      <c r="D4" s="446" t="s">
        <v>242</v>
      </c>
      <c r="E4" s="320" t="s">
        <v>9</v>
      </c>
      <c r="F4" s="320" t="s">
        <v>147</v>
      </c>
      <c r="G4" s="320" t="s">
        <v>148</v>
      </c>
      <c r="H4" s="320" t="s">
        <v>68</v>
      </c>
      <c r="I4" s="320" t="s">
        <v>69</v>
      </c>
      <c r="J4" s="320" t="s">
        <v>152</v>
      </c>
      <c r="K4" s="321" t="s">
        <v>10</v>
      </c>
      <c r="L4" s="320" t="s">
        <v>11</v>
      </c>
      <c r="M4" s="318" t="s">
        <v>8</v>
      </c>
      <c r="N4" s="449" t="s">
        <v>16</v>
      </c>
      <c r="O4" s="451" t="s">
        <v>114</v>
      </c>
      <c r="P4" s="451" t="s">
        <v>105</v>
      </c>
      <c r="Q4" s="451" t="s">
        <v>115</v>
      </c>
      <c r="R4" s="451" t="s">
        <v>116</v>
      </c>
      <c r="S4" s="451" t="s">
        <v>23</v>
      </c>
      <c r="T4" s="463" t="s">
        <v>3</v>
      </c>
      <c r="U4" s="451" t="s">
        <v>160</v>
      </c>
      <c r="V4" s="451" t="s">
        <v>183</v>
      </c>
      <c r="W4" s="451" t="s">
        <v>159</v>
      </c>
      <c r="X4" s="463" t="s">
        <v>190</v>
      </c>
      <c r="Y4" s="463" t="s">
        <v>186</v>
      </c>
    </row>
    <row r="5" spans="1:25" s="464" customFormat="1" ht="13" x14ac:dyDescent="0.3">
      <c r="A5" s="100"/>
      <c r="B5" s="44"/>
      <c r="C5" s="96"/>
      <c r="D5" s="476"/>
      <c r="E5" s="477"/>
      <c r="F5" s="477"/>
      <c r="G5" s="476"/>
      <c r="H5" s="478"/>
      <c r="I5" s="479"/>
      <c r="J5" s="476"/>
      <c r="K5" s="21"/>
      <c r="L5" s="21"/>
      <c r="M5" s="480"/>
      <c r="N5" s="334">
        <f>ROUND(SUM(E5:F5,H5:I5),2)</f>
        <v>0</v>
      </c>
      <c r="O5" s="479"/>
      <c r="P5" s="478"/>
      <c r="Q5" s="98">
        <f>ROUND(IF(C5&gt;N5,C5-N5-(O5+P5),0),0)</f>
        <v>0</v>
      </c>
      <c r="R5" s="98">
        <f>ROUND(IF(N5&gt;C5,N5-C5,0),2)</f>
        <v>0</v>
      </c>
      <c r="S5" s="44"/>
      <c r="T5" s="99"/>
      <c r="U5" s="369"/>
      <c r="V5" s="99"/>
      <c r="W5" s="99"/>
      <c r="X5" s="99"/>
      <c r="Y5" s="99"/>
    </row>
    <row r="6" spans="1:25" s="464" customFormat="1" ht="13" x14ac:dyDescent="0.3">
      <c r="A6" s="100"/>
      <c r="B6" s="44"/>
      <c r="C6" s="96"/>
      <c r="D6" s="476"/>
      <c r="E6" s="477"/>
      <c r="F6" s="477"/>
      <c r="G6" s="476"/>
      <c r="H6" s="478"/>
      <c r="I6" s="479"/>
      <c r="J6" s="476"/>
      <c r="K6" s="21"/>
      <c r="L6" s="21"/>
      <c r="M6" s="480"/>
      <c r="N6" s="334">
        <f t="shared" ref="N6:N55" si="0">ROUND(SUM(E6:F6,H6:I6),2)</f>
        <v>0</v>
      </c>
      <c r="O6" s="479"/>
      <c r="P6" s="478"/>
      <c r="Q6" s="98">
        <f t="shared" ref="Q6:Q55" si="1">ROUND(IF(C6&gt;N6,C6-N6-(O6+P6),0),0)</f>
        <v>0</v>
      </c>
      <c r="R6" s="98">
        <f t="shared" ref="R6:R55" si="2">ROUND(IF(N6&gt;C6,N6-C6,0),2)</f>
        <v>0</v>
      </c>
      <c r="S6" s="44"/>
      <c r="T6" s="99"/>
      <c r="U6" s="369"/>
      <c r="V6" s="99"/>
      <c r="W6" s="99"/>
      <c r="X6" s="99"/>
      <c r="Y6" s="99"/>
    </row>
    <row r="7" spans="1:25" s="464" customFormat="1" ht="13" x14ac:dyDescent="0.3">
      <c r="A7" s="100"/>
      <c r="B7" s="44"/>
      <c r="C7" s="96"/>
      <c r="D7" s="476"/>
      <c r="E7" s="477"/>
      <c r="F7" s="477"/>
      <c r="G7" s="476"/>
      <c r="H7" s="478"/>
      <c r="I7" s="479"/>
      <c r="J7" s="476"/>
      <c r="K7" s="21"/>
      <c r="L7" s="21"/>
      <c r="M7" s="480"/>
      <c r="N7" s="334">
        <f t="shared" si="0"/>
        <v>0</v>
      </c>
      <c r="O7" s="479"/>
      <c r="P7" s="478"/>
      <c r="Q7" s="98">
        <f t="shared" si="1"/>
        <v>0</v>
      </c>
      <c r="R7" s="98">
        <f t="shared" si="2"/>
        <v>0</v>
      </c>
      <c r="S7" s="44"/>
      <c r="T7" s="99"/>
      <c r="U7" s="369"/>
      <c r="V7" s="99"/>
      <c r="W7" s="99"/>
      <c r="X7" s="99"/>
      <c r="Y7" s="99"/>
    </row>
    <row r="8" spans="1:25" s="464" customFormat="1" ht="13" x14ac:dyDescent="0.3">
      <c r="A8" s="100"/>
      <c r="B8" s="44"/>
      <c r="C8" s="96"/>
      <c r="D8" s="476"/>
      <c r="E8" s="477"/>
      <c r="F8" s="477"/>
      <c r="G8" s="476"/>
      <c r="H8" s="478"/>
      <c r="I8" s="479"/>
      <c r="J8" s="476"/>
      <c r="K8" s="21"/>
      <c r="L8" s="21"/>
      <c r="M8" s="480"/>
      <c r="N8" s="334">
        <f t="shared" si="0"/>
        <v>0</v>
      </c>
      <c r="O8" s="479"/>
      <c r="P8" s="478"/>
      <c r="Q8" s="98">
        <f t="shared" si="1"/>
        <v>0</v>
      </c>
      <c r="R8" s="98">
        <f t="shared" si="2"/>
        <v>0</v>
      </c>
      <c r="S8" s="44"/>
      <c r="T8" s="99"/>
      <c r="U8" s="369"/>
      <c r="V8" s="99"/>
      <c r="W8" s="99"/>
      <c r="X8" s="99"/>
      <c r="Y8" s="99"/>
    </row>
    <row r="9" spans="1:25" s="464" customFormat="1" ht="13" x14ac:dyDescent="0.3">
      <c r="A9" s="100"/>
      <c r="B9" s="44"/>
      <c r="C9" s="96"/>
      <c r="D9" s="476"/>
      <c r="E9" s="477"/>
      <c r="F9" s="477"/>
      <c r="G9" s="476"/>
      <c r="H9" s="478"/>
      <c r="I9" s="479"/>
      <c r="J9" s="476"/>
      <c r="K9" s="21"/>
      <c r="L9" s="21"/>
      <c r="M9" s="480"/>
      <c r="N9" s="334">
        <f t="shared" si="0"/>
        <v>0</v>
      </c>
      <c r="O9" s="479"/>
      <c r="P9" s="478"/>
      <c r="Q9" s="98">
        <f t="shared" si="1"/>
        <v>0</v>
      </c>
      <c r="R9" s="98">
        <f t="shared" si="2"/>
        <v>0</v>
      </c>
      <c r="S9" s="44"/>
      <c r="T9" s="99"/>
      <c r="U9" s="369"/>
      <c r="V9" s="99"/>
      <c r="W9" s="99"/>
      <c r="X9" s="99"/>
      <c r="Y9" s="99"/>
    </row>
    <row r="10" spans="1:25" s="464" customFormat="1" ht="13" x14ac:dyDescent="0.3">
      <c r="A10" s="100"/>
      <c r="B10" s="44"/>
      <c r="C10" s="96"/>
      <c r="D10" s="476"/>
      <c r="E10" s="477"/>
      <c r="F10" s="477"/>
      <c r="G10" s="476"/>
      <c r="H10" s="478"/>
      <c r="I10" s="479"/>
      <c r="J10" s="476"/>
      <c r="K10" s="21"/>
      <c r="L10" s="21"/>
      <c r="M10" s="480"/>
      <c r="N10" s="334">
        <f t="shared" si="0"/>
        <v>0</v>
      </c>
      <c r="O10" s="479"/>
      <c r="P10" s="478"/>
      <c r="Q10" s="98">
        <f t="shared" si="1"/>
        <v>0</v>
      </c>
      <c r="R10" s="98">
        <f t="shared" si="2"/>
        <v>0</v>
      </c>
      <c r="S10" s="44"/>
      <c r="T10" s="99"/>
      <c r="U10" s="369"/>
      <c r="V10" s="99"/>
      <c r="W10" s="99"/>
      <c r="X10" s="99"/>
      <c r="Y10" s="99"/>
    </row>
    <row r="11" spans="1:25" s="464" customFormat="1" ht="13" x14ac:dyDescent="0.3">
      <c r="A11" s="100"/>
      <c r="B11" s="44"/>
      <c r="C11" s="96"/>
      <c r="D11" s="476"/>
      <c r="E11" s="477"/>
      <c r="F11" s="477"/>
      <c r="G11" s="476"/>
      <c r="H11" s="478"/>
      <c r="I11" s="479"/>
      <c r="J11" s="476"/>
      <c r="K11" s="21"/>
      <c r="L11" s="21"/>
      <c r="M11" s="480"/>
      <c r="N11" s="334">
        <f t="shared" si="0"/>
        <v>0</v>
      </c>
      <c r="O11" s="479"/>
      <c r="P11" s="478"/>
      <c r="Q11" s="98">
        <f t="shared" si="1"/>
        <v>0</v>
      </c>
      <c r="R11" s="98">
        <f t="shared" si="2"/>
        <v>0</v>
      </c>
      <c r="S11" s="44"/>
      <c r="T11" s="99"/>
      <c r="U11" s="369"/>
      <c r="V11" s="99"/>
      <c r="W11" s="99"/>
      <c r="X11" s="99"/>
      <c r="Y11" s="99"/>
    </row>
    <row r="12" spans="1:25" s="464" customFormat="1" ht="13" x14ac:dyDescent="0.3">
      <c r="A12" s="100"/>
      <c r="B12" s="44"/>
      <c r="C12" s="96"/>
      <c r="D12" s="476"/>
      <c r="E12" s="477"/>
      <c r="F12" s="477"/>
      <c r="G12" s="476"/>
      <c r="H12" s="478"/>
      <c r="I12" s="479"/>
      <c r="J12" s="476"/>
      <c r="K12" s="21"/>
      <c r="L12" s="21"/>
      <c r="M12" s="480"/>
      <c r="N12" s="334">
        <f t="shared" si="0"/>
        <v>0</v>
      </c>
      <c r="O12" s="479"/>
      <c r="P12" s="478"/>
      <c r="Q12" s="98">
        <f t="shared" si="1"/>
        <v>0</v>
      </c>
      <c r="R12" s="98">
        <f t="shared" si="2"/>
        <v>0</v>
      </c>
      <c r="S12" s="44"/>
      <c r="T12" s="99"/>
      <c r="U12" s="369"/>
      <c r="V12" s="99"/>
      <c r="W12" s="99"/>
      <c r="X12" s="99"/>
      <c r="Y12" s="99"/>
    </row>
    <row r="13" spans="1:25" s="464" customFormat="1" ht="13" x14ac:dyDescent="0.3">
      <c r="A13" s="100"/>
      <c r="B13" s="44"/>
      <c r="C13" s="96"/>
      <c r="D13" s="476"/>
      <c r="E13" s="477"/>
      <c r="F13" s="477"/>
      <c r="G13" s="476"/>
      <c r="H13" s="478"/>
      <c r="I13" s="479"/>
      <c r="J13" s="476"/>
      <c r="K13" s="21"/>
      <c r="L13" s="21"/>
      <c r="M13" s="480"/>
      <c r="N13" s="334">
        <f t="shared" si="0"/>
        <v>0</v>
      </c>
      <c r="O13" s="479"/>
      <c r="P13" s="478"/>
      <c r="Q13" s="98">
        <f t="shared" si="1"/>
        <v>0</v>
      </c>
      <c r="R13" s="98">
        <f t="shared" si="2"/>
        <v>0</v>
      </c>
      <c r="S13" s="44"/>
      <c r="T13" s="99"/>
      <c r="U13" s="369"/>
      <c r="V13" s="99"/>
      <c r="W13" s="99"/>
      <c r="X13" s="99"/>
      <c r="Y13" s="99"/>
    </row>
    <row r="14" spans="1:25" s="464" customFormat="1" ht="13" x14ac:dyDescent="0.3">
      <c r="A14" s="100"/>
      <c r="B14" s="44"/>
      <c r="C14" s="96"/>
      <c r="D14" s="476"/>
      <c r="E14" s="477"/>
      <c r="F14" s="477"/>
      <c r="G14" s="476"/>
      <c r="H14" s="478"/>
      <c r="I14" s="479"/>
      <c r="J14" s="476"/>
      <c r="K14" s="21"/>
      <c r="L14" s="21"/>
      <c r="M14" s="480"/>
      <c r="N14" s="334">
        <f t="shared" si="0"/>
        <v>0</v>
      </c>
      <c r="O14" s="479"/>
      <c r="P14" s="478"/>
      <c r="Q14" s="98">
        <f t="shared" si="1"/>
        <v>0</v>
      </c>
      <c r="R14" s="98">
        <f t="shared" si="2"/>
        <v>0</v>
      </c>
      <c r="S14" s="44"/>
      <c r="T14" s="99"/>
      <c r="U14" s="369"/>
      <c r="V14" s="99"/>
      <c r="W14" s="99"/>
      <c r="X14" s="99"/>
      <c r="Y14" s="99"/>
    </row>
    <row r="15" spans="1:25" s="464" customFormat="1" ht="13" x14ac:dyDescent="0.3">
      <c r="A15" s="100"/>
      <c r="B15" s="44"/>
      <c r="C15" s="96"/>
      <c r="D15" s="476"/>
      <c r="E15" s="477"/>
      <c r="F15" s="477"/>
      <c r="G15" s="476"/>
      <c r="H15" s="478"/>
      <c r="I15" s="479"/>
      <c r="J15" s="476"/>
      <c r="K15" s="21"/>
      <c r="L15" s="21"/>
      <c r="M15" s="480"/>
      <c r="N15" s="334">
        <f t="shared" si="0"/>
        <v>0</v>
      </c>
      <c r="O15" s="479"/>
      <c r="P15" s="478"/>
      <c r="Q15" s="98">
        <f t="shared" si="1"/>
        <v>0</v>
      </c>
      <c r="R15" s="98">
        <f t="shared" si="2"/>
        <v>0</v>
      </c>
      <c r="S15" s="44"/>
      <c r="T15" s="99"/>
      <c r="U15" s="369"/>
      <c r="V15" s="99"/>
      <c r="W15" s="99"/>
      <c r="X15" s="99"/>
      <c r="Y15" s="99"/>
    </row>
    <row r="16" spans="1:25" s="464" customFormat="1" ht="13" x14ac:dyDescent="0.3">
      <c r="A16" s="100"/>
      <c r="B16" s="44"/>
      <c r="C16" s="96"/>
      <c r="D16" s="476"/>
      <c r="E16" s="477"/>
      <c r="F16" s="477"/>
      <c r="G16" s="476"/>
      <c r="H16" s="478"/>
      <c r="I16" s="479"/>
      <c r="J16" s="476"/>
      <c r="K16" s="21"/>
      <c r="L16" s="21"/>
      <c r="M16" s="480"/>
      <c r="N16" s="334">
        <f t="shared" si="0"/>
        <v>0</v>
      </c>
      <c r="O16" s="479"/>
      <c r="P16" s="478"/>
      <c r="Q16" s="98">
        <f t="shared" si="1"/>
        <v>0</v>
      </c>
      <c r="R16" s="98">
        <f t="shared" si="2"/>
        <v>0</v>
      </c>
      <c r="S16" s="44"/>
      <c r="T16" s="99"/>
      <c r="U16" s="369"/>
      <c r="V16" s="99"/>
      <c r="W16" s="99"/>
      <c r="X16" s="99"/>
      <c r="Y16" s="99"/>
    </row>
    <row r="17" spans="1:25" s="464" customFormat="1" ht="13" x14ac:dyDescent="0.3">
      <c r="A17" s="100"/>
      <c r="B17" s="44"/>
      <c r="C17" s="96"/>
      <c r="D17" s="476"/>
      <c r="E17" s="477"/>
      <c r="F17" s="477"/>
      <c r="G17" s="476"/>
      <c r="H17" s="478"/>
      <c r="I17" s="479"/>
      <c r="J17" s="476"/>
      <c r="K17" s="21"/>
      <c r="L17" s="21"/>
      <c r="M17" s="480"/>
      <c r="N17" s="334">
        <f t="shared" si="0"/>
        <v>0</v>
      </c>
      <c r="O17" s="479"/>
      <c r="P17" s="478"/>
      <c r="Q17" s="98">
        <f t="shared" si="1"/>
        <v>0</v>
      </c>
      <c r="R17" s="98">
        <f t="shared" si="2"/>
        <v>0</v>
      </c>
      <c r="S17" s="44"/>
      <c r="T17" s="99"/>
      <c r="U17" s="369"/>
      <c r="V17" s="99"/>
      <c r="W17" s="99"/>
      <c r="X17" s="99"/>
      <c r="Y17" s="99"/>
    </row>
    <row r="18" spans="1:25" s="464" customFormat="1" ht="13" x14ac:dyDescent="0.3">
      <c r="A18" s="100"/>
      <c r="B18" s="44"/>
      <c r="C18" s="96"/>
      <c r="D18" s="476"/>
      <c r="E18" s="477"/>
      <c r="F18" s="477"/>
      <c r="G18" s="476"/>
      <c r="H18" s="478"/>
      <c r="I18" s="479"/>
      <c r="J18" s="476"/>
      <c r="K18" s="21"/>
      <c r="L18" s="21"/>
      <c r="M18" s="480"/>
      <c r="N18" s="334">
        <f t="shared" si="0"/>
        <v>0</v>
      </c>
      <c r="O18" s="479"/>
      <c r="P18" s="478"/>
      <c r="Q18" s="98">
        <f t="shared" si="1"/>
        <v>0</v>
      </c>
      <c r="R18" s="98">
        <f t="shared" si="2"/>
        <v>0</v>
      </c>
      <c r="S18" s="44"/>
      <c r="T18" s="99"/>
      <c r="U18" s="369"/>
      <c r="V18" s="99"/>
      <c r="W18" s="99"/>
      <c r="X18" s="99"/>
      <c r="Y18" s="99"/>
    </row>
    <row r="19" spans="1:25" s="464" customFormat="1" ht="13" x14ac:dyDescent="0.3">
      <c r="A19" s="100"/>
      <c r="B19" s="44"/>
      <c r="C19" s="96"/>
      <c r="D19" s="476"/>
      <c r="E19" s="477"/>
      <c r="F19" s="477"/>
      <c r="G19" s="476"/>
      <c r="H19" s="478"/>
      <c r="I19" s="479"/>
      <c r="J19" s="476"/>
      <c r="K19" s="21"/>
      <c r="L19" s="21"/>
      <c r="M19" s="480"/>
      <c r="N19" s="334">
        <f t="shared" si="0"/>
        <v>0</v>
      </c>
      <c r="O19" s="479"/>
      <c r="P19" s="478"/>
      <c r="Q19" s="98">
        <f t="shared" si="1"/>
        <v>0</v>
      </c>
      <c r="R19" s="98">
        <f t="shared" si="2"/>
        <v>0</v>
      </c>
      <c r="S19" s="44"/>
      <c r="T19" s="99"/>
      <c r="U19" s="369"/>
      <c r="V19" s="99"/>
      <c r="W19" s="99"/>
      <c r="X19" s="99"/>
      <c r="Y19" s="99"/>
    </row>
    <row r="20" spans="1:25" s="464" customFormat="1" ht="13" x14ac:dyDescent="0.3">
      <c r="A20" s="100"/>
      <c r="B20" s="44"/>
      <c r="C20" s="96"/>
      <c r="D20" s="476"/>
      <c r="E20" s="477"/>
      <c r="F20" s="477"/>
      <c r="G20" s="476"/>
      <c r="H20" s="478"/>
      <c r="I20" s="479"/>
      <c r="J20" s="476"/>
      <c r="K20" s="21"/>
      <c r="L20" s="21"/>
      <c r="M20" s="480"/>
      <c r="N20" s="334">
        <f t="shared" si="0"/>
        <v>0</v>
      </c>
      <c r="O20" s="479"/>
      <c r="P20" s="478"/>
      <c r="Q20" s="98">
        <f t="shared" si="1"/>
        <v>0</v>
      </c>
      <c r="R20" s="98">
        <f t="shared" si="2"/>
        <v>0</v>
      </c>
      <c r="S20" s="44"/>
      <c r="T20" s="99"/>
      <c r="U20" s="369"/>
      <c r="V20" s="99"/>
      <c r="W20" s="99"/>
      <c r="X20" s="99"/>
      <c r="Y20" s="99"/>
    </row>
    <row r="21" spans="1:25" s="464" customFormat="1" ht="13" x14ac:dyDescent="0.3">
      <c r="A21" s="100"/>
      <c r="B21" s="44"/>
      <c r="C21" s="96"/>
      <c r="D21" s="476"/>
      <c r="E21" s="477"/>
      <c r="F21" s="477"/>
      <c r="G21" s="476"/>
      <c r="H21" s="478"/>
      <c r="I21" s="479"/>
      <c r="J21" s="476"/>
      <c r="K21" s="21"/>
      <c r="L21" s="21"/>
      <c r="M21" s="480"/>
      <c r="N21" s="334">
        <f t="shared" si="0"/>
        <v>0</v>
      </c>
      <c r="O21" s="479"/>
      <c r="P21" s="478"/>
      <c r="Q21" s="98">
        <f t="shared" si="1"/>
        <v>0</v>
      </c>
      <c r="R21" s="98">
        <f t="shared" si="2"/>
        <v>0</v>
      </c>
      <c r="S21" s="44"/>
      <c r="T21" s="99"/>
      <c r="U21" s="369"/>
      <c r="V21" s="99"/>
      <c r="W21" s="99"/>
      <c r="X21" s="99"/>
      <c r="Y21" s="99"/>
    </row>
    <row r="22" spans="1:25" s="464" customFormat="1" ht="13" x14ac:dyDescent="0.3">
      <c r="A22" s="100"/>
      <c r="B22" s="44"/>
      <c r="C22" s="96"/>
      <c r="D22" s="476"/>
      <c r="E22" s="477"/>
      <c r="F22" s="477"/>
      <c r="G22" s="476"/>
      <c r="H22" s="478"/>
      <c r="I22" s="479"/>
      <c r="J22" s="476"/>
      <c r="K22" s="21"/>
      <c r="L22" s="21"/>
      <c r="M22" s="480"/>
      <c r="N22" s="334">
        <f t="shared" si="0"/>
        <v>0</v>
      </c>
      <c r="O22" s="479"/>
      <c r="P22" s="478"/>
      <c r="Q22" s="98">
        <f t="shared" si="1"/>
        <v>0</v>
      </c>
      <c r="R22" s="98">
        <f t="shared" si="2"/>
        <v>0</v>
      </c>
      <c r="S22" s="44"/>
      <c r="T22" s="99"/>
      <c r="U22" s="369"/>
      <c r="V22" s="99"/>
      <c r="W22" s="99"/>
      <c r="X22" s="99"/>
      <c r="Y22" s="99"/>
    </row>
    <row r="23" spans="1:25" s="464" customFormat="1" ht="13" x14ac:dyDescent="0.3">
      <c r="A23" s="100"/>
      <c r="B23" s="44"/>
      <c r="C23" s="96"/>
      <c r="D23" s="476"/>
      <c r="E23" s="477"/>
      <c r="F23" s="477"/>
      <c r="G23" s="476"/>
      <c r="H23" s="478"/>
      <c r="I23" s="479"/>
      <c r="J23" s="476"/>
      <c r="K23" s="21"/>
      <c r="L23" s="21"/>
      <c r="M23" s="480"/>
      <c r="N23" s="334">
        <f t="shared" si="0"/>
        <v>0</v>
      </c>
      <c r="O23" s="479"/>
      <c r="P23" s="478"/>
      <c r="Q23" s="98">
        <f t="shared" si="1"/>
        <v>0</v>
      </c>
      <c r="R23" s="98">
        <f t="shared" si="2"/>
        <v>0</v>
      </c>
      <c r="S23" s="44"/>
      <c r="T23" s="99"/>
      <c r="U23" s="369"/>
      <c r="V23" s="99"/>
      <c r="W23" s="99"/>
      <c r="X23" s="99"/>
      <c r="Y23" s="99"/>
    </row>
    <row r="24" spans="1:25" s="464" customFormat="1" ht="13" x14ac:dyDescent="0.3">
      <c r="A24" s="100"/>
      <c r="B24" s="44"/>
      <c r="C24" s="96"/>
      <c r="D24" s="476"/>
      <c r="E24" s="477"/>
      <c r="F24" s="477"/>
      <c r="G24" s="476"/>
      <c r="H24" s="478"/>
      <c r="I24" s="479"/>
      <c r="J24" s="476"/>
      <c r="K24" s="21"/>
      <c r="L24" s="21"/>
      <c r="M24" s="480"/>
      <c r="N24" s="334">
        <f t="shared" si="0"/>
        <v>0</v>
      </c>
      <c r="O24" s="479"/>
      <c r="P24" s="478"/>
      <c r="Q24" s="98">
        <f t="shared" si="1"/>
        <v>0</v>
      </c>
      <c r="R24" s="98">
        <f t="shared" si="2"/>
        <v>0</v>
      </c>
      <c r="S24" s="44"/>
      <c r="T24" s="99"/>
      <c r="U24" s="369"/>
      <c r="V24" s="99"/>
      <c r="W24" s="99"/>
      <c r="X24" s="99"/>
      <c r="Y24" s="99"/>
    </row>
    <row r="25" spans="1:25" s="464" customFormat="1" ht="13" x14ac:dyDescent="0.3">
      <c r="A25" s="100"/>
      <c r="B25" s="44"/>
      <c r="C25" s="96"/>
      <c r="D25" s="476"/>
      <c r="E25" s="477"/>
      <c r="F25" s="477"/>
      <c r="G25" s="476"/>
      <c r="H25" s="478"/>
      <c r="I25" s="479"/>
      <c r="J25" s="476"/>
      <c r="K25" s="21"/>
      <c r="L25" s="21"/>
      <c r="M25" s="480"/>
      <c r="N25" s="334">
        <f t="shared" si="0"/>
        <v>0</v>
      </c>
      <c r="O25" s="479"/>
      <c r="P25" s="478"/>
      <c r="Q25" s="98">
        <f t="shared" si="1"/>
        <v>0</v>
      </c>
      <c r="R25" s="98">
        <f t="shared" si="2"/>
        <v>0</v>
      </c>
      <c r="S25" s="44"/>
      <c r="T25" s="99"/>
      <c r="U25" s="369"/>
      <c r="V25" s="99"/>
      <c r="W25" s="99"/>
      <c r="X25" s="99"/>
      <c r="Y25" s="99"/>
    </row>
    <row r="26" spans="1:25" s="464" customFormat="1" ht="13" x14ac:dyDescent="0.3">
      <c r="A26" s="100"/>
      <c r="B26" s="44"/>
      <c r="C26" s="96"/>
      <c r="D26" s="476"/>
      <c r="E26" s="477"/>
      <c r="F26" s="477"/>
      <c r="G26" s="476"/>
      <c r="H26" s="478"/>
      <c r="I26" s="479"/>
      <c r="J26" s="476"/>
      <c r="K26" s="21"/>
      <c r="L26" s="21"/>
      <c r="M26" s="480"/>
      <c r="N26" s="334">
        <f t="shared" si="0"/>
        <v>0</v>
      </c>
      <c r="O26" s="479"/>
      <c r="P26" s="478"/>
      <c r="Q26" s="98">
        <f t="shared" si="1"/>
        <v>0</v>
      </c>
      <c r="R26" s="98">
        <f t="shared" si="2"/>
        <v>0</v>
      </c>
      <c r="S26" s="44"/>
      <c r="T26" s="99"/>
      <c r="U26" s="369"/>
      <c r="V26" s="99"/>
      <c r="W26" s="99"/>
      <c r="X26" s="99"/>
      <c r="Y26" s="99"/>
    </row>
    <row r="27" spans="1:25" s="464" customFormat="1" ht="13" x14ac:dyDescent="0.3">
      <c r="A27" s="100"/>
      <c r="B27" s="44"/>
      <c r="C27" s="96"/>
      <c r="D27" s="476"/>
      <c r="E27" s="477"/>
      <c r="F27" s="477"/>
      <c r="G27" s="476"/>
      <c r="H27" s="478"/>
      <c r="I27" s="479"/>
      <c r="J27" s="476"/>
      <c r="K27" s="21"/>
      <c r="L27" s="21"/>
      <c r="M27" s="480"/>
      <c r="N27" s="334">
        <f t="shared" si="0"/>
        <v>0</v>
      </c>
      <c r="O27" s="479"/>
      <c r="P27" s="478"/>
      <c r="Q27" s="98">
        <f t="shared" si="1"/>
        <v>0</v>
      </c>
      <c r="R27" s="98">
        <f t="shared" si="2"/>
        <v>0</v>
      </c>
      <c r="S27" s="44"/>
      <c r="T27" s="99"/>
      <c r="U27" s="369"/>
      <c r="V27" s="99"/>
      <c r="W27" s="99"/>
      <c r="X27" s="99"/>
      <c r="Y27" s="99"/>
    </row>
    <row r="28" spans="1:25" s="464" customFormat="1" ht="13" x14ac:dyDescent="0.3">
      <c r="A28" s="100"/>
      <c r="B28" s="44"/>
      <c r="C28" s="96"/>
      <c r="D28" s="476"/>
      <c r="E28" s="477"/>
      <c r="F28" s="477"/>
      <c r="G28" s="476"/>
      <c r="H28" s="478"/>
      <c r="I28" s="479"/>
      <c r="J28" s="476"/>
      <c r="K28" s="21"/>
      <c r="L28" s="21"/>
      <c r="M28" s="480"/>
      <c r="N28" s="334">
        <f t="shared" si="0"/>
        <v>0</v>
      </c>
      <c r="O28" s="479"/>
      <c r="P28" s="478"/>
      <c r="Q28" s="98">
        <f t="shared" si="1"/>
        <v>0</v>
      </c>
      <c r="R28" s="98">
        <f t="shared" si="2"/>
        <v>0</v>
      </c>
      <c r="S28" s="44"/>
      <c r="T28" s="99"/>
      <c r="U28" s="369"/>
      <c r="V28" s="99"/>
      <c r="W28" s="99"/>
      <c r="X28" s="99"/>
      <c r="Y28" s="99"/>
    </row>
    <row r="29" spans="1:25" s="464" customFormat="1" ht="13" x14ac:dyDescent="0.3">
      <c r="A29" s="100"/>
      <c r="B29" s="44"/>
      <c r="C29" s="96"/>
      <c r="D29" s="476"/>
      <c r="E29" s="477"/>
      <c r="F29" s="477"/>
      <c r="G29" s="476"/>
      <c r="H29" s="478"/>
      <c r="I29" s="479"/>
      <c r="J29" s="476"/>
      <c r="K29" s="21"/>
      <c r="L29" s="21"/>
      <c r="M29" s="480"/>
      <c r="N29" s="334">
        <f t="shared" si="0"/>
        <v>0</v>
      </c>
      <c r="O29" s="479"/>
      <c r="P29" s="478"/>
      <c r="Q29" s="98">
        <f t="shared" si="1"/>
        <v>0</v>
      </c>
      <c r="R29" s="98">
        <f t="shared" si="2"/>
        <v>0</v>
      </c>
      <c r="S29" s="44"/>
      <c r="T29" s="99"/>
      <c r="U29" s="369"/>
      <c r="V29" s="99"/>
      <c r="W29" s="99"/>
      <c r="X29" s="99"/>
      <c r="Y29" s="99"/>
    </row>
    <row r="30" spans="1:25" s="464" customFormat="1" ht="13" x14ac:dyDescent="0.3">
      <c r="A30" s="100"/>
      <c r="B30" s="44"/>
      <c r="C30" s="96"/>
      <c r="D30" s="476"/>
      <c r="E30" s="477"/>
      <c r="F30" s="477"/>
      <c r="G30" s="476"/>
      <c r="H30" s="478"/>
      <c r="I30" s="479"/>
      <c r="J30" s="476"/>
      <c r="K30" s="21"/>
      <c r="L30" s="21"/>
      <c r="M30" s="480"/>
      <c r="N30" s="334">
        <f t="shared" si="0"/>
        <v>0</v>
      </c>
      <c r="O30" s="479"/>
      <c r="P30" s="478"/>
      <c r="Q30" s="98">
        <f t="shared" si="1"/>
        <v>0</v>
      </c>
      <c r="R30" s="98">
        <f t="shared" si="2"/>
        <v>0</v>
      </c>
      <c r="S30" s="44"/>
      <c r="T30" s="99"/>
      <c r="U30" s="369"/>
      <c r="V30" s="99"/>
      <c r="W30" s="99"/>
      <c r="X30" s="99"/>
      <c r="Y30" s="99"/>
    </row>
    <row r="31" spans="1:25" s="464" customFormat="1" ht="13" x14ac:dyDescent="0.3">
      <c r="A31" s="100"/>
      <c r="B31" s="44"/>
      <c r="C31" s="96"/>
      <c r="D31" s="476"/>
      <c r="E31" s="477"/>
      <c r="F31" s="477"/>
      <c r="G31" s="476"/>
      <c r="H31" s="478"/>
      <c r="I31" s="479"/>
      <c r="J31" s="476"/>
      <c r="K31" s="21"/>
      <c r="L31" s="21"/>
      <c r="M31" s="480"/>
      <c r="N31" s="334">
        <f t="shared" si="0"/>
        <v>0</v>
      </c>
      <c r="O31" s="479"/>
      <c r="P31" s="478"/>
      <c r="Q31" s="98">
        <f t="shared" si="1"/>
        <v>0</v>
      </c>
      <c r="R31" s="98">
        <f t="shared" si="2"/>
        <v>0</v>
      </c>
      <c r="S31" s="44"/>
      <c r="T31" s="99"/>
      <c r="U31" s="369"/>
      <c r="V31" s="99"/>
      <c r="W31" s="99"/>
      <c r="X31" s="99"/>
      <c r="Y31" s="99"/>
    </row>
    <row r="32" spans="1:25" s="464" customFormat="1" ht="13" x14ac:dyDescent="0.3">
      <c r="A32" s="100"/>
      <c r="B32" s="44"/>
      <c r="C32" s="96"/>
      <c r="D32" s="476"/>
      <c r="E32" s="477"/>
      <c r="F32" s="477"/>
      <c r="G32" s="476"/>
      <c r="H32" s="478"/>
      <c r="I32" s="479"/>
      <c r="J32" s="476"/>
      <c r="K32" s="21"/>
      <c r="L32" s="21"/>
      <c r="M32" s="480"/>
      <c r="N32" s="334">
        <f t="shared" si="0"/>
        <v>0</v>
      </c>
      <c r="O32" s="479"/>
      <c r="P32" s="478"/>
      <c r="Q32" s="98">
        <f t="shared" si="1"/>
        <v>0</v>
      </c>
      <c r="R32" s="98">
        <f t="shared" si="2"/>
        <v>0</v>
      </c>
      <c r="S32" s="44"/>
      <c r="T32" s="99"/>
      <c r="U32" s="369"/>
      <c r="V32" s="99"/>
      <c r="W32" s="99"/>
      <c r="X32" s="99"/>
      <c r="Y32" s="99"/>
    </row>
    <row r="33" spans="1:25" s="464" customFormat="1" ht="13" x14ac:dyDescent="0.3">
      <c r="A33" s="100"/>
      <c r="B33" s="44"/>
      <c r="C33" s="96"/>
      <c r="D33" s="476"/>
      <c r="E33" s="477"/>
      <c r="F33" s="477"/>
      <c r="G33" s="476"/>
      <c r="H33" s="478"/>
      <c r="I33" s="479"/>
      <c r="J33" s="476"/>
      <c r="K33" s="21"/>
      <c r="L33" s="21"/>
      <c r="M33" s="480"/>
      <c r="N33" s="334">
        <f t="shared" si="0"/>
        <v>0</v>
      </c>
      <c r="O33" s="479"/>
      <c r="P33" s="478"/>
      <c r="Q33" s="98">
        <f t="shared" si="1"/>
        <v>0</v>
      </c>
      <c r="R33" s="98">
        <f t="shared" si="2"/>
        <v>0</v>
      </c>
      <c r="S33" s="44"/>
      <c r="T33" s="99"/>
      <c r="U33" s="369"/>
      <c r="V33" s="99"/>
      <c r="W33" s="99"/>
      <c r="X33" s="99"/>
      <c r="Y33" s="99"/>
    </row>
    <row r="34" spans="1:25" s="464" customFormat="1" ht="13" x14ac:dyDescent="0.3">
      <c r="A34" s="100"/>
      <c r="B34" s="44"/>
      <c r="C34" s="96"/>
      <c r="D34" s="476"/>
      <c r="E34" s="477"/>
      <c r="F34" s="477"/>
      <c r="G34" s="476"/>
      <c r="H34" s="478"/>
      <c r="I34" s="479"/>
      <c r="J34" s="476"/>
      <c r="K34" s="21"/>
      <c r="L34" s="21"/>
      <c r="M34" s="480"/>
      <c r="N34" s="334">
        <f t="shared" si="0"/>
        <v>0</v>
      </c>
      <c r="O34" s="479"/>
      <c r="P34" s="478"/>
      <c r="Q34" s="98">
        <f t="shared" si="1"/>
        <v>0</v>
      </c>
      <c r="R34" s="98">
        <f t="shared" si="2"/>
        <v>0</v>
      </c>
      <c r="S34" s="44"/>
      <c r="T34" s="99"/>
      <c r="U34" s="369"/>
      <c r="V34" s="99"/>
      <c r="W34" s="99"/>
      <c r="X34" s="99"/>
      <c r="Y34" s="99"/>
    </row>
    <row r="35" spans="1:25" s="464" customFormat="1" ht="13" x14ac:dyDescent="0.3">
      <c r="A35" s="100"/>
      <c r="B35" s="44"/>
      <c r="C35" s="96"/>
      <c r="D35" s="476"/>
      <c r="E35" s="477"/>
      <c r="F35" s="477"/>
      <c r="G35" s="476"/>
      <c r="H35" s="478"/>
      <c r="I35" s="479"/>
      <c r="J35" s="476"/>
      <c r="K35" s="21"/>
      <c r="L35" s="21"/>
      <c r="M35" s="480"/>
      <c r="N35" s="334">
        <f t="shared" si="0"/>
        <v>0</v>
      </c>
      <c r="O35" s="479"/>
      <c r="P35" s="478"/>
      <c r="Q35" s="98">
        <f t="shared" si="1"/>
        <v>0</v>
      </c>
      <c r="R35" s="98">
        <f t="shared" si="2"/>
        <v>0</v>
      </c>
      <c r="S35" s="44"/>
      <c r="T35" s="99"/>
      <c r="U35" s="369"/>
      <c r="V35" s="99"/>
      <c r="W35" s="99"/>
      <c r="X35" s="99"/>
      <c r="Y35" s="99"/>
    </row>
    <row r="36" spans="1:25" s="464" customFormat="1" ht="13" x14ac:dyDescent="0.3">
      <c r="A36" s="100"/>
      <c r="B36" s="44"/>
      <c r="C36" s="96"/>
      <c r="D36" s="476"/>
      <c r="E36" s="477"/>
      <c r="F36" s="477"/>
      <c r="G36" s="476"/>
      <c r="H36" s="478"/>
      <c r="I36" s="479"/>
      <c r="J36" s="476"/>
      <c r="K36" s="21"/>
      <c r="L36" s="21"/>
      <c r="M36" s="480"/>
      <c r="N36" s="334">
        <f t="shared" si="0"/>
        <v>0</v>
      </c>
      <c r="O36" s="479"/>
      <c r="P36" s="478"/>
      <c r="Q36" s="98">
        <f t="shared" si="1"/>
        <v>0</v>
      </c>
      <c r="R36" s="98">
        <f t="shared" si="2"/>
        <v>0</v>
      </c>
      <c r="S36" s="44"/>
      <c r="T36" s="99"/>
      <c r="U36" s="369"/>
      <c r="V36" s="99"/>
      <c r="W36" s="99"/>
      <c r="X36" s="99"/>
      <c r="Y36" s="99"/>
    </row>
    <row r="37" spans="1:25" s="464" customFormat="1" ht="13" x14ac:dyDescent="0.3">
      <c r="A37" s="100"/>
      <c r="B37" s="44"/>
      <c r="C37" s="96"/>
      <c r="D37" s="476"/>
      <c r="E37" s="477"/>
      <c r="F37" s="477"/>
      <c r="G37" s="476"/>
      <c r="H37" s="478"/>
      <c r="I37" s="479"/>
      <c r="J37" s="476"/>
      <c r="K37" s="21"/>
      <c r="L37" s="21"/>
      <c r="M37" s="480"/>
      <c r="N37" s="334">
        <f t="shared" si="0"/>
        <v>0</v>
      </c>
      <c r="O37" s="479"/>
      <c r="P37" s="478"/>
      <c r="Q37" s="98">
        <f t="shared" si="1"/>
        <v>0</v>
      </c>
      <c r="R37" s="98">
        <f t="shared" si="2"/>
        <v>0</v>
      </c>
      <c r="S37" s="44"/>
      <c r="T37" s="99"/>
      <c r="U37" s="369"/>
      <c r="V37" s="99"/>
      <c r="W37" s="99"/>
      <c r="X37" s="99"/>
      <c r="Y37" s="99"/>
    </row>
    <row r="38" spans="1:25" s="464" customFormat="1" ht="13" x14ac:dyDescent="0.3">
      <c r="A38" s="100"/>
      <c r="B38" s="44"/>
      <c r="C38" s="96"/>
      <c r="D38" s="476"/>
      <c r="E38" s="477"/>
      <c r="F38" s="477"/>
      <c r="G38" s="476"/>
      <c r="H38" s="478"/>
      <c r="I38" s="479"/>
      <c r="J38" s="476"/>
      <c r="K38" s="21"/>
      <c r="L38" s="21"/>
      <c r="M38" s="480"/>
      <c r="N38" s="334">
        <f t="shared" si="0"/>
        <v>0</v>
      </c>
      <c r="O38" s="479"/>
      <c r="P38" s="478"/>
      <c r="Q38" s="98">
        <f t="shared" si="1"/>
        <v>0</v>
      </c>
      <c r="R38" s="98">
        <f t="shared" si="2"/>
        <v>0</v>
      </c>
      <c r="S38" s="44"/>
      <c r="T38" s="99"/>
      <c r="U38" s="369"/>
      <c r="V38" s="99"/>
      <c r="W38" s="99"/>
      <c r="X38" s="99"/>
      <c r="Y38" s="99"/>
    </row>
    <row r="39" spans="1:25" s="464" customFormat="1" ht="13" x14ac:dyDescent="0.3">
      <c r="A39" s="100"/>
      <c r="B39" s="44"/>
      <c r="C39" s="96"/>
      <c r="D39" s="476"/>
      <c r="E39" s="477"/>
      <c r="F39" s="477"/>
      <c r="G39" s="476"/>
      <c r="H39" s="478"/>
      <c r="I39" s="479"/>
      <c r="J39" s="476"/>
      <c r="K39" s="21"/>
      <c r="L39" s="21"/>
      <c r="M39" s="480"/>
      <c r="N39" s="334">
        <f t="shared" si="0"/>
        <v>0</v>
      </c>
      <c r="O39" s="479"/>
      <c r="P39" s="478"/>
      <c r="Q39" s="98">
        <f t="shared" si="1"/>
        <v>0</v>
      </c>
      <c r="R39" s="98">
        <f t="shared" si="2"/>
        <v>0</v>
      </c>
      <c r="S39" s="44"/>
      <c r="T39" s="99"/>
      <c r="U39" s="369"/>
      <c r="V39" s="99"/>
      <c r="W39" s="99"/>
      <c r="X39" s="99"/>
      <c r="Y39" s="99"/>
    </row>
    <row r="40" spans="1:25" s="464" customFormat="1" ht="13" x14ac:dyDescent="0.3">
      <c r="A40" s="100"/>
      <c r="B40" s="44"/>
      <c r="C40" s="96"/>
      <c r="D40" s="476"/>
      <c r="E40" s="477"/>
      <c r="F40" s="477"/>
      <c r="G40" s="476"/>
      <c r="H40" s="478"/>
      <c r="I40" s="479"/>
      <c r="J40" s="476"/>
      <c r="K40" s="21"/>
      <c r="L40" s="21"/>
      <c r="M40" s="480"/>
      <c r="N40" s="334">
        <f t="shared" si="0"/>
        <v>0</v>
      </c>
      <c r="O40" s="479"/>
      <c r="P40" s="478"/>
      <c r="Q40" s="98">
        <f t="shared" si="1"/>
        <v>0</v>
      </c>
      <c r="R40" s="98">
        <f t="shared" si="2"/>
        <v>0</v>
      </c>
      <c r="S40" s="44"/>
      <c r="T40" s="99"/>
      <c r="U40" s="369"/>
      <c r="V40" s="99"/>
      <c r="W40" s="99"/>
      <c r="X40" s="99"/>
      <c r="Y40" s="99"/>
    </row>
    <row r="41" spans="1:25" s="464" customFormat="1" ht="13" x14ac:dyDescent="0.3">
      <c r="A41" s="100"/>
      <c r="B41" s="44"/>
      <c r="C41" s="96"/>
      <c r="D41" s="476"/>
      <c r="E41" s="477"/>
      <c r="F41" s="477"/>
      <c r="G41" s="476"/>
      <c r="H41" s="478"/>
      <c r="I41" s="479"/>
      <c r="J41" s="476"/>
      <c r="K41" s="21"/>
      <c r="L41" s="21"/>
      <c r="M41" s="480"/>
      <c r="N41" s="334">
        <f t="shared" si="0"/>
        <v>0</v>
      </c>
      <c r="O41" s="479"/>
      <c r="P41" s="478"/>
      <c r="Q41" s="98">
        <f t="shared" si="1"/>
        <v>0</v>
      </c>
      <c r="R41" s="98">
        <f t="shared" si="2"/>
        <v>0</v>
      </c>
      <c r="S41" s="44"/>
      <c r="T41" s="99"/>
      <c r="U41" s="369"/>
      <c r="V41" s="99"/>
      <c r="W41" s="99"/>
      <c r="X41" s="99"/>
      <c r="Y41" s="99"/>
    </row>
    <row r="42" spans="1:25" s="464" customFormat="1" ht="13" x14ac:dyDescent="0.3">
      <c r="A42" s="100"/>
      <c r="B42" s="44"/>
      <c r="C42" s="96"/>
      <c r="D42" s="476"/>
      <c r="E42" s="477"/>
      <c r="F42" s="477"/>
      <c r="G42" s="476"/>
      <c r="H42" s="478"/>
      <c r="I42" s="479"/>
      <c r="J42" s="476"/>
      <c r="K42" s="21"/>
      <c r="L42" s="21"/>
      <c r="M42" s="480"/>
      <c r="N42" s="334">
        <f t="shared" si="0"/>
        <v>0</v>
      </c>
      <c r="O42" s="479"/>
      <c r="P42" s="478"/>
      <c r="Q42" s="98">
        <f t="shared" si="1"/>
        <v>0</v>
      </c>
      <c r="R42" s="98">
        <f t="shared" si="2"/>
        <v>0</v>
      </c>
      <c r="S42" s="44"/>
      <c r="T42" s="99"/>
      <c r="U42" s="369"/>
      <c r="V42" s="99"/>
      <c r="W42" s="99"/>
      <c r="X42" s="99"/>
      <c r="Y42" s="99"/>
    </row>
    <row r="43" spans="1:25" s="464" customFormat="1" ht="13" x14ac:dyDescent="0.3">
      <c r="A43" s="100"/>
      <c r="B43" s="44"/>
      <c r="C43" s="96"/>
      <c r="D43" s="476"/>
      <c r="E43" s="477"/>
      <c r="F43" s="477"/>
      <c r="G43" s="476"/>
      <c r="H43" s="478"/>
      <c r="I43" s="479"/>
      <c r="J43" s="476"/>
      <c r="K43" s="21"/>
      <c r="L43" s="21"/>
      <c r="M43" s="480"/>
      <c r="N43" s="334">
        <f t="shared" si="0"/>
        <v>0</v>
      </c>
      <c r="O43" s="479"/>
      <c r="P43" s="478"/>
      <c r="Q43" s="98">
        <f t="shared" si="1"/>
        <v>0</v>
      </c>
      <c r="R43" s="98">
        <f t="shared" si="2"/>
        <v>0</v>
      </c>
      <c r="S43" s="44"/>
      <c r="T43" s="99"/>
      <c r="U43" s="369"/>
      <c r="V43" s="99"/>
      <c r="W43" s="99"/>
      <c r="X43" s="99"/>
      <c r="Y43" s="99"/>
    </row>
    <row r="44" spans="1:25" s="464" customFormat="1" ht="13" x14ac:dyDescent="0.3">
      <c r="A44" s="100"/>
      <c r="B44" s="44"/>
      <c r="C44" s="96"/>
      <c r="D44" s="476"/>
      <c r="E44" s="477"/>
      <c r="F44" s="477"/>
      <c r="G44" s="476"/>
      <c r="H44" s="478"/>
      <c r="I44" s="479"/>
      <c r="J44" s="476"/>
      <c r="K44" s="21"/>
      <c r="L44" s="21"/>
      <c r="M44" s="480"/>
      <c r="N44" s="334">
        <f t="shared" si="0"/>
        <v>0</v>
      </c>
      <c r="O44" s="479"/>
      <c r="P44" s="478"/>
      <c r="Q44" s="98">
        <f t="shared" si="1"/>
        <v>0</v>
      </c>
      <c r="R44" s="98">
        <f t="shared" si="2"/>
        <v>0</v>
      </c>
      <c r="S44" s="44"/>
      <c r="T44" s="99"/>
      <c r="U44" s="369"/>
      <c r="V44" s="99"/>
      <c r="W44" s="99"/>
      <c r="X44" s="99"/>
      <c r="Y44" s="99"/>
    </row>
    <row r="45" spans="1:25" s="464" customFormat="1" ht="13" x14ac:dyDescent="0.3">
      <c r="A45" s="100"/>
      <c r="B45" s="44"/>
      <c r="C45" s="96"/>
      <c r="D45" s="476"/>
      <c r="E45" s="477"/>
      <c r="F45" s="477"/>
      <c r="G45" s="476"/>
      <c r="H45" s="478"/>
      <c r="I45" s="479"/>
      <c r="J45" s="476"/>
      <c r="K45" s="21"/>
      <c r="L45" s="21"/>
      <c r="M45" s="480"/>
      <c r="N45" s="334">
        <f t="shared" si="0"/>
        <v>0</v>
      </c>
      <c r="O45" s="479"/>
      <c r="P45" s="478"/>
      <c r="Q45" s="98">
        <f t="shared" si="1"/>
        <v>0</v>
      </c>
      <c r="R45" s="98">
        <f t="shared" si="2"/>
        <v>0</v>
      </c>
      <c r="S45" s="44"/>
      <c r="T45" s="99"/>
      <c r="U45" s="369"/>
      <c r="V45" s="99"/>
      <c r="W45" s="99"/>
      <c r="X45" s="99"/>
      <c r="Y45" s="99"/>
    </row>
    <row r="46" spans="1:25" s="464" customFormat="1" ht="13" x14ac:dyDescent="0.3">
      <c r="A46" s="100"/>
      <c r="B46" s="44"/>
      <c r="C46" s="96"/>
      <c r="D46" s="476"/>
      <c r="E46" s="477"/>
      <c r="F46" s="477"/>
      <c r="G46" s="476"/>
      <c r="H46" s="478"/>
      <c r="I46" s="479"/>
      <c r="J46" s="476"/>
      <c r="K46" s="21"/>
      <c r="L46" s="21"/>
      <c r="M46" s="480"/>
      <c r="N46" s="334">
        <f t="shared" si="0"/>
        <v>0</v>
      </c>
      <c r="O46" s="479"/>
      <c r="P46" s="478"/>
      <c r="Q46" s="98">
        <f t="shared" si="1"/>
        <v>0</v>
      </c>
      <c r="R46" s="98">
        <f t="shared" si="2"/>
        <v>0</v>
      </c>
      <c r="S46" s="44"/>
      <c r="T46" s="99"/>
      <c r="U46" s="369"/>
      <c r="V46" s="99"/>
      <c r="W46" s="99"/>
      <c r="X46" s="99"/>
      <c r="Y46" s="99"/>
    </row>
    <row r="47" spans="1:25" s="464" customFormat="1" ht="13" x14ac:dyDescent="0.3">
      <c r="A47" s="100"/>
      <c r="B47" s="44"/>
      <c r="C47" s="96"/>
      <c r="D47" s="476"/>
      <c r="E47" s="477"/>
      <c r="F47" s="477"/>
      <c r="G47" s="476"/>
      <c r="H47" s="478"/>
      <c r="I47" s="479"/>
      <c r="J47" s="476"/>
      <c r="K47" s="21"/>
      <c r="L47" s="21"/>
      <c r="M47" s="480"/>
      <c r="N47" s="334">
        <f t="shared" si="0"/>
        <v>0</v>
      </c>
      <c r="O47" s="479"/>
      <c r="P47" s="478"/>
      <c r="Q47" s="98">
        <f t="shared" si="1"/>
        <v>0</v>
      </c>
      <c r="R47" s="98">
        <f t="shared" si="2"/>
        <v>0</v>
      </c>
      <c r="S47" s="44"/>
      <c r="T47" s="99"/>
      <c r="U47" s="369"/>
      <c r="V47" s="99"/>
      <c r="W47" s="99"/>
      <c r="X47" s="99"/>
      <c r="Y47" s="99"/>
    </row>
    <row r="48" spans="1:25" s="464" customFormat="1" ht="13" x14ac:dyDescent="0.3">
      <c r="A48" s="100"/>
      <c r="B48" s="44"/>
      <c r="C48" s="96"/>
      <c r="D48" s="476"/>
      <c r="E48" s="477"/>
      <c r="F48" s="477"/>
      <c r="G48" s="476"/>
      <c r="H48" s="478"/>
      <c r="I48" s="479"/>
      <c r="J48" s="476"/>
      <c r="K48" s="21"/>
      <c r="L48" s="21"/>
      <c r="M48" s="480"/>
      <c r="N48" s="334">
        <f t="shared" si="0"/>
        <v>0</v>
      </c>
      <c r="O48" s="479"/>
      <c r="P48" s="478"/>
      <c r="Q48" s="98">
        <f t="shared" si="1"/>
        <v>0</v>
      </c>
      <c r="R48" s="98">
        <f t="shared" si="2"/>
        <v>0</v>
      </c>
      <c r="S48" s="44"/>
      <c r="T48" s="99"/>
      <c r="U48" s="369"/>
      <c r="V48" s="99"/>
      <c r="W48" s="99"/>
      <c r="X48" s="99"/>
      <c r="Y48" s="99"/>
    </row>
    <row r="49" spans="1:25" s="464" customFormat="1" ht="13" x14ac:dyDescent="0.3">
      <c r="A49" s="100"/>
      <c r="B49" s="44"/>
      <c r="C49" s="96"/>
      <c r="D49" s="476"/>
      <c r="E49" s="477"/>
      <c r="F49" s="477"/>
      <c r="G49" s="476"/>
      <c r="H49" s="478"/>
      <c r="I49" s="479"/>
      <c r="J49" s="476"/>
      <c r="K49" s="21"/>
      <c r="L49" s="21"/>
      <c r="M49" s="480"/>
      <c r="N49" s="334">
        <f t="shared" si="0"/>
        <v>0</v>
      </c>
      <c r="O49" s="479"/>
      <c r="P49" s="478"/>
      <c r="Q49" s="98">
        <f t="shared" si="1"/>
        <v>0</v>
      </c>
      <c r="R49" s="98">
        <f t="shared" si="2"/>
        <v>0</v>
      </c>
      <c r="S49" s="44"/>
      <c r="T49" s="99"/>
      <c r="U49" s="369"/>
      <c r="V49" s="99"/>
      <c r="W49" s="99"/>
      <c r="X49" s="99"/>
      <c r="Y49" s="99"/>
    </row>
    <row r="50" spans="1:25" s="464" customFormat="1" ht="13" x14ac:dyDescent="0.3">
      <c r="A50" s="100"/>
      <c r="B50" s="44"/>
      <c r="C50" s="96"/>
      <c r="D50" s="476"/>
      <c r="E50" s="477"/>
      <c r="F50" s="477"/>
      <c r="G50" s="476"/>
      <c r="H50" s="478"/>
      <c r="I50" s="479"/>
      <c r="J50" s="476"/>
      <c r="K50" s="21"/>
      <c r="L50" s="21"/>
      <c r="M50" s="480"/>
      <c r="N50" s="334">
        <f t="shared" si="0"/>
        <v>0</v>
      </c>
      <c r="O50" s="479"/>
      <c r="P50" s="478"/>
      <c r="Q50" s="98">
        <f t="shared" si="1"/>
        <v>0</v>
      </c>
      <c r="R50" s="98">
        <f t="shared" si="2"/>
        <v>0</v>
      </c>
      <c r="S50" s="44"/>
      <c r="T50" s="99"/>
      <c r="U50" s="369"/>
      <c r="V50" s="99"/>
      <c r="W50" s="99"/>
      <c r="X50" s="99"/>
      <c r="Y50" s="99"/>
    </row>
    <row r="51" spans="1:25" s="464" customFormat="1" ht="13" x14ac:dyDescent="0.3">
      <c r="A51" s="100"/>
      <c r="B51" s="44"/>
      <c r="C51" s="96"/>
      <c r="D51" s="476"/>
      <c r="E51" s="477"/>
      <c r="F51" s="477"/>
      <c r="G51" s="476"/>
      <c r="H51" s="478"/>
      <c r="I51" s="479"/>
      <c r="J51" s="476"/>
      <c r="K51" s="21"/>
      <c r="L51" s="21"/>
      <c r="M51" s="480"/>
      <c r="N51" s="334">
        <f t="shared" si="0"/>
        <v>0</v>
      </c>
      <c r="O51" s="479"/>
      <c r="P51" s="478"/>
      <c r="Q51" s="98">
        <f t="shared" si="1"/>
        <v>0</v>
      </c>
      <c r="R51" s="98">
        <f t="shared" si="2"/>
        <v>0</v>
      </c>
      <c r="S51" s="44"/>
      <c r="T51" s="99"/>
      <c r="U51" s="369"/>
      <c r="V51" s="99"/>
      <c r="W51" s="99"/>
      <c r="X51" s="99"/>
      <c r="Y51" s="99"/>
    </row>
    <row r="52" spans="1:25" s="464" customFormat="1" ht="13" x14ac:dyDescent="0.3">
      <c r="A52" s="100"/>
      <c r="B52" s="44"/>
      <c r="C52" s="96"/>
      <c r="D52" s="476"/>
      <c r="E52" s="477"/>
      <c r="F52" s="477"/>
      <c r="G52" s="476"/>
      <c r="H52" s="478"/>
      <c r="I52" s="479"/>
      <c r="J52" s="476"/>
      <c r="K52" s="21"/>
      <c r="L52" s="21"/>
      <c r="M52" s="480"/>
      <c r="N52" s="334">
        <f t="shared" si="0"/>
        <v>0</v>
      </c>
      <c r="O52" s="479"/>
      <c r="P52" s="478"/>
      <c r="Q52" s="98">
        <f t="shared" si="1"/>
        <v>0</v>
      </c>
      <c r="R52" s="98">
        <f t="shared" si="2"/>
        <v>0</v>
      </c>
      <c r="S52" s="44"/>
      <c r="T52" s="99"/>
      <c r="U52" s="369"/>
      <c r="V52" s="99"/>
      <c r="W52" s="99"/>
      <c r="X52" s="99"/>
      <c r="Y52" s="99"/>
    </row>
    <row r="53" spans="1:25" s="464" customFormat="1" ht="13" x14ac:dyDescent="0.3">
      <c r="A53" s="100"/>
      <c r="B53" s="44"/>
      <c r="C53" s="96"/>
      <c r="D53" s="476"/>
      <c r="E53" s="477"/>
      <c r="F53" s="477"/>
      <c r="G53" s="476"/>
      <c r="H53" s="478"/>
      <c r="I53" s="479"/>
      <c r="J53" s="476"/>
      <c r="K53" s="21"/>
      <c r="L53" s="21"/>
      <c r="M53" s="480"/>
      <c r="N53" s="334">
        <f t="shared" si="0"/>
        <v>0</v>
      </c>
      <c r="O53" s="479"/>
      <c r="P53" s="478"/>
      <c r="Q53" s="98">
        <f t="shared" si="1"/>
        <v>0</v>
      </c>
      <c r="R53" s="98">
        <f t="shared" si="2"/>
        <v>0</v>
      </c>
      <c r="S53" s="44"/>
      <c r="T53" s="99"/>
      <c r="U53" s="369"/>
      <c r="V53" s="99"/>
      <c r="W53" s="99"/>
      <c r="X53" s="99"/>
      <c r="Y53" s="99"/>
    </row>
    <row r="54" spans="1:25" s="102" customFormat="1" x14ac:dyDescent="0.25">
      <c r="A54" s="100"/>
      <c r="B54" s="44"/>
      <c r="C54" s="96"/>
      <c r="D54" s="476"/>
      <c r="E54" s="477"/>
      <c r="F54" s="477"/>
      <c r="G54" s="476"/>
      <c r="H54" s="478"/>
      <c r="I54" s="479"/>
      <c r="J54" s="476"/>
      <c r="K54" s="21"/>
      <c r="L54" s="21"/>
      <c r="M54" s="480"/>
      <c r="N54" s="334">
        <f t="shared" si="0"/>
        <v>0</v>
      </c>
      <c r="O54" s="479"/>
      <c r="P54" s="478"/>
      <c r="Q54" s="98">
        <f t="shared" si="1"/>
        <v>0</v>
      </c>
      <c r="R54" s="98">
        <f t="shared" si="2"/>
        <v>0</v>
      </c>
      <c r="S54" s="44"/>
      <c r="T54" s="99"/>
      <c r="U54" s="369"/>
      <c r="V54" s="99"/>
      <c r="W54" s="99"/>
      <c r="X54" s="99"/>
      <c r="Y54" s="99"/>
    </row>
    <row r="55" spans="1:25" s="102" customFormat="1" x14ac:dyDescent="0.25">
      <c r="A55" s="100"/>
      <c r="B55" s="44"/>
      <c r="C55" s="96"/>
      <c r="D55" s="476"/>
      <c r="E55" s="477"/>
      <c r="F55" s="477"/>
      <c r="G55" s="476"/>
      <c r="H55" s="478"/>
      <c r="I55" s="479"/>
      <c r="J55" s="476"/>
      <c r="K55" s="21"/>
      <c r="L55" s="21"/>
      <c r="M55" s="480"/>
      <c r="N55" s="334">
        <f t="shared" si="0"/>
        <v>0</v>
      </c>
      <c r="O55" s="479"/>
      <c r="P55" s="478"/>
      <c r="Q55" s="98">
        <f t="shared" si="1"/>
        <v>0</v>
      </c>
      <c r="R55" s="98">
        <f t="shared" si="2"/>
        <v>0</v>
      </c>
      <c r="S55" s="44"/>
      <c r="T55" s="99"/>
      <c r="U55" s="369"/>
      <c r="V55" s="99"/>
      <c r="W55" s="99"/>
      <c r="X55" s="99"/>
      <c r="Y55" s="99"/>
    </row>
    <row r="56" spans="1:25" ht="15.5" x14ac:dyDescent="0.25">
      <c r="A56" s="453" t="s">
        <v>4</v>
      </c>
      <c r="B56" s="481"/>
      <c r="C56" s="482">
        <f>SUM(C4:C55)</f>
        <v>0</v>
      </c>
      <c r="D56" s="483"/>
      <c r="E56" s="482"/>
      <c r="F56" s="482"/>
      <c r="G56" s="482"/>
      <c r="H56" s="484"/>
      <c r="I56" s="485"/>
      <c r="J56" s="485"/>
      <c r="K56" s="482"/>
      <c r="L56" s="482"/>
      <c r="M56" s="482"/>
      <c r="N56" s="482">
        <f>SUM(N5:N55)</f>
        <v>0</v>
      </c>
      <c r="O56" s="482">
        <f t="shared" ref="O56:R56" si="3">SUM(O5:O55)</f>
        <v>0</v>
      </c>
      <c r="P56" s="482">
        <f t="shared" si="3"/>
        <v>0</v>
      </c>
      <c r="Q56" s="482">
        <f t="shared" si="3"/>
        <v>0</v>
      </c>
      <c r="R56" s="482">
        <f t="shared" si="3"/>
        <v>0</v>
      </c>
      <c r="S56" s="482"/>
      <c r="T56" s="482"/>
      <c r="U56" s="482"/>
      <c r="V56" s="482"/>
      <c r="W56" s="482"/>
      <c r="X56" s="482"/>
      <c r="Y56" s="482"/>
    </row>
  </sheetData>
  <autoFilter ref="A4:Y4"/>
  <mergeCells count="4">
    <mergeCell ref="A3:C3"/>
    <mergeCell ref="D3:M3"/>
    <mergeCell ref="N3:Y3"/>
    <mergeCell ref="A1:C1"/>
  </mergeCells>
  <dataValidations count="4">
    <dataValidation type="list" allowBlank="1" showInputMessage="1" showErrorMessage="1" sqref="U5:U55">
      <formula1>"Anomalous, Known, Random, Systemic,N/A"</formula1>
    </dataValidation>
    <dataValidation type="list" allowBlank="1" showInputMessage="1" showErrorMessage="1" sqref="O5:O55">
      <formula1>"Yes, No, Partially"</formula1>
    </dataValidation>
    <dataValidation type="list" allowBlank="1" showInputMessage="1" showErrorMessage="1" sqref="J5:J55 D5:D55 G5:G55">
      <formula1>"Yes, No"</formula1>
    </dataValidation>
    <dataValidation type="list" allowBlank="1" showInputMessage="1" showErrorMessage="1" sqref="J1:J2">
      <formula1>"Y, N"</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R30"/>
  <sheetViews>
    <sheetView zoomScaleNormal="100" workbookViewId="0">
      <selection activeCell="K14" sqref="K14:M14"/>
    </sheetView>
  </sheetViews>
  <sheetFormatPr defaultColWidth="9.1796875" defaultRowHeight="12.5" x14ac:dyDescent="0.25"/>
  <cols>
    <col min="1" max="1" width="25" style="6" customWidth="1"/>
    <col min="2" max="2" width="15" style="6" customWidth="1"/>
    <col min="3" max="3" width="10.1796875" style="6" customWidth="1"/>
    <col min="4" max="4" width="9.1796875" style="6" customWidth="1"/>
    <col min="5" max="5" width="8" style="6" customWidth="1"/>
    <col min="6" max="6" width="5.453125" style="6" customWidth="1"/>
    <col min="7" max="7" width="16.7265625" style="6" customWidth="1"/>
    <col min="8" max="8" width="9" style="6" customWidth="1"/>
    <col min="9" max="10" width="9.1796875" style="6"/>
    <col min="11" max="11" width="5.1796875" style="6" customWidth="1"/>
    <col min="12" max="16384" width="9.1796875" style="6"/>
  </cols>
  <sheetData>
    <row r="1" spans="1:18" ht="18" x14ac:dyDescent="0.35">
      <c r="A1" s="540" t="s">
        <v>141</v>
      </c>
      <c r="B1" s="540"/>
      <c r="C1" s="540"/>
      <c r="D1" s="540"/>
      <c r="E1" s="540"/>
      <c r="F1" s="540"/>
      <c r="G1" s="540"/>
      <c r="H1" s="540"/>
      <c r="I1" s="88"/>
      <c r="J1" s="88"/>
      <c r="K1" s="88"/>
      <c r="L1" s="88"/>
      <c r="M1" s="88"/>
      <c r="N1" s="88"/>
      <c r="O1" s="88"/>
      <c r="P1" s="87"/>
      <c r="Q1" s="87"/>
      <c r="R1" s="87"/>
    </row>
    <row r="3" spans="1:18" ht="18" x14ac:dyDescent="0.35">
      <c r="A3" s="238" t="s">
        <v>46</v>
      </c>
      <c r="B3" s="541"/>
      <c r="C3" s="542"/>
      <c r="D3" s="542"/>
      <c r="E3" s="542"/>
      <c r="F3" s="542"/>
      <c r="G3" s="542"/>
      <c r="H3" s="543"/>
      <c r="I3" s="88"/>
      <c r="J3" s="88"/>
      <c r="K3" s="88"/>
      <c r="L3" s="155"/>
    </row>
    <row r="4" spans="1:18" ht="18" x14ac:dyDescent="0.35">
      <c r="A4" s="238" t="s">
        <v>48</v>
      </c>
      <c r="B4" s="541"/>
      <c r="C4" s="542"/>
      <c r="D4" s="542"/>
      <c r="E4" s="542"/>
      <c r="F4" s="542"/>
      <c r="G4" s="542"/>
      <c r="H4" s="543"/>
      <c r="I4" s="88"/>
      <c r="J4" s="88"/>
      <c r="K4" s="88"/>
      <c r="L4" s="155"/>
    </row>
    <row r="5" spans="1:18" ht="18" x14ac:dyDescent="0.35">
      <c r="A5" s="238" t="s">
        <v>47</v>
      </c>
      <c r="B5" s="541"/>
      <c r="C5" s="542"/>
      <c r="D5" s="542"/>
      <c r="E5" s="542"/>
      <c r="F5" s="542"/>
      <c r="G5" s="542"/>
      <c r="H5" s="543"/>
      <c r="I5" s="88"/>
      <c r="J5" s="88"/>
      <c r="K5" s="88"/>
      <c r="L5" s="155"/>
    </row>
    <row r="6" spans="1:18" s="267" customFormat="1" ht="15.5" x14ac:dyDescent="0.35">
      <c r="A6" s="190"/>
      <c r="B6" s="217"/>
      <c r="C6" s="218"/>
      <c r="D6" s="218"/>
      <c r="E6" s="218"/>
      <c r="F6" s="218"/>
      <c r="G6" s="218"/>
      <c r="H6" s="218"/>
      <c r="I6" s="140"/>
      <c r="J6" s="140"/>
      <c r="K6" s="140"/>
      <c r="L6" s="140"/>
    </row>
    <row r="7" spans="1:18" ht="15.5" x14ac:dyDescent="0.35">
      <c r="A7" s="239" t="s">
        <v>107</v>
      </c>
      <c r="B7" s="541"/>
      <c r="C7" s="542"/>
      <c r="D7" s="542"/>
      <c r="E7" s="542"/>
      <c r="F7" s="542"/>
      <c r="G7" s="542"/>
      <c r="H7" s="543"/>
      <c r="I7" s="267"/>
      <c r="J7" s="267"/>
      <c r="K7" s="267"/>
      <c r="L7" s="155"/>
      <c r="O7" s="8"/>
    </row>
    <row r="8" spans="1:18" ht="15.5" x14ac:dyDescent="0.35">
      <c r="A8" s="239" t="s">
        <v>129</v>
      </c>
      <c r="B8" s="541"/>
      <c r="C8" s="542"/>
      <c r="D8" s="542"/>
      <c r="E8" s="542"/>
      <c r="F8" s="542"/>
      <c r="G8" s="542"/>
      <c r="H8" s="543"/>
      <c r="I8" s="267"/>
      <c r="J8" s="267"/>
      <c r="K8" s="267"/>
      <c r="L8" s="155"/>
    </row>
    <row r="9" spans="1:18" s="267" customFormat="1" ht="15.5" x14ac:dyDescent="0.35">
      <c r="A9" s="190"/>
      <c r="B9" s="217"/>
      <c r="C9" s="218"/>
      <c r="D9" s="218"/>
      <c r="E9" s="218"/>
      <c r="F9" s="218"/>
      <c r="G9" s="218"/>
      <c r="H9" s="218"/>
      <c r="I9" s="140"/>
      <c r="J9" s="140"/>
      <c r="K9" s="140"/>
      <c r="L9" s="140"/>
    </row>
    <row r="10" spans="1:18" ht="15.5" x14ac:dyDescent="0.35">
      <c r="A10" s="536" t="s">
        <v>132</v>
      </c>
      <c r="B10" s="536"/>
      <c r="C10" s="537"/>
      <c r="D10" s="537"/>
      <c r="E10" s="537"/>
      <c r="F10" s="553" t="s">
        <v>133</v>
      </c>
      <c r="G10" s="554"/>
      <c r="H10" s="554"/>
      <c r="I10" s="554"/>
      <c r="J10" s="555"/>
      <c r="K10" s="556">
        <f>'Admin Check Summary'!F15</f>
        <v>0</v>
      </c>
      <c r="L10" s="557"/>
      <c r="M10" s="558"/>
    </row>
    <row r="11" spans="1:18" ht="15.5" x14ac:dyDescent="0.35">
      <c r="A11" s="536" t="s">
        <v>13</v>
      </c>
      <c r="B11" s="536"/>
      <c r="C11" s="539"/>
      <c r="D11" s="539"/>
      <c r="E11" s="539"/>
      <c r="F11" s="550" t="s">
        <v>20</v>
      </c>
      <c r="G11" s="551"/>
      <c r="H11" s="551"/>
      <c r="I11" s="551"/>
      <c r="J11" s="552"/>
      <c r="K11" s="559">
        <f>'Admin Check Summary'!E15</f>
        <v>0</v>
      </c>
      <c r="L11" s="560"/>
      <c r="M11" s="561"/>
    </row>
    <row r="12" spans="1:18" s="267" customFormat="1" ht="15.5" x14ac:dyDescent="0.35">
      <c r="A12" s="219"/>
      <c r="B12" s="219"/>
      <c r="C12" s="221"/>
      <c r="D12" s="221"/>
      <c r="E12" s="221"/>
      <c r="F12" s="220"/>
      <c r="G12" s="219"/>
      <c r="H12" s="219"/>
      <c r="I12" s="219"/>
      <c r="J12" s="219"/>
      <c r="K12" s="156"/>
      <c r="L12" s="240"/>
      <c r="M12" s="295"/>
    </row>
    <row r="13" spans="1:18" ht="15.5" x14ac:dyDescent="0.35">
      <c r="A13" s="536" t="s">
        <v>106</v>
      </c>
      <c r="B13" s="536"/>
      <c r="C13" s="545">
        <f>'Admin Check Summary'!M15</f>
        <v>0</v>
      </c>
      <c r="D13" s="545"/>
      <c r="E13" s="545"/>
      <c r="F13" s="550" t="s">
        <v>126</v>
      </c>
      <c r="G13" s="551"/>
      <c r="H13" s="551"/>
      <c r="I13" s="551"/>
      <c r="J13" s="552"/>
      <c r="K13" s="562" t="str">
        <f>IF(ISERROR(C13/K10),"TBC",(C13/K10))</f>
        <v>TBC</v>
      </c>
      <c r="L13" s="563"/>
      <c r="M13" s="564"/>
    </row>
    <row r="14" spans="1:18" ht="15.5" x14ac:dyDescent="0.35">
      <c r="A14" s="536" t="s">
        <v>130</v>
      </c>
      <c r="B14" s="536"/>
      <c r="C14" s="545">
        <f>K10-C13</f>
        <v>0</v>
      </c>
      <c r="D14" s="545"/>
      <c r="E14" s="545"/>
      <c r="F14" s="550" t="s">
        <v>127</v>
      </c>
      <c r="G14" s="551"/>
      <c r="H14" s="551"/>
      <c r="I14" s="551"/>
      <c r="J14" s="552"/>
      <c r="K14" s="567" t="str">
        <f>IF(ISERROR(K15/K11),"TBC",K15/K11)</f>
        <v>TBC</v>
      </c>
      <c r="L14" s="568"/>
      <c r="M14" s="569"/>
    </row>
    <row r="15" spans="1:18" ht="15.75" customHeight="1" x14ac:dyDescent="0.35">
      <c r="A15" s="538" t="s">
        <v>131</v>
      </c>
      <c r="B15" s="538"/>
      <c r="C15" s="546">
        <f>K11-K15</f>
        <v>0</v>
      </c>
      <c r="D15" s="546"/>
      <c r="E15" s="546"/>
      <c r="F15" s="547" t="s">
        <v>128</v>
      </c>
      <c r="G15" s="548"/>
      <c r="H15" s="548"/>
      <c r="I15" s="548"/>
      <c r="J15" s="549"/>
      <c r="K15" s="570">
        <f>'Admin Check Summary'!K15</f>
        <v>0</v>
      </c>
      <c r="L15" s="571"/>
      <c r="M15" s="572"/>
    </row>
    <row r="16" spans="1:18" s="1" customFormat="1" ht="15.75" customHeight="1" x14ac:dyDescent="0.35">
      <c r="A16" s="538" t="s">
        <v>205</v>
      </c>
      <c r="B16" s="538"/>
      <c r="C16" s="539"/>
      <c r="D16" s="539"/>
      <c r="E16" s="539"/>
      <c r="F16" s="536" t="s">
        <v>89</v>
      </c>
      <c r="G16" s="536"/>
      <c r="H16" s="536"/>
      <c r="I16" s="535"/>
      <c r="J16" s="535"/>
      <c r="K16" s="535"/>
      <c r="L16" s="535"/>
      <c r="M16" s="535"/>
    </row>
    <row r="17" spans="1:16" s="1" customFormat="1" ht="15.75" customHeight="1" x14ac:dyDescent="0.35">
      <c r="A17" s="538"/>
      <c r="B17" s="538"/>
      <c r="C17" s="539"/>
      <c r="D17" s="539"/>
      <c r="E17" s="539"/>
      <c r="F17" s="565" t="s">
        <v>86</v>
      </c>
      <c r="G17" s="566"/>
      <c r="H17" s="566"/>
      <c r="I17" s="573"/>
      <c r="J17" s="573"/>
      <c r="K17" s="573"/>
      <c r="L17" s="573"/>
      <c r="M17" s="573"/>
      <c r="P17" s="434"/>
    </row>
    <row r="18" spans="1:16" ht="15.5" x14ac:dyDescent="0.35">
      <c r="A18" s="155"/>
      <c r="B18" s="155"/>
      <c r="C18" s="155"/>
      <c r="D18" s="155"/>
      <c r="E18" s="155"/>
      <c r="F18" s="553" t="s">
        <v>87</v>
      </c>
      <c r="G18" s="554"/>
      <c r="H18" s="554"/>
      <c r="I18" s="535"/>
      <c r="J18" s="535"/>
      <c r="K18" s="535"/>
      <c r="L18" s="535"/>
      <c r="M18" s="535"/>
    </row>
    <row r="19" spans="1:16" ht="15.5" x14ac:dyDescent="0.35">
      <c r="A19" s="155"/>
      <c r="B19" s="155"/>
      <c r="C19" s="155"/>
      <c r="D19" s="155"/>
      <c r="E19" s="155"/>
      <c r="F19" s="155"/>
      <c r="G19" s="155"/>
      <c r="H19" s="155"/>
      <c r="I19" s="155"/>
      <c r="J19" s="155"/>
      <c r="K19" s="155"/>
      <c r="L19" s="155"/>
      <c r="M19" s="155"/>
    </row>
    <row r="20" spans="1:16" s="282" customFormat="1" ht="48.75" customHeight="1" x14ac:dyDescent="0.35">
      <c r="A20" s="544" t="s">
        <v>96</v>
      </c>
      <c r="B20" s="544"/>
      <c r="C20" s="544"/>
      <c r="D20" s="544"/>
      <c r="E20" s="544"/>
      <c r="F20" s="544"/>
      <c r="G20" s="544"/>
      <c r="H20" s="544"/>
      <c r="I20" s="544"/>
      <c r="J20" s="544"/>
      <c r="K20" s="544"/>
      <c r="L20" s="544"/>
      <c r="M20" s="544"/>
      <c r="N20" s="223"/>
    </row>
    <row r="21" spans="1:16" s="282" customFormat="1" ht="20.149999999999999" customHeight="1" x14ac:dyDescent="0.35">
      <c r="A21" s="241" t="s">
        <v>88</v>
      </c>
      <c r="B21" s="533"/>
      <c r="C21" s="534"/>
      <c r="D21" s="534"/>
      <c r="E21" s="534"/>
      <c r="F21" s="536" t="s">
        <v>89</v>
      </c>
      <c r="G21" s="536"/>
      <c r="H21" s="536"/>
      <c r="I21" s="535"/>
      <c r="J21" s="535"/>
      <c r="K21" s="535"/>
      <c r="L21" s="535"/>
      <c r="M21" s="535"/>
      <c r="N21" s="10"/>
    </row>
    <row r="22" spans="1:16" s="282" customFormat="1" ht="20.149999999999999" customHeight="1" x14ac:dyDescent="0.35">
      <c r="A22" s="294" t="s">
        <v>86</v>
      </c>
      <c r="B22" s="535"/>
      <c r="C22" s="535"/>
      <c r="D22" s="535"/>
      <c r="E22" s="535"/>
      <c r="F22" s="565" t="s">
        <v>86</v>
      </c>
      <c r="G22" s="566"/>
      <c r="H22" s="566"/>
      <c r="I22" s="573"/>
      <c r="J22" s="573"/>
      <c r="K22" s="573"/>
      <c r="L22" s="573"/>
      <c r="M22" s="573"/>
      <c r="N22" s="10"/>
    </row>
    <row r="23" spans="1:16" s="282" customFormat="1" ht="20.149999999999999" customHeight="1" x14ac:dyDescent="0.35">
      <c r="A23" s="293" t="s">
        <v>87</v>
      </c>
      <c r="B23" s="535"/>
      <c r="C23" s="535"/>
      <c r="D23" s="535"/>
      <c r="E23" s="535"/>
      <c r="F23" s="553" t="s">
        <v>87</v>
      </c>
      <c r="G23" s="554"/>
      <c r="H23" s="554"/>
      <c r="I23" s="535"/>
      <c r="J23" s="535"/>
      <c r="K23" s="535"/>
      <c r="L23" s="535"/>
      <c r="M23" s="535"/>
      <c r="N23" s="10"/>
    </row>
    <row r="24" spans="1:16" ht="30.75" customHeight="1" x14ac:dyDescent="0.25"/>
    <row r="25" spans="1:16" s="282" customFormat="1" ht="32.25" customHeight="1" x14ac:dyDescent="0.35">
      <c r="A25" s="544" t="s">
        <v>191</v>
      </c>
      <c r="B25" s="544"/>
      <c r="C25" s="544"/>
      <c r="D25" s="544"/>
      <c r="E25" s="544"/>
      <c r="F25" s="544"/>
      <c r="G25" s="544"/>
      <c r="H25" s="544"/>
      <c r="I25" s="544"/>
      <c r="J25" s="544"/>
      <c r="K25" s="544"/>
      <c r="L25" s="544"/>
      <c r="M25" s="544"/>
      <c r="N25" s="223"/>
    </row>
    <row r="26" spans="1:16" s="282" customFormat="1" ht="20.149999999999999" customHeight="1" x14ac:dyDescent="0.35">
      <c r="A26" s="241" t="s">
        <v>187</v>
      </c>
      <c r="B26" s="533"/>
      <c r="C26" s="534"/>
      <c r="D26" s="534"/>
      <c r="E26" s="534"/>
      <c r="F26" s="536" t="s">
        <v>87</v>
      </c>
      <c r="G26" s="536"/>
      <c r="H26" s="536"/>
      <c r="I26" s="535"/>
      <c r="J26" s="535"/>
      <c r="K26" s="535"/>
      <c r="L26" s="535"/>
      <c r="M26" s="535"/>
      <c r="N26" s="10"/>
    </row>
    <row r="27" spans="1:16" x14ac:dyDescent="0.25">
      <c r="A27" s="574" t="s">
        <v>188</v>
      </c>
      <c r="B27" s="574"/>
      <c r="C27" s="574"/>
      <c r="D27" s="574"/>
      <c r="E27" s="574"/>
      <c r="F27" s="574"/>
      <c r="G27" s="574"/>
      <c r="H27" s="574"/>
      <c r="I27" s="574"/>
      <c r="J27" s="574"/>
      <c r="K27" s="574"/>
      <c r="L27" s="574"/>
      <c r="M27" s="574"/>
    </row>
    <row r="28" spans="1:16" x14ac:dyDescent="0.25">
      <c r="A28" s="574"/>
      <c r="B28" s="574"/>
      <c r="C28" s="574"/>
      <c r="D28" s="574"/>
      <c r="E28" s="574"/>
      <c r="F28" s="574"/>
      <c r="G28" s="574"/>
      <c r="H28" s="574"/>
      <c r="I28" s="574"/>
      <c r="J28" s="574"/>
      <c r="K28" s="574"/>
      <c r="L28" s="574"/>
      <c r="M28" s="574"/>
    </row>
    <row r="29" spans="1:16" x14ac:dyDescent="0.25">
      <c r="A29" s="574"/>
      <c r="B29" s="574"/>
      <c r="C29" s="574"/>
      <c r="D29" s="574"/>
      <c r="E29" s="574"/>
      <c r="F29" s="574"/>
      <c r="G29" s="574"/>
      <c r="H29" s="574"/>
      <c r="I29" s="574"/>
      <c r="J29" s="574"/>
      <c r="K29" s="574"/>
      <c r="L29" s="574"/>
      <c r="M29" s="574"/>
    </row>
    <row r="30" spans="1:16" x14ac:dyDescent="0.25">
      <c r="A30" s="574"/>
      <c r="B30" s="574"/>
      <c r="C30" s="574"/>
      <c r="D30" s="574"/>
      <c r="E30" s="574"/>
      <c r="F30" s="574"/>
      <c r="G30" s="574"/>
      <c r="H30" s="574"/>
      <c r="I30" s="574"/>
      <c r="J30" s="574"/>
      <c r="K30" s="574"/>
      <c r="L30" s="574"/>
      <c r="M30" s="574"/>
    </row>
  </sheetData>
  <mergeCells count="49">
    <mergeCell ref="A27:M30"/>
    <mergeCell ref="B26:E26"/>
    <mergeCell ref="F26:H26"/>
    <mergeCell ref="I26:M26"/>
    <mergeCell ref="A25:M25"/>
    <mergeCell ref="F21:H21"/>
    <mergeCell ref="F22:H22"/>
    <mergeCell ref="F23:H23"/>
    <mergeCell ref="K14:M14"/>
    <mergeCell ref="K15:M15"/>
    <mergeCell ref="I21:M21"/>
    <mergeCell ref="I22:M22"/>
    <mergeCell ref="I23:M23"/>
    <mergeCell ref="F16:H16"/>
    <mergeCell ref="I16:M16"/>
    <mergeCell ref="F17:H17"/>
    <mergeCell ref="I17:M17"/>
    <mergeCell ref="F18:H18"/>
    <mergeCell ref="I18:M18"/>
    <mergeCell ref="F11:J11"/>
    <mergeCell ref="F10:J10"/>
    <mergeCell ref="K10:M10"/>
    <mergeCell ref="K11:M11"/>
    <mergeCell ref="K13:M13"/>
    <mergeCell ref="A1:H1"/>
    <mergeCell ref="B3:H3"/>
    <mergeCell ref="B4:H4"/>
    <mergeCell ref="A20:M20"/>
    <mergeCell ref="A11:B11"/>
    <mergeCell ref="A15:B15"/>
    <mergeCell ref="C11:E11"/>
    <mergeCell ref="C13:E13"/>
    <mergeCell ref="C14:E14"/>
    <mergeCell ref="C15:E15"/>
    <mergeCell ref="B5:H5"/>
    <mergeCell ref="B7:H7"/>
    <mergeCell ref="B8:H8"/>
    <mergeCell ref="F15:J15"/>
    <mergeCell ref="F14:J14"/>
    <mergeCell ref="F13:J13"/>
    <mergeCell ref="B21:E21"/>
    <mergeCell ref="B22:E22"/>
    <mergeCell ref="B23:E23"/>
    <mergeCell ref="A10:B10"/>
    <mergeCell ref="A13:B13"/>
    <mergeCell ref="A14:B14"/>
    <mergeCell ref="C10:E10"/>
    <mergeCell ref="A16:B17"/>
    <mergeCell ref="C16:E17"/>
  </mergeCells>
  <dataValidations count="1">
    <dataValidation type="list" allowBlank="1" showInputMessage="1" showErrorMessage="1" sqref="C16">
      <formula1>"Y,N"</formula1>
    </dataValidation>
  </dataValidations>
  <pageMargins left="0.7" right="0.7" top="0.75" bottom="0.75" header="0.3" footer="0.3"/>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15"/>
  <sheetViews>
    <sheetView zoomScale="85" zoomScaleNormal="85" workbookViewId="0">
      <selection activeCell="D5" sqref="D5"/>
    </sheetView>
  </sheetViews>
  <sheetFormatPr defaultRowHeight="20.149999999999999" customHeight="1" x14ac:dyDescent="0.25"/>
  <cols>
    <col min="1" max="1" width="45.26953125" bestFit="1" customWidth="1"/>
    <col min="2" max="2" width="20.7265625" style="50" customWidth="1"/>
    <col min="3" max="4" width="20.7265625" customWidth="1"/>
    <col min="5" max="5" width="23.453125" bestFit="1" customWidth="1"/>
    <col min="6" max="6" width="23.453125" customWidth="1"/>
    <col min="7" max="7" width="20.81640625" style="79" customWidth="1"/>
    <col min="8" max="14" width="20.81640625" customWidth="1"/>
    <col min="15" max="15" width="20.81640625" style="48" customWidth="1"/>
    <col min="16" max="16" width="20.81640625" style="78" customWidth="1"/>
    <col min="20" max="20" width="9.1796875" customWidth="1"/>
    <col min="21" max="21" width="7.453125" customWidth="1"/>
    <col min="22" max="22" width="9.1796875" customWidth="1"/>
    <col min="23" max="23" width="10.26953125" customWidth="1"/>
    <col min="24" max="24" width="9.1796875" customWidth="1"/>
  </cols>
  <sheetData>
    <row r="1" spans="1:22" ht="20" x14ac:dyDescent="0.25">
      <c r="A1" s="575" t="s">
        <v>125</v>
      </c>
      <c r="B1" s="575"/>
      <c r="C1" s="575"/>
      <c r="D1" s="575"/>
      <c r="E1" s="576"/>
      <c r="F1" s="576"/>
      <c r="G1" s="576"/>
      <c r="H1" s="576"/>
    </row>
    <row r="2" spans="1:22" ht="19.5" customHeight="1" x14ac:dyDescent="0.4">
      <c r="A2" s="242"/>
      <c r="O2"/>
      <c r="P2"/>
      <c r="U2" s="6"/>
      <c r="V2" s="42"/>
    </row>
    <row r="3" spans="1:22" ht="19.5" customHeight="1" x14ac:dyDescent="0.4">
      <c r="A3" s="242"/>
      <c r="G3" s="82"/>
      <c r="O3"/>
      <c r="P3"/>
      <c r="U3" s="6"/>
      <c r="V3" s="42"/>
    </row>
    <row r="4" spans="1:22" s="215" customFormat="1" ht="46.5" x14ac:dyDescent="0.25">
      <c r="A4" s="143" t="s">
        <v>30</v>
      </c>
      <c r="B4" s="143" t="s">
        <v>65</v>
      </c>
      <c r="C4" s="143" t="s">
        <v>66</v>
      </c>
      <c r="D4" s="143" t="s">
        <v>13</v>
      </c>
      <c r="E4" s="143" t="s">
        <v>93</v>
      </c>
      <c r="F4" s="143" t="s">
        <v>51</v>
      </c>
      <c r="G4" s="143" t="s">
        <v>19</v>
      </c>
      <c r="H4" s="203" t="s">
        <v>91</v>
      </c>
      <c r="I4" s="203" t="s">
        <v>92</v>
      </c>
      <c r="J4" s="203" t="s">
        <v>62</v>
      </c>
      <c r="K4" s="203" t="s">
        <v>90</v>
      </c>
      <c r="L4" s="143" t="s">
        <v>200</v>
      </c>
      <c r="M4" s="143" t="s">
        <v>124</v>
      </c>
      <c r="N4" s="143" t="s">
        <v>166</v>
      </c>
      <c r="O4" s="143" t="s">
        <v>1</v>
      </c>
      <c r="P4" s="143" t="s">
        <v>201</v>
      </c>
      <c r="V4" s="216"/>
    </row>
    <row r="5" spans="1:22" s="311" customFormat="1" ht="18" customHeight="1" x14ac:dyDescent="0.25">
      <c r="A5" s="108"/>
      <c r="B5" s="109"/>
      <c r="C5" s="110"/>
      <c r="D5" s="110"/>
      <c r="E5" s="307">
        <f>IF(ISERROR('F - (FT) Staff Costs'!$A$1),0,SUMIF('F - (FT) Staff Costs'!$B:$B,A5,'F - (FT) Staff Costs'!F:F)
+IF(ISERROR('F - (PT) Staff Costs'!$A$1),0,SUMIF('F - (PT) Staff Costs'!$B:$B,A5,'F - (PT) Staff Costs'!F:F)
+IF(ISERROR('F - Direct Costs'!$A$1),0,SUMIF('F - Direct Costs'!$B:$B,$A5,'F - Direct Costs'!F:F)
+IF(ISERROR('A - Procured'!$A$1),0,SUMIF('A - Procured'!$B:$B,A5,'A - Procured'!F:F)
+IF(ISERROR('A - Wage Subsidies'!$A$1),0,SUMIF('A - Wage Subsidies'!B:B,A5,'A - Wage Subsidies'!F:F)
+IF(ISERROR('A - Grant - Stage 1'!$A$1),0,SUMIF('A - Grant - Stage 1'!$B:$B,A5,'A - Grant - Stage 1'!F:F)
+IF(ISERROR('A - Graduate Placement - Stage1'!$A$1),0,SUMIF('A - Graduate Placement - Stage1'!$B:$B,A5,'A - Graduate Placement - Stage1'!F:F))))))))</f>
        <v>0</v>
      </c>
      <c r="F5" s="308">
        <f>IF(ISERROR('F - (FT) Staff Costs'!$A$1),0,COUNTIF('F - (FT) Staff Costs'!$B:$B,A5)
+IF(ISERROR('F - (PT) Staff Costs'!$A$1),0,COUNTIF('F - (PT) Staff Costs'!$B:$B,A5)
+IF(ISERROR('F - Direct Costs'!$A$1),0,COUNTIF('F - Direct Costs'!$B:$B,$A5)
+IF(ISERROR('A - Procured'!$A$1),0,COUNTIF('A - Procured'!$B:$B,A5)
+IF(ISERROR('A - Wage Subsidies'!$A$1),0,COUNTIF('A - Wage Subsidies'!$B:$B,A5)
+IF(ISERROR('A - Grant - Stage 1'!$A$1),0,COUNTIF('A - Grant - Stage 1'!$B:$B,A5)
+IF(ISERROR('A - Graduate Placement - Stage1'!$A$1),0,COUNTIF('A - Graduate Placement - Stage1'!$B:$B,A5))))))))</f>
        <v>0</v>
      </c>
      <c r="G5" s="309" t="str">
        <f t="shared" ref="G5:G14" si="0">IF(ISERROR(E5/D5),"0%",E5/D5)</f>
        <v>0%</v>
      </c>
      <c r="H5" s="307">
        <f>IF(ISERROR('F - (FT) Staff Costs'!$A$1),0,SUMIF('F - (FT) Staff Costs'!$B:$B,$A5,'F - (FT) Staff Costs'!U:U)
+IF(ISERROR('F - (PT) Staff Costs'!$A$1),0,SUMIF('F - (PT) Staff Costs'!$B:$B,$A5,'F - (PT) Staff Costs'!AB:AB)
+IF(ISERROR('F - Direct Costs'!$A$1),0,SUMIF('F - Direct Costs'!$B:$B,$A5,'F - Direct Costs'!Q:Q)
+IF(ISERROR('A - Procured'!$A$1),0,SUMIF('A - Procured'!$B:$B,$A5,'A - Procured'!AA:AA)
+IF(ISERROR('A - Wage Subsidies'!$A$1),0,SUMIF('A - Wage Subsidies'!$B:$B,$A5,'A - Wage Subsidies'!AC:AC)
+IF(ISERROR('A - Grant - Stage 1'!$A$1),0,SUMIF('A - Grant - Stage 1'!$B:$B,$A5,'A - Grant - Stage 1'!AA:AA)
+IF(ISERROR('A - Graduate Placement - Stage1'!$A$1),0,SUMIF('A - Graduate Placement - Stage1'!$B:$B,$A5,'A - Graduate Placement - Stage1'!AB:AB))))))))</f>
        <v>0</v>
      </c>
      <c r="I5" s="307">
        <f>IF(ISERROR('F - (FT) Staff Costs'!$A$1),0,SUMIF('F - (FT) Staff Costs'!$B:$B,$A5,'F - (FT) Staff Costs'!V:V)
+IF(ISERROR('F - (PT) Staff Costs'!$A$1),0,SUMIF('F - (PT) Staff Costs'!$B:$B,$A5,'F - (PT) Staff Costs'!AC:AC)
+IF(ISERROR('F - Direct Costs'!$A$1),0,SUMIF('F - Direct Costs'!$B:$B,$A5,'F - Direct Costs'!R:R)
+IF(ISERROR('A - Procured'!$A$1),0,SUMIF('A - Procured'!$B:$B,$A5,'A - Procured'!AB:AB)
+IF(ISERROR('A - Wage Subsidies'!$A$1),0,SUMIF('A - Wage Subsidies'!$B:$B,$A5,'A - Wage Subsidies'!AD:AD)
+IF(ISERROR('A - Grant - Stage 1'!$A$1),0,SUMIF('A - Grant - Stage 1'!$B:$B,$A5,'A - Grant - Stage 1'!AB:AB)
+IF(ISERROR('A - Graduate Placement - Stage1'!$A$1),0,SUMIF('A - Graduate Placement - Stage1'!$B:$B,$A5,'A - Graduate Placement - Stage1'!AC:AC))))))))</f>
        <v>0</v>
      </c>
      <c r="J5" s="307">
        <f>IF(ISERROR('F - (FT) Staff Costs'!$A$1),0,SUMIF('F - (FT) Staff Costs'!$B:$B,$A5,'F - (FT) Staff Costs'!W:W)
+IF(ISERROR('F - (PT) Staff Costs'!$A$1),0,SUMIF('F - (PT) Staff Costs'!$B:$B,$A5,'F - (PT) Staff Costs'!AD:AD)
+IF(ISERROR('F - Direct Costs'!$A$1),0,SUMIF('F - Direct Costs'!$B:$B,$A5,'F - Direct Costs'!S:S)
+IF(ISERROR('A - Procured'!$A$1),0,SUMIF('A - Procured'!$B:$B,$A5,'A - Procured'!AC:AC)
+IF(ISERROR('A - Wage Subsidies'!$A$1),0,SUMIF('A - Wage Subsidies'!$B:$B,$A5,'A - Wage Subsidies'!AE:AE)
+IF(ISERROR('A - Grant - Stage 1'!$A$1),0,SUMIF('A - Grant - Stage 1'!$B:$B,$A5,'A - Grant - Stage 1'!AC:AC)
+IF(ISERROR('A - Graduate Placement - Stage1'!$A$1),0,SUMIF('A - Graduate Placement - Stage1'!$B:$B,$A5,'A - Graduate Placement - Stage1'!AD:AD))))))))</f>
        <v>0</v>
      </c>
      <c r="K5" s="310">
        <f>SUM(H5:J5)</f>
        <v>0</v>
      </c>
      <c r="L5" s="307">
        <f>SUMIFS('F - (FT) Staff Costs'!F:F,'F - (FT) Staff Costs'!S:S,"Yes",'F - (FT) Staff Costs'!B:B,A5)
+SUMIFS('F - (PT) Staff Costs'!F:F,'F - (PT) Staff Costs'!Z:Z,"Yes",'F - (PT) Staff Costs'!B:B,A5)
+SUMIFS('F - Direct Costs'!F:F,'F - Direct Costs'!O:O,"Yes",'F - Direct Costs'!B:B,A5)
+SUMIFS('A - Procured'!F:F,'A - Procured'!Y:Y,"Yes",'A - Procured'!B:B,A5)
+SUMIFS('A - Wage Subsidies'!F:F,'A - Wage Subsidies'!AA:AA,"Yes",'A - Wage Subsidies'!B:B,A5)
+SUMIFS('A - Grant - Stage 1'!F:F,'A - Grant - Stage 1'!Y:Y,"Yes",'A - Grant - Stage 1'!B:B,A5)
+SUMIFS('A - Graduate Placement - Stage1'!F:F,'A - Graduate Placement - Stage1'!Z:Z,"Yes",'A - Graduate Placement - Stage1'!B:B,A5)</f>
        <v>0</v>
      </c>
      <c r="M5" s="308">
        <f>IF(ISERROR('F - (FT) Staff Costs'!$A$1),0,COUNTIFS('F - (FT) Staff Costs'!$B:$B,A5,'F - (FT) Staff Costs'!S:S,"No")
+IF(ISERROR('F - (PT) Staff Costs'!$A$1),0,COUNTIFS('F - (PT) Staff Costs'!$B:$B,A5,'F - (PT) Staff Costs'!Z:Z,"No")
+IF(ISERROR('F - Direct Costs'!$A$1),0,COUNTIFS('F - Direct Costs'!$B:$B,$A5,'F - Direct Costs'!O:O,"No")
+IF(ISERROR('A - Procured'!$A$1),0,COUNTIFS('A - Procured'!$B:$B,A5,'A - Procured'!Y:Y,"No")
+IF(ISERROR('A - Wage Subsidies'!$A$1),0,COUNTIFS('A - Wage Subsidies'!$B:$B,A5,'A - Wage Subsidies'!AA:AA,"No")
+IF(ISERROR('A - Grant - Stage 1'!$A$1),0,COUNTIFS('A - Grant - Stage 1'!$B:$B,A5,'A - Grant - Stage 1'!Y:Y,"No")
+IF(ISERROR('A - Graduate Placement - Stage1'!$A$1),0,COUNTIFS('A - Graduate Placement - Stage1'!$B:$B,A5,'A - Graduate Placement - Stage1'!Z:Z,"No"))))))))</f>
        <v>0</v>
      </c>
      <c r="N5" s="308">
        <f>IF(ISERROR('F - (FT) Staff Costs'!$A$1),0,COUNTIFS('F - (FT) Staff Costs'!$B:$B,A5,'F - (FT) Staff Costs'!S:S,"Yes")
+IF(ISERROR('F - (PT) Staff Costs'!$A$1),0,COUNTIFS('F - (PT) Staff Costs'!$B:$B,A5,'F - (PT) Staff Costs'!Z:Z,"Yes")
+IF(ISERROR('F - Direct Costs'!$A$1),0,COUNTIFS('F - Direct Costs'!$B:$B,$A5,'F - Direct Costs'!O:O,"Yes")
+IF(ISERROR('A - Procured'!$A$1),0,COUNTIFS('A - Procured'!$B:$B,A5,'A - Procured'!Y:Y,"Yes")
+IF(ISERROR('A - Wage Subsidies'!$A$1),0,COUNTIFS('A - Wage Subsidies'!$B:$B,A5,'A - Wage Subsidies'!AA:AA,"Yes")
+IF(ISERROR('A - Grant - Stage 1'!$A$1),0,COUNTIFS('A - Grant - Stage 1'!$B:$B,A5,'A - Grant - Stage 1'!Y:Y,"Yes")
+IF(ISERROR('A - Graduate Placement - Stage1'!$A$1),0,COUNTIFS('A - Graduate Placement - Stage1'!$B:$B,A5,'A - Graduate Placement - Stage1'!Z:Z,"Yes"))))))))</f>
        <v>0</v>
      </c>
      <c r="O5" s="437" t="str">
        <f t="shared" ref="O5:O14" si="1">IF(ISERROR(SUM(H5:J5)/E5),"TBC",SUM(H5:J5)/E5)</f>
        <v>TBC</v>
      </c>
      <c r="P5" s="310">
        <f t="shared" ref="P5:P14" si="2">D5-L5</f>
        <v>0</v>
      </c>
      <c r="U5" s="312"/>
      <c r="V5" s="313"/>
    </row>
    <row r="6" spans="1:22" s="311" customFormat="1" ht="18" customHeight="1" x14ac:dyDescent="0.25">
      <c r="A6" s="108"/>
      <c r="B6" s="109"/>
      <c r="C6" s="110"/>
      <c r="D6" s="110"/>
      <c r="E6" s="307">
        <f>IF(ISERROR('F - (FT) Staff Costs'!$A$1),0,SUMIF('F - (FT) Staff Costs'!$B:$B,A6,'F - (FT) Staff Costs'!F:F)
+IF(ISERROR('F - (PT) Staff Costs'!$A$1),0,SUMIF('F - (PT) Staff Costs'!$B:$B,A6,'F - (PT) Staff Costs'!F:F)
+IF(ISERROR('F - Direct Costs'!$A$1),0,SUMIF('F - Direct Costs'!$B:$B,$A6,'F - Direct Costs'!F:F)
+IF(ISERROR('A - Procured'!$A$1),0,SUMIF('A - Procured'!$B:$B,A6,'A - Procured'!F:F)
+IF(ISERROR('A - Wage Subsidies'!$A$1),0,SUMIF('A - Wage Subsidies'!B:B,A6,'A - Wage Subsidies'!F:F)
+IF(ISERROR('A - Grant - Stage 1'!$A$1),0,SUMIF('A - Grant - Stage 1'!$B:$B,A6,'A - Grant - Stage 1'!F:F)
+IF(ISERROR('A - Graduate Placement - Stage1'!$A$1),0,SUMIF('A - Graduate Placement - Stage1'!$B:$B,A6,'A - Graduate Placement - Stage1'!F:F))))))))</f>
        <v>0</v>
      </c>
      <c r="F6" s="308">
        <f>IF(ISERROR('F - (FT) Staff Costs'!$A$1),0,COUNTIF('F - (FT) Staff Costs'!$B:$B,A6)
+IF(ISERROR('F - (PT) Staff Costs'!$A$1),0,COUNTIF('F - (PT) Staff Costs'!$B:$B,A6)
+IF(ISERROR('F - Direct Costs'!$A$1),0,COUNTIF('F - Direct Costs'!$B:$B,$A6)
+IF(ISERROR('A - Procured'!$A$1),0,COUNTIF('A - Procured'!$B:$B,A6)
+IF(ISERROR('A - Wage Subsidies'!$A$1),0,COUNTIF('A - Wage Subsidies'!$B:$B,A6)
+IF(ISERROR('A - Grant - Stage 1'!$A$1),0,COUNTIF('A - Grant - Stage 1'!$B:$B,A6)
+IF(ISERROR('A - Graduate Placement - Stage1'!$A$1),0,COUNTIF('A - Graduate Placement - Stage1'!$B:$B,A6))))))))</f>
        <v>0</v>
      </c>
      <c r="G6" s="309" t="str">
        <f t="shared" si="0"/>
        <v>0%</v>
      </c>
      <c r="H6" s="307">
        <f>IF(ISERROR('F - (FT) Staff Costs'!$A$1),0,SUMIF('F - (FT) Staff Costs'!$B:$B,$A6,'F - (FT) Staff Costs'!U:U)
+IF(ISERROR('F - (PT) Staff Costs'!$A$1),0,SUMIF('F - (PT) Staff Costs'!$B:$B,$A6,'F - (PT) Staff Costs'!AB:AB)
+IF(ISERROR('F - Direct Costs'!$A$1),0,SUMIF('F - Direct Costs'!$B:$B,$A6,'F - Direct Costs'!Q:Q)
+IF(ISERROR('A - Procured'!$A$1),0,SUMIF('A - Procured'!$B:$B,$A6,'A - Procured'!AA:AA)
+IF(ISERROR('A - Wage Subsidies'!$A$1),0,SUMIF('A - Wage Subsidies'!$B:$B,$A6,'A - Wage Subsidies'!AC:AC)
+IF(ISERROR('A - Grant - Stage 1'!$A$1),0,SUMIF('A - Grant - Stage 1'!$B:$B,$A6,'A - Grant - Stage 1'!AA:AA)
+IF(ISERROR('A - Graduate Placement - Stage1'!$A$1),0,SUMIF('A - Graduate Placement - Stage1'!$B:$B,$A6,'A - Graduate Placement - Stage1'!AB:AB))))))))</f>
        <v>0</v>
      </c>
      <c r="I6" s="307">
        <f>IF(ISERROR('F - (FT) Staff Costs'!$A$1),0,SUMIF('F - (FT) Staff Costs'!$B:$B,$A6,'F - (FT) Staff Costs'!V:V)
+IF(ISERROR('F - (PT) Staff Costs'!$A$1),0,SUMIF('F - (PT) Staff Costs'!$B:$B,$A6,'F - (PT) Staff Costs'!AC:AC)
+IF(ISERROR('F - Direct Costs'!$A$1),0,SUMIF('F - Direct Costs'!$B:$B,$A6,'F - Direct Costs'!R:R)
+IF(ISERROR('A - Procured'!$A$1),0,SUMIF('A - Procured'!$B:$B,$A6,'A - Procured'!AB:AB)
+IF(ISERROR('A - Wage Subsidies'!$A$1),0,SUMIF('A - Wage Subsidies'!$B:$B,$A6,'A - Wage Subsidies'!AD:AD)
+IF(ISERROR('A - Grant - Stage 1'!$A$1),0,SUMIF('A - Grant - Stage 1'!$B:$B,$A6,'A - Grant - Stage 1'!AB:AB)
+IF(ISERROR('A - Graduate Placement - Stage1'!$A$1),0,SUMIF('A - Graduate Placement - Stage1'!$B:$B,$A6,'A - Graduate Placement - Stage1'!AC:AC))))))))</f>
        <v>0</v>
      </c>
      <c r="J6" s="307">
        <f>IF(ISERROR('F - (FT) Staff Costs'!$A$1),0,SUMIF('F - (FT) Staff Costs'!$B:$B,$A6,'F - (FT) Staff Costs'!W:W)
+IF(ISERROR('F - (PT) Staff Costs'!$A$1),0,SUMIF('F - (PT) Staff Costs'!$B:$B,$A6,'F - (PT) Staff Costs'!AD:AD)
+IF(ISERROR('F - Direct Costs'!$A$1),0,SUMIF('F - Direct Costs'!$B:$B,$A6,'F - Direct Costs'!S:S)
+IF(ISERROR('A - Procured'!$A$1),0,SUMIF('A - Procured'!$B:$B,$A6,'A - Procured'!AC:AC)
+IF(ISERROR('A - Wage Subsidies'!$A$1),0,SUMIF('A - Wage Subsidies'!$B:$B,$A6,'A - Wage Subsidies'!AE:AE)
+IF(ISERROR('A - Grant - Stage 1'!$A$1),0,SUMIF('A - Grant - Stage 1'!$B:$B,$A6,'A - Grant - Stage 1'!AC:AC)
+IF(ISERROR('A - Graduate Placement - Stage1'!$A$1),0,SUMIF('A - Graduate Placement - Stage1'!$B:$B,$A6,'A - Graduate Placement - Stage1'!AD:AD))))))))</f>
        <v>0</v>
      </c>
      <c r="K6" s="310">
        <f t="shared" ref="K6:K14" si="3">SUM(H6:J6)</f>
        <v>0</v>
      </c>
      <c r="L6" s="307">
        <f>SUMIFS('F - (FT) Staff Costs'!F:F,'F - (FT) Staff Costs'!S:S,"Yes",'F - (FT) Staff Costs'!B:B,A6)
+SUMIFS('F - (PT) Staff Costs'!F:F,'F - (PT) Staff Costs'!Z:Z,"Yes",'F - (PT) Staff Costs'!B:B,A6)
+SUMIFS('F - Direct Costs'!F:F,'F - Direct Costs'!O:O,"Yes",'F - Direct Costs'!B:B,A6)
+SUMIFS('A - Procured'!F:F,'A - Procured'!Y:Y,"Yes",'A - Procured'!B:B,A6)
+SUMIFS('A - Wage Subsidies'!F:F,'A - Wage Subsidies'!AA:AA,"Yes",'A - Wage Subsidies'!B:B,A6)
+SUMIFS('A - Grant - Stage 1'!F:F,'A - Grant - Stage 1'!Y:Y,"Yes",'A - Grant - Stage 1'!B:B,A6)
+SUMIFS('A - Graduate Placement - Stage1'!F:F,'A - Graduate Placement - Stage1'!Z:Z,"Yes",'A - Graduate Placement - Stage1'!B:B,A6)</f>
        <v>0</v>
      </c>
      <c r="M6" s="308">
        <f>IF(ISERROR('F - (FT) Staff Costs'!$A$1),0,COUNTIFS('F - (FT) Staff Costs'!$B:$B,A6,'F - (FT) Staff Costs'!S:S,"No")
+IF(ISERROR('F - (PT) Staff Costs'!$A$1),0,COUNTIFS('F - (PT) Staff Costs'!$B:$B,A6,'F - (PT) Staff Costs'!Z:Z,"No")
+IF(ISERROR('F - Direct Costs'!$A$1),0,COUNTIFS('F - Direct Costs'!$B:$B,$A6,'F - Direct Costs'!O:O,"No")
+IF(ISERROR('A - Procured'!$A$1),0,COUNTIFS('A - Procured'!$B:$B,A6,'A - Procured'!Y:Y,"No")
+IF(ISERROR('A - Wage Subsidies'!$A$1),0,COUNTIFS('A - Wage Subsidies'!$B:$B,A6,'A - Wage Subsidies'!AA:AA,"No")
+IF(ISERROR('A - Grant - Stage 1'!$A$1),0,COUNTIFS('A - Grant - Stage 1'!$B:$B,A6,'A - Grant - Stage 1'!Y:Y,"No")
+IF(ISERROR('A - Graduate Placement - Stage1'!$A$1),0,COUNTIFS('A - Graduate Placement - Stage1'!$B:$B,A6,'A - Graduate Placement - Stage1'!Z:Z,"No"))))))))</f>
        <v>0</v>
      </c>
      <c r="N6" s="308">
        <f>IF(ISERROR('F - (FT) Staff Costs'!$A$1),0,COUNTIFS('F - (FT) Staff Costs'!$B:$B,A6,'F - (FT) Staff Costs'!S:S,"Yes")
+IF(ISERROR('F - (PT) Staff Costs'!$A$1),0,COUNTIFS('F - (PT) Staff Costs'!$B:$B,A6,'F - (PT) Staff Costs'!Z:Z,"Yes")
+IF(ISERROR('F - Direct Costs'!$A$1),0,COUNTIFS('F - Direct Costs'!$B:$B,$A6,'F - Direct Costs'!O:O,"Yes")
+IF(ISERROR('A - Procured'!$A$1),0,COUNTIFS('A - Procured'!$B:$B,A6,'A - Procured'!Y:Y,"Yes")
+IF(ISERROR('A - Wage Subsidies'!$A$1),0,COUNTIFS('A - Wage Subsidies'!$B:$B,A6,'A - Wage Subsidies'!AA:AA,"Yes")
+IF(ISERROR('A - Grant - Stage 1'!$A$1),0,COUNTIFS('A - Grant - Stage 1'!$B:$B,A6,'A - Grant - Stage 1'!Y:Y,"Yes")
+IF(ISERROR('A - Graduate Placement - Stage1'!$A$1),0,COUNTIFS('A - Graduate Placement - Stage1'!$B:$B,A6,'A - Graduate Placement - Stage1'!Z:Z,"Yes"))))))))</f>
        <v>0</v>
      </c>
      <c r="O6" s="437" t="str">
        <f t="shared" si="1"/>
        <v>TBC</v>
      </c>
      <c r="P6" s="310">
        <f t="shared" si="2"/>
        <v>0</v>
      </c>
      <c r="U6" s="312"/>
      <c r="V6" s="314"/>
    </row>
    <row r="7" spans="1:22" s="311" customFormat="1" ht="18" customHeight="1" x14ac:dyDescent="0.25">
      <c r="A7" s="109"/>
      <c r="B7" s="109"/>
      <c r="C7" s="110"/>
      <c r="D7" s="110"/>
      <c r="E7" s="307">
        <f>IF(ISERROR('F - (FT) Staff Costs'!$A$1),0,SUMIF('F - (FT) Staff Costs'!$B:$B,A7,'F - (FT) Staff Costs'!F:F)
+IF(ISERROR('F - (PT) Staff Costs'!$A$1),0,SUMIF('F - (PT) Staff Costs'!$B:$B,A7,'F - (PT) Staff Costs'!F:F)
+IF(ISERROR('F - Direct Costs'!$A$1),0,SUMIF('F - Direct Costs'!$B:$B,$A7,'F - Direct Costs'!F:F)
+IF(ISERROR('A - Procured'!$A$1),0,SUMIF('A - Procured'!$B:$B,A7,'A - Procured'!F:F)
+IF(ISERROR('A - Wage Subsidies'!$A$1),0,SUMIF('A - Wage Subsidies'!B:B,A7,'A - Wage Subsidies'!F:F)
+IF(ISERROR('A - Grant - Stage 1'!$A$1),0,SUMIF('A - Grant - Stage 1'!$B:$B,A7,'A - Grant - Stage 1'!F:F)
+IF(ISERROR('A - Graduate Placement - Stage1'!$A$1),0,SUMIF('A - Graduate Placement - Stage1'!$B:$B,A7,'A - Graduate Placement - Stage1'!F:F))))))))</f>
        <v>0</v>
      </c>
      <c r="F7" s="308">
        <f>IF(ISERROR('F - (FT) Staff Costs'!$A$1),0,COUNTIF('F - (FT) Staff Costs'!$B:$B,A7)
+IF(ISERROR('F - (PT) Staff Costs'!$A$1),0,COUNTIF('F - (PT) Staff Costs'!$B:$B,A7)
+IF(ISERROR('F - Direct Costs'!$A$1),0,COUNTIF('F - Direct Costs'!$B:$B,$A7)
+IF(ISERROR('A - Procured'!$A$1),0,COUNTIF('A - Procured'!$B:$B,A7)
+IF(ISERROR('A - Wage Subsidies'!$A$1),0,COUNTIF('A - Wage Subsidies'!$B:$B,A7)
+IF(ISERROR('A - Grant - Stage 1'!$A$1),0,COUNTIF('A - Grant - Stage 1'!$B:$B,A7)
+IF(ISERROR('A - Graduate Placement - Stage1'!$A$1),0,COUNTIF('A - Graduate Placement - Stage1'!$B:$B,A7))))))))</f>
        <v>0</v>
      </c>
      <c r="G7" s="309" t="str">
        <f t="shared" si="0"/>
        <v>0%</v>
      </c>
      <c r="H7" s="307">
        <f>IF(ISERROR('F - (FT) Staff Costs'!$A$1),0,SUMIF('F - (FT) Staff Costs'!$B:$B,$A7,'F - (FT) Staff Costs'!U:U)
+IF(ISERROR('F - (PT) Staff Costs'!$A$1),0,SUMIF('F - (PT) Staff Costs'!$B:$B,$A7,'F - (PT) Staff Costs'!AB:AB)
+IF(ISERROR('F - Direct Costs'!$A$1),0,SUMIF('F - Direct Costs'!$B:$B,$A7,'F - Direct Costs'!Q:Q)
+IF(ISERROR('A - Procured'!$A$1),0,SUMIF('A - Procured'!$B:$B,$A7,'A - Procured'!AA:AA)
+IF(ISERROR('A - Wage Subsidies'!$A$1),0,SUMIF('A - Wage Subsidies'!$B:$B,$A7,'A - Wage Subsidies'!AC:AC)
+IF(ISERROR('A - Grant - Stage 1'!$A$1),0,SUMIF('A - Grant - Stage 1'!$B:$B,$A7,'A - Grant - Stage 1'!AA:AA)
+IF(ISERROR('A - Graduate Placement - Stage1'!$A$1),0,SUMIF('A - Graduate Placement - Stage1'!$B:$B,$A7,'A - Graduate Placement - Stage1'!AB:AB))))))))</f>
        <v>0</v>
      </c>
      <c r="I7" s="307">
        <f>IF(ISERROR('F - (FT) Staff Costs'!$A$1),0,SUMIF('F - (FT) Staff Costs'!$B:$B,$A7,'F - (FT) Staff Costs'!V:V)
+IF(ISERROR('F - (PT) Staff Costs'!$A$1),0,SUMIF('F - (PT) Staff Costs'!$B:$B,$A7,'F - (PT) Staff Costs'!AC:AC)
+IF(ISERROR('F - Direct Costs'!$A$1),0,SUMIF('F - Direct Costs'!$B:$B,$A7,'F - Direct Costs'!R:R)
+IF(ISERROR('A - Procured'!$A$1),0,SUMIF('A - Procured'!$B:$B,$A7,'A - Procured'!AB:AB)
+IF(ISERROR('A - Wage Subsidies'!$A$1),0,SUMIF('A - Wage Subsidies'!$B:$B,$A7,'A - Wage Subsidies'!AD:AD)
+IF(ISERROR('A - Grant - Stage 1'!$A$1),0,SUMIF('A - Grant - Stage 1'!$B:$B,$A7,'A - Grant - Stage 1'!AB:AB)
+IF(ISERROR('A - Graduate Placement - Stage1'!$A$1),0,SUMIF('A - Graduate Placement - Stage1'!$B:$B,$A7,'A - Graduate Placement - Stage1'!AC:AC))))))))</f>
        <v>0</v>
      </c>
      <c r="J7" s="307">
        <f>IF(ISERROR('F - (FT) Staff Costs'!$A$1),0,SUMIF('F - (FT) Staff Costs'!$B:$B,$A7,'F - (FT) Staff Costs'!W:W)
+IF(ISERROR('F - (PT) Staff Costs'!$A$1),0,SUMIF('F - (PT) Staff Costs'!$B:$B,$A7,'F - (PT) Staff Costs'!AD:AD)
+IF(ISERROR('F - Direct Costs'!$A$1),0,SUMIF('F - Direct Costs'!$B:$B,$A7,'F - Direct Costs'!S:S)
+IF(ISERROR('A - Procured'!$A$1),0,SUMIF('A - Procured'!$B:$B,$A7,'A - Procured'!AC:AC)
+IF(ISERROR('A - Wage Subsidies'!$A$1),0,SUMIF('A - Wage Subsidies'!$B:$B,$A7,'A - Wage Subsidies'!AE:AE)
+IF(ISERROR('A - Grant - Stage 1'!$A$1),0,SUMIF('A - Grant - Stage 1'!$B:$B,$A7,'A - Grant - Stage 1'!AC:AC)
+IF(ISERROR('A - Graduate Placement - Stage1'!$A$1),0,SUMIF('A - Graduate Placement - Stage1'!$B:$B,$A7,'A - Graduate Placement - Stage1'!AD:AD))))))))</f>
        <v>0</v>
      </c>
      <c r="K7" s="310">
        <f t="shared" si="3"/>
        <v>0</v>
      </c>
      <c r="L7" s="307">
        <f>SUMIFS('F - (FT) Staff Costs'!F:F,'F - (FT) Staff Costs'!S:S,"Yes",'F - (FT) Staff Costs'!B:B,A7)
+SUMIFS('F - (PT) Staff Costs'!F:F,'F - (PT) Staff Costs'!Z:Z,"Yes",'F - (PT) Staff Costs'!B:B,A7)
+SUMIFS('F - Direct Costs'!F:F,'F - Direct Costs'!O:O,"Yes",'F - Direct Costs'!B:B,A7)
+SUMIFS('A - Procured'!F:F,'A - Procured'!Y:Y,"Yes",'A - Procured'!B:B,A7)
+SUMIFS('A - Wage Subsidies'!F:F,'A - Wage Subsidies'!AA:AA,"Yes",'A - Wage Subsidies'!B:B,A7)
+SUMIFS('A - Grant - Stage 1'!F:F,'A - Grant - Stage 1'!Y:Y,"Yes",'A - Grant - Stage 1'!B:B,A7)
+SUMIFS('A - Graduate Placement - Stage1'!F:F,'A - Graduate Placement - Stage1'!Z:Z,"Yes",'A - Graduate Placement - Stage1'!B:B,A7)</f>
        <v>0</v>
      </c>
      <c r="M7" s="308">
        <f>IF(ISERROR('F - (FT) Staff Costs'!$A$1),0,COUNTIFS('F - (FT) Staff Costs'!$B:$B,A7,'F - (FT) Staff Costs'!S:S,"No")
+IF(ISERROR('F - (PT) Staff Costs'!$A$1),0,COUNTIFS('F - (PT) Staff Costs'!$B:$B,A7,'F - (PT) Staff Costs'!Z:Z,"No")
+IF(ISERROR('F - Direct Costs'!$A$1),0,COUNTIFS('F - Direct Costs'!$B:$B,$A7,'F - Direct Costs'!O:O,"No")
+IF(ISERROR('A - Procured'!$A$1),0,COUNTIFS('A - Procured'!$B:$B,A7,'A - Procured'!Y:Y,"No")
+IF(ISERROR('A - Wage Subsidies'!$A$1),0,COUNTIFS('A - Wage Subsidies'!$B:$B,A7,'A - Wage Subsidies'!AA:AA,"No")
+IF(ISERROR('A - Grant - Stage 1'!$A$1),0,COUNTIFS('A - Grant - Stage 1'!$B:$B,A7,'A - Grant - Stage 1'!Y:Y,"No")
+IF(ISERROR('A - Graduate Placement - Stage1'!$A$1),0,COUNTIFS('A - Graduate Placement - Stage1'!$B:$B,A7,'A - Graduate Placement - Stage1'!Z:Z,"No"))))))))</f>
        <v>0</v>
      </c>
      <c r="N7" s="308">
        <f>IF(ISERROR('F - (FT) Staff Costs'!$A$1),0,COUNTIFS('F - (FT) Staff Costs'!$B:$B,A7,'F - (FT) Staff Costs'!S:S,"Yes")
+IF(ISERROR('F - (PT) Staff Costs'!$A$1),0,COUNTIFS('F - (PT) Staff Costs'!$B:$B,A7,'F - (PT) Staff Costs'!Z:Z,"Yes")
+IF(ISERROR('F - Direct Costs'!$A$1),0,COUNTIFS('F - Direct Costs'!$B:$B,$A7,'F - Direct Costs'!O:O,"Yes")
+IF(ISERROR('A - Procured'!$A$1),0,COUNTIFS('A - Procured'!$B:$B,A7,'A - Procured'!Y:Y,"Yes")
+IF(ISERROR('A - Wage Subsidies'!$A$1),0,COUNTIFS('A - Wage Subsidies'!$B:$B,A7,'A - Wage Subsidies'!AA:AA,"Yes")
+IF(ISERROR('A - Grant - Stage 1'!$A$1),0,COUNTIFS('A - Grant - Stage 1'!$B:$B,A7,'A - Grant - Stage 1'!Y:Y,"Yes")
+IF(ISERROR('A - Graduate Placement - Stage1'!$A$1),0,COUNTIFS('A - Graduate Placement - Stage1'!$B:$B,A7,'A - Graduate Placement - Stage1'!Z:Z,"Yes"))))))))</f>
        <v>0</v>
      </c>
      <c r="O7" s="437" t="str">
        <f t="shared" si="1"/>
        <v>TBC</v>
      </c>
      <c r="P7" s="310">
        <f t="shared" si="2"/>
        <v>0</v>
      </c>
    </row>
    <row r="8" spans="1:22" s="311" customFormat="1" ht="18" customHeight="1" x14ac:dyDescent="0.25">
      <c r="A8" s="109"/>
      <c r="B8" s="109"/>
      <c r="C8" s="110"/>
      <c r="D8" s="110"/>
      <c r="E8" s="307">
        <f>IF(ISERROR('F - (FT) Staff Costs'!$A$1),0,SUMIF('F - (FT) Staff Costs'!$B:$B,A8,'F - (FT) Staff Costs'!F:F)
+IF(ISERROR('F - (PT) Staff Costs'!$A$1),0,SUMIF('F - (PT) Staff Costs'!$B:$B,A8,'F - (PT) Staff Costs'!F:F)
+IF(ISERROR('F - Direct Costs'!$A$1),0,SUMIF('F - Direct Costs'!$B:$B,$A8,'F - Direct Costs'!F:F)
+IF(ISERROR('A - Procured'!$A$1),0,SUMIF('A - Procured'!$B:$B,A8,'A - Procured'!F:F)
+IF(ISERROR('A - Wage Subsidies'!$A$1),0,SUMIF('A - Wage Subsidies'!B:B,A8,'A - Wage Subsidies'!F:F)
+IF(ISERROR('A - Grant - Stage 1'!$A$1),0,SUMIF('A - Grant - Stage 1'!$B:$B,A8,'A - Grant - Stage 1'!F:F)
+IF(ISERROR('A - Graduate Placement - Stage1'!$A$1),0,SUMIF('A - Graduate Placement - Stage1'!$B:$B,A8,'A - Graduate Placement - Stage1'!F:F))))))))</f>
        <v>0</v>
      </c>
      <c r="F8" s="308">
        <f>IF(ISERROR('F - (FT) Staff Costs'!$A$1),0,COUNTIF('F - (FT) Staff Costs'!$B:$B,A8)
+IF(ISERROR('F - (PT) Staff Costs'!$A$1),0,COUNTIF('F - (PT) Staff Costs'!$B:$B,A8)
+IF(ISERROR('F - Direct Costs'!$A$1),0,COUNTIF('F - Direct Costs'!$B:$B,$A8)
+IF(ISERROR('A - Procured'!$A$1),0,COUNTIF('A - Procured'!$B:$B,A8)
+IF(ISERROR('A - Wage Subsidies'!$A$1),0,COUNTIF('A - Wage Subsidies'!$B:$B,A8)
+IF(ISERROR('A - Grant - Stage 1'!$A$1),0,COUNTIF('A - Grant - Stage 1'!$B:$B,A8)
+IF(ISERROR('A - Graduate Placement - Stage1'!$A$1),0,COUNTIF('A - Graduate Placement - Stage1'!$B:$B,A8))))))))</f>
        <v>0</v>
      </c>
      <c r="G8" s="309" t="str">
        <f t="shared" si="0"/>
        <v>0%</v>
      </c>
      <c r="H8" s="307">
        <f>IF(ISERROR('F - (FT) Staff Costs'!$A$1),0,SUMIF('F - (FT) Staff Costs'!$B:$B,$A8,'F - (FT) Staff Costs'!U:U)
+IF(ISERROR('F - (PT) Staff Costs'!$A$1),0,SUMIF('F - (PT) Staff Costs'!$B:$B,$A8,'F - (PT) Staff Costs'!AB:AB)
+IF(ISERROR('F - Direct Costs'!$A$1),0,SUMIF('F - Direct Costs'!$B:$B,$A8,'F - Direct Costs'!Q:Q)
+IF(ISERROR('A - Procured'!$A$1),0,SUMIF('A - Procured'!$B:$B,$A8,'A - Procured'!AA:AA)
+IF(ISERROR('A - Wage Subsidies'!$A$1),0,SUMIF('A - Wage Subsidies'!$B:$B,$A8,'A - Wage Subsidies'!AC:AC)
+IF(ISERROR('A - Grant - Stage 1'!$A$1),0,SUMIF('A - Grant - Stage 1'!$B:$B,$A8,'A - Grant - Stage 1'!AA:AA)
+IF(ISERROR('A - Graduate Placement - Stage1'!$A$1),0,SUMIF('A - Graduate Placement - Stage1'!$B:$B,$A8,'A - Graduate Placement - Stage1'!AB:AB))))))))</f>
        <v>0</v>
      </c>
      <c r="I8" s="307">
        <f>IF(ISERROR('F - (FT) Staff Costs'!$A$1),0,SUMIF('F - (FT) Staff Costs'!$B:$B,$A8,'F - (FT) Staff Costs'!V:V)
+IF(ISERROR('F - (PT) Staff Costs'!$A$1),0,SUMIF('F - (PT) Staff Costs'!$B:$B,$A8,'F - (PT) Staff Costs'!AC:AC)
+IF(ISERROR('F - Direct Costs'!$A$1),0,SUMIF('F - Direct Costs'!$B:$B,$A8,'F - Direct Costs'!R:R)
+IF(ISERROR('A - Procured'!$A$1),0,SUMIF('A - Procured'!$B:$B,$A8,'A - Procured'!AB:AB)
+IF(ISERROR('A - Wage Subsidies'!$A$1),0,SUMIF('A - Wage Subsidies'!$B:$B,$A8,'A - Wage Subsidies'!AD:AD)
+IF(ISERROR('A - Grant - Stage 1'!$A$1),0,SUMIF('A - Grant - Stage 1'!$B:$B,$A8,'A - Grant - Stage 1'!AB:AB)
+IF(ISERROR('A - Graduate Placement - Stage1'!$A$1),0,SUMIF('A - Graduate Placement - Stage1'!$B:$B,$A8,'A - Graduate Placement - Stage1'!AC:AC))))))))</f>
        <v>0</v>
      </c>
      <c r="J8" s="307">
        <f>IF(ISERROR('F - (FT) Staff Costs'!$A$1),0,SUMIF('F - (FT) Staff Costs'!$B:$B,$A8,'F - (FT) Staff Costs'!W:W)
+IF(ISERROR('F - (PT) Staff Costs'!$A$1),0,SUMIF('F - (PT) Staff Costs'!$B:$B,$A8,'F - (PT) Staff Costs'!AD:AD)
+IF(ISERROR('F - Direct Costs'!$A$1),0,SUMIF('F - Direct Costs'!$B:$B,$A8,'F - Direct Costs'!S:S)
+IF(ISERROR('A - Procured'!$A$1),0,SUMIF('A - Procured'!$B:$B,$A8,'A - Procured'!AC:AC)
+IF(ISERROR('A - Wage Subsidies'!$A$1),0,SUMIF('A - Wage Subsidies'!$B:$B,$A8,'A - Wage Subsidies'!AE:AE)
+IF(ISERROR('A - Grant - Stage 1'!$A$1),0,SUMIF('A - Grant - Stage 1'!$B:$B,$A8,'A - Grant - Stage 1'!AC:AC)
+IF(ISERROR('A - Graduate Placement - Stage1'!$A$1),0,SUMIF('A - Graduate Placement - Stage1'!$B:$B,$A8,'A - Graduate Placement - Stage1'!AD:AD))))))))</f>
        <v>0</v>
      </c>
      <c r="K8" s="310">
        <f t="shared" si="3"/>
        <v>0</v>
      </c>
      <c r="L8" s="307">
        <f>SUMIFS('F - (FT) Staff Costs'!F:F,'F - (FT) Staff Costs'!S:S,"Yes",'F - (FT) Staff Costs'!B:B,A8)
+SUMIFS('F - (PT) Staff Costs'!F:F,'F - (PT) Staff Costs'!Z:Z,"Yes",'F - (PT) Staff Costs'!B:B,A8)
+SUMIFS('F - Direct Costs'!F:F,'F - Direct Costs'!O:O,"Yes",'F - Direct Costs'!B:B,A8)
+SUMIFS('A - Procured'!F:F,'A - Procured'!Y:Y,"Yes",'A - Procured'!B:B,A8)
+SUMIFS('A - Wage Subsidies'!F:F,'A - Wage Subsidies'!AA:AA,"Yes",'A - Wage Subsidies'!B:B,A8)
+SUMIFS('A - Grant - Stage 1'!F:F,'A - Grant - Stage 1'!Y:Y,"Yes",'A - Grant - Stage 1'!B:B,A8)
+SUMIFS('A - Graduate Placement - Stage1'!F:F,'A - Graduate Placement - Stage1'!Z:Z,"Yes",'A - Graduate Placement - Stage1'!B:B,A8)</f>
        <v>0</v>
      </c>
      <c r="M8" s="308">
        <f>IF(ISERROR('F - (FT) Staff Costs'!$A$1),0,COUNTIFS('F - (FT) Staff Costs'!$B:$B,A8,'F - (FT) Staff Costs'!S:S,"No")
+IF(ISERROR('F - (PT) Staff Costs'!$A$1),0,COUNTIFS('F - (PT) Staff Costs'!$B:$B,A8,'F - (PT) Staff Costs'!Z:Z,"No")
+IF(ISERROR('F - Direct Costs'!$A$1),0,COUNTIFS('F - Direct Costs'!$B:$B,$A8,'F - Direct Costs'!O:O,"No")
+IF(ISERROR('A - Procured'!$A$1),0,COUNTIFS('A - Procured'!$B:$B,A8,'A - Procured'!Y:Y,"No")
+IF(ISERROR('A - Wage Subsidies'!$A$1),0,COUNTIFS('A - Wage Subsidies'!$B:$B,A8,'A - Wage Subsidies'!AA:AA,"No")
+IF(ISERROR('A - Grant - Stage 1'!$A$1),0,COUNTIFS('A - Grant - Stage 1'!$B:$B,A8,'A - Grant - Stage 1'!Y:Y,"No")
+IF(ISERROR('A - Graduate Placement - Stage1'!$A$1),0,COUNTIFS('A - Graduate Placement - Stage1'!$B:$B,A8,'A - Graduate Placement - Stage1'!Z:Z,"No"))))))))</f>
        <v>0</v>
      </c>
      <c r="N8" s="308">
        <f>IF(ISERROR('F - (FT) Staff Costs'!$A$1),0,COUNTIFS('F - (FT) Staff Costs'!$B:$B,A8,'F - (FT) Staff Costs'!S:S,"Yes")
+IF(ISERROR('F - (PT) Staff Costs'!$A$1),0,COUNTIFS('F - (PT) Staff Costs'!$B:$B,A8,'F - (PT) Staff Costs'!Z:Z,"Yes")
+IF(ISERROR('F - Direct Costs'!$A$1),0,COUNTIFS('F - Direct Costs'!$B:$B,$A8,'F - Direct Costs'!O:O,"Yes")
+IF(ISERROR('A - Procured'!$A$1),0,COUNTIFS('A - Procured'!$B:$B,A8,'A - Procured'!Y:Y,"Yes")
+IF(ISERROR('A - Wage Subsidies'!$A$1),0,COUNTIFS('A - Wage Subsidies'!$B:$B,A8,'A - Wage Subsidies'!AA:AA,"Yes")
+IF(ISERROR('A - Grant - Stage 1'!$A$1),0,COUNTIFS('A - Grant - Stage 1'!$B:$B,A8,'A - Grant - Stage 1'!Y:Y,"Yes")
+IF(ISERROR('A - Graduate Placement - Stage1'!$A$1),0,COUNTIFS('A - Graduate Placement - Stage1'!$B:$B,A8,'A - Graduate Placement - Stage1'!Z:Z,"Yes"))))))))</f>
        <v>0</v>
      </c>
      <c r="O8" s="437" t="str">
        <f t="shared" si="1"/>
        <v>TBC</v>
      </c>
      <c r="P8" s="310">
        <f t="shared" si="2"/>
        <v>0</v>
      </c>
    </row>
    <row r="9" spans="1:22" s="311" customFormat="1" ht="18" customHeight="1" x14ac:dyDescent="0.25">
      <c r="A9" s="109"/>
      <c r="B9" s="109"/>
      <c r="C9" s="110"/>
      <c r="D9" s="110"/>
      <c r="E9" s="307">
        <f>IF(ISERROR('F - (FT) Staff Costs'!$A$1),0,SUMIF('F - (FT) Staff Costs'!$B:$B,A9,'F - (FT) Staff Costs'!F:F)
+IF(ISERROR('F - (PT) Staff Costs'!$A$1),0,SUMIF('F - (PT) Staff Costs'!$B:$B,A9,'F - (PT) Staff Costs'!F:F)
+IF(ISERROR('F - Direct Costs'!$A$1),0,SUMIF('F - Direct Costs'!$B:$B,$A9,'F - Direct Costs'!F:F)
+IF(ISERROR('A - Procured'!$A$1),0,SUMIF('A - Procured'!$B:$B,A9,'A - Procured'!F:F)
+IF(ISERROR('A - Wage Subsidies'!$A$1),0,SUMIF('A - Wage Subsidies'!B:B,A9,'A - Wage Subsidies'!F:F)
+IF(ISERROR('A - Grant - Stage 1'!$A$1),0,SUMIF('A - Grant - Stage 1'!$B:$B,A9,'A - Grant - Stage 1'!F:F)
+IF(ISERROR('A - Graduate Placement - Stage1'!$A$1),0,SUMIF('A - Graduate Placement - Stage1'!$B:$B,A9,'A - Graduate Placement - Stage1'!F:F))))))))</f>
        <v>0</v>
      </c>
      <c r="F9" s="308">
        <f>IF(ISERROR('F - (FT) Staff Costs'!$A$1),0,COUNTIF('F - (FT) Staff Costs'!$B:$B,A9)
+IF(ISERROR('F - (PT) Staff Costs'!$A$1),0,COUNTIF('F - (PT) Staff Costs'!$B:$B,A9)
+IF(ISERROR('F - Direct Costs'!$A$1),0,COUNTIF('F - Direct Costs'!$B:$B,$A9)
+IF(ISERROR('A - Procured'!$A$1),0,COUNTIF('A - Procured'!$B:$B,A9)
+IF(ISERROR('A - Wage Subsidies'!$A$1),0,COUNTIF('A - Wage Subsidies'!$B:$B,A9)
+IF(ISERROR('A - Grant - Stage 1'!$A$1),0,COUNTIF('A - Grant - Stage 1'!$B:$B,A9)
+IF(ISERROR('A - Graduate Placement - Stage1'!$A$1),0,COUNTIF('A - Graduate Placement - Stage1'!$B:$B,A9))))))))</f>
        <v>0</v>
      </c>
      <c r="G9" s="309" t="str">
        <f t="shared" si="0"/>
        <v>0%</v>
      </c>
      <c r="H9" s="307">
        <f>IF(ISERROR('F - (FT) Staff Costs'!$A$1),0,SUMIF('F - (FT) Staff Costs'!$B:$B,$A9,'F - (FT) Staff Costs'!U:U)
+IF(ISERROR('F - (PT) Staff Costs'!$A$1),0,SUMIF('F - (PT) Staff Costs'!$B:$B,$A9,'F - (PT) Staff Costs'!AB:AB)
+IF(ISERROR('F - Direct Costs'!$A$1),0,SUMIF('F - Direct Costs'!$B:$B,$A9,'F - Direct Costs'!Q:Q)
+IF(ISERROR('A - Procured'!$A$1),0,SUMIF('A - Procured'!$B:$B,$A9,'A - Procured'!AA:AA)
+IF(ISERROR('A - Wage Subsidies'!$A$1),0,SUMIF('A - Wage Subsidies'!$B:$B,$A9,'A - Wage Subsidies'!AC:AC)
+IF(ISERROR('A - Grant - Stage 1'!$A$1),0,SUMIF('A - Grant - Stage 1'!$B:$B,$A9,'A - Grant - Stage 1'!AA:AA)
+IF(ISERROR('A - Graduate Placement - Stage1'!$A$1),0,SUMIF('A - Graduate Placement - Stage1'!$B:$B,$A9,'A - Graduate Placement - Stage1'!AB:AB))))))))</f>
        <v>0</v>
      </c>
      <c r="I9" s="307">
        <f>IF(ISERROR('F - (FT) Staff Costs'!$A$1),0,SUMIF('F - (FT) Staff Costs'!$B:$B,$A9,'F - (FT) Staff Costs'!V:V)
+IF(ISERROR('F - (PT) Staff Costs'!$A$1),0,SUMIF('F - (PT) Staff Costs'!$B:$B,$A9,'F - (PT) Staff Costs'!AC:AC)
+IF(ISERROR('F - Direct Costs'!$A$1),0,SUMIF('F - Direct Costs'!$B:$B,$A9,'F - Direct Costs'!R:R)
+IF(ISERROR('A - Procured'!$A$1),0,SUMIF('A - Procured'!$B:$B,$A9,'A - Procured'!AB:AB)
+IF(ISERROR('A - Wage Subsidies'!$A$1),0,SUMIF('A - Wage Subsidies'!$B:$B,$A9,'A - Wage Subsidies'!AD:AD)
+IF(ISERROR('A - Grant - Stage 1'!$A$1),0,SUMIF('A - Grant - Stage 1'!$B:$B,$A9,'A - Grant - Stage 1'!AB:AB)
+IF(ISERROR('A - Graduate Placement - Stage1'!$A$1),0,SUMIF('A - Graduate Placement - Stage1'!$B:$B,$A9,'A - Graduate Placement - Stage1'!AC:AC))))))))</f>
        <v>0</v>
      </c>
      <c r="J9" s="307">
        <f>IF(ISERROR('F - (FT) Staff Costs'!$A$1),0,SUMIF('F - (FT) Staff Costs'!$B:$B,$A9,'F - (FT) Staff Costs'!W:W)
+IF(ISERROR('F - (PT) Staff Costs'!$A$1),0,SUMIF('F - (PT) Staff Costs'!$B:$B,$A9,'F - (PT) Staff Costs'!AD:AD)
+IF(ISERROR('F - Direct Costs'!$A$1),0,SUMIF('F - Direct Costs'!$B:$B,$A9,'F - Direct Costs'!S:S)
+IF(ISERROR('A - Procured'!$A$1),0,SUMIF('A - Procured'!$B:$B,$A9,'A - Procured'!AC:AC)
+IF(ISERROR('A - Wage Subsidies'!$A$1),0,SUMIF('A - Wage Subsidies'!$B:$B,$A9,'A - Wage Subsidies'!AE:AE)
+IF(ISERROR('A - Grant - Stage 1'!$A$1),0,SUMIF('A - Grant - Stage 1'!$B:$B,$A9,'A - Grant - Stage 1'!AC:AC)
+IF(ISERROR('A - Graduate Placement - Stage1'!$A$1),0,SUMIF('A - Graduate Placement - Stage1'!$B:$B,$A9,'A - Graduate Placement - Stage1'!AD:AD))))))))</f>
        <v>0</v>
      </c>
      <c r="K9" s="310">
        <f t="shared" si="3"/>
        <v>0</v>
      </c>
      <c r="L9" s="307">
        <f>SUMIFS('F - (FT) Staff Costs'!F:F,'F - (FT) Staff Costs'!S:S,"Yes",'F - (FT) Staff Costs'!B:B,A9)
+SUMIFS('F - (PT) Staff Costs'!F:F,'F - (PT) Staff Costs'!Z:Z,"Yes",'F - (PT) Staff Costs'!B:B,A9)
+SUMIFS('F - Direct Costs'!F:F,'F - Direct Costs'!O:O,"Yes",'F - Direct Costs'!B:B,A9)
+SUMIFS('A - Procured'!F:F,'A - Procured'!Y:Y,"Yes",'A - Procured'!B:B,A9)
+SUMIFS('A - Wage Subsidies'!F:F,'A - Wage Subsidies'!AA:AA,"Yes",'A - Wage Subsidies'!B:B,A9)
+SUMIFS('A - Grant - Stage 1'!F:F,'A - Grant - Stage 1'!Y:Y,"Yes",'A - Grant - Stage 1'!B:B,A9)
+SUMIFS('A - Graduate Placement - Stage1'!F:F,'A - Graduate Placement - Stage1'!Z:Z,"Yes",'A - Graduate Placement - Stage1'!B:B,A9)</f>
        <v>0</v>
      </c>
      <c r="M9" s="308">
        <f>IF(ISERROR('F - (FT) Staff Costs'!$A$1),0,COUNTIFS('F - (FT) Staff Costs'!$B:$B,A9,'F - (FT) Staff Costs'!S:S,"No")
+IF(ISERROR('F - (PT) Staff Costs'!$A$1),0,COUNTIFS('F - (PT) Staff Costs'!$B:$B,A9,'F - (PT) Staff Costs'!Z:Z,"No")
+IF(ISERROR('F - Direct Costs'!$A$1),0,COUNTIFS('F - Direct Costs'!$B:$B,$A9,'F - Direct Costs'!O:O,"No")
+IF(ISERROR('A - Procured'!$A$1),0,COUNTIFS('A - Procured'!$B:$B,A9,'A - Procured'!Y:Y,"No")
+IF(ISERROR('A - Wage Subsidies'!$A$1),0,COUNTIFS('A - Wage Subsidies'!$B:$B,A9,'A - Wage Subsidies'!AA:AA,"No")
+IF(ISERROR('A - Grant - Stage 1'!$A$1),0,COUNTIFS('A - Grant - Stage 1'!$B:$B,A9,'A - Grant - Stage 1'!Y:Y,"No")
+IF(ISERROR('A - Graduate Placement - Stage1'!$A$1),0,COUNTIFS('A - Graduate Placement - Stage1'!$B:$B,A9,'A - Graduate Placement - Stage1'!Z:Z,"No"))))))))</f>
        <v>0</v>
      </c>
      <c r="N9" s="308">
        <f>IF(ISERROR('F - (FT) Staff Costs'!$A$1),0,COUNTIFS('F - (FT) Staff Costs'!$B:$B,A9,'F - (FT) Staff Costs'!S:S,"Yes")
+IF(ISERROR('F - (PT) Staff Costs'!$A$1),0,COUNTIFS('F - (PT) Staff Costs'!$B:$B,A9,'F - (PT) Staff Costs'!Z:Z,"Yes")
+IF(ISERROR('F - Direct Costs'!$A$1),0,COUNTIFS('F - Direct Costs'!$B:$B,$A9,'F - Direct Costs'!O:O,"Yes")
+IF(ISERROR('A - Procured'!$A$1),0,COUNTIFS('A - Procured'!$B:$B,A9,'A - Procured'!Y:Y,"Yes")
+IF(ISERROR('A - Wage Subsidies'!$A$1),0,COUNTIFS('A - Wage Subsidies'!$B:$B,A9,'A - Wage Subsidies'!AA:AA,"Yes")
+IF(ISERROR('A - Grant - Stage 1'!$A$1),0,COUNTIFS('A - Grant - Stage 1'!$B:$B,A9,'A - Grant - Stage 1'!Y:Y,"Yes")
+IF(ISERROR('A - Graduate Placement - Stage1'!$A$1),0,COUNTIFS('A - Graduate Placement - Stage1'!$B:$B,A9,'A - Graduate Placement - Stage1'!Z:Z,"Yes"))))))))</f>
        <v>0</v>
      </c>
      <c r="O9" s="437" t="str">
        <f t="shared" si="1"/>
        <v>TBC</v>
      </c>
      <c r="P9" s="310">
        <f t="shared" si="2"/>
        <v>0</v>
      </c>
    </row>
    <row r="10" spans="1:22" s="311" customFormat="1" ht="18" customHeight="1" x14ac:dyDescent="0.25">
      <c r="A10" s="109"/>
      <c r="B10" s="109"/>
      <c r="C10" s="110"/>
      <c r="D10" s="110"/>
      <c r="E10" s="307">
        <f>IF(ISERROR('F - (FT) Staff Costs'!$A$1),0,SUMIF('F - (FT) Staff Costs'!$B:$B,A10,'F - (FT) Staff Costs'!F:F)
+IF(ISERROR('F - (PT) Staff Costs'!$A$1),0,SUMIF('F - (PT) Staff Costs'!$B:$B,A10,'F - (PT) Staff Costs'!F:F)
+IF(ISERROR('F - Direct Costs'!$A$1),0,SUMIF('F - Direct Costs'!$B:$B,$A10,'F - Direct Costs'!F:F)
+IF(ISERROR('A - Procured'!$A$1),0,SUMIF('A - Procured'!$B:$B,A10,'A - Procured'!F:F)
+IF(ISERROR('A - Wage Subsidies'!$A$1),0,SUMIF('A - Wage Subsidies'!B:B,A10,'A - Wage Subsidies'!F:F)
+IF(ISERROR('A - Grant - Stage 1'!$A$1),0,SUMIF('A - Grant - Stage 1'!$B:$B,A10,'A - Grant - Stage 1'!F:F)
+IF(ISERROR('A - Graduate Placement - Stage1'!$A$1),0,SUMIF('A - Graduate Placement - Stage1'!$B:$B,A10,'A - Graduate Placement - Stage1'!F:F))))))))</f>
        <v>0</v>
      </c>
      <c r="F10" s="308">
        <f>IF(ISERROR('F - (FT) Staff Costs'!$A$1),0,COUNTIF('F - (FT) Staff Costs'!$B:$B,A10)
+IF(ISERROR('F - (PT) Staff Costs'!$A$1),0,COUNTIF('F - (PT) Staff Costs'!$B:$B,A10)
+IF(ISERROR('F - Direct Costs'!$A$1),0,COUNTIF('F - Direct Costs'!$B:$B,$A10)
+IF(ISERROR('A - Procured'!$A$1),0,COUNTIF('A - Procured'!$B:$B,A10)
+IF(ISERROR('A - Wage Subsidies'!$A$1),0,COUNTIF('A - Wage Subsidies'!$B:$B,A10)
+IF(ISERROR('A - Grant - Stage 1'!$A$1),0,COUNTIF('A - Grant - Stage 1'!$B:$B,A10)
+IF(ISERROR('A - Graduate Placement - Stage1'!$A$1),0,COUNTIF('A - Graduate Placement - Stage1'!$B:$B,A10))))))))</f>
        <v>0</v>
      </c>
      <c r="G10" s="309" t="str">
        <f t="shared" si="0"/>
        <v>0%</v>
      </c>
      <c r="H10" s="307">
        <f>IF(ISERROR('F - (FT) Staff Costs'!$A$1),0,SUMIF('F - (FT) Staff Costs'!$B:$B,$A10,'F - (FT) Staff Costs'!U:U)
+IF(ISERROR('F - (PT) Staff Costs'!$A$1),0,SUMIF('F - (PT) Staff Costs'!$B:$B,$A10,'F - (PT) Staff Costs'!AB:AB)
+IF(ISERROR('F - Direct Costs'!$A$1),0,SUMIF('F - Direct Costs'!$B:$B,$A10,'F - Direct Costs'!Q:Q)
+IF(ISERROR('A - Procured'!$A$1),0,SUMIF('A - Procured'!$B:$B,$A10,'A - Procured'!AA:AA)
+IF(ISERROR('A - Wage Subsidies'!$A$1),0,SUMIF('A - Wage Subsidies'!$B:$B,$A10,'A - Wage Subsidies'!AC:AC)
+IF(ISERROR('A - Grant - Stage 1'!$A$1),0,SUMIF('A - Grant - Stage 1'!$B:$B,$A10,'A - Grant - Stage 1'!AA:AA)
+IF(ISERROR('A - Graduate Placement - Stage1'!$A$1),0,SUMIF('A - Graduate Placement - Stage1'!$B:$B,$A10,'A - Graduate Placement - Stage1'!AB:AB))))))))</f>
        <v>0</v>
      </c>
      <c r="I10" s="307">
        <f>IF(ISERROR('F - (FT) Staff Costs'!$A$1),0,SUMIF('F - (FT) Staff Costs'!$B:$B,$A10,'F - (FT) Staff Costs'!V:V)
+IF(ISERROR('F - (PT) Staff Costs'!$A$1),0,SUMIF('F - (PT) Staff Costs'!$B:$B,$A10,'F - (PT) Staff Costs'!AC:AC)
+IF(ISERROR('F - Direct Costs'!$A$1),0,SUMIF('F - Direct Costs'!$B:$B,$A10,'F - Direct Costs'!R:R)
+IF(ISERROR('A - Procured'!$A$1),0,SUMIF('A - Procured'!$B:$B,$A10,'A - Procured'!AB:AB)
+IF(ISERROR('A - Wage Subsidies'!$A$1),0,SUMIF('A - Wage Subsidies'!$B:$B,$A10,'A - Wage Subsidies'!AD:AD)
+IF(ISERROR('A - Grant - Stage 1'!$A$1),0,SUMIF('A - Grant - Stage 1'!$B:$B,$A10,'A - Grant - Stage 1'!AB:AB)
+IF(ISERROR('A - Graduate Placement - Stage1'!$A$1),0,SUMIF('A - Graduate Placement - Stage1'!$B:$B,$A10,'A - Graduate Placement - Stage1'!AC:AC))))))))</f>
        <v>0</v>
      </c>
      <c r="J10" s="307">
        <f>IF(ISERROR('F - (FT) Staff Costs'!$A$1),0,SUMIF('F - (FT) Staff Costs'!$B:$B,$A10,'F - (FT) Staff Costs'!W:W)
+IF(ISERROR('F - (PT) Staff Costs'!$A$1),0,SUMIF('F - (PT) Staff Costs'!$B:$B,$A10,'F - (PT) Staff Costs'!AD:AD)
+IF(ISERROR('F - Direct Costs'!$A$1),0,SUMIF('F - Direct Costs'!$B:$B,$A10,'F - Direct Costs'!S:S)
+IF(ISERROR('A - Procured'!$A$1),0,SUMIF('A - Procured'!$B:$B,$A10,'A - Procured'!AC:AC)
+IF(ISERROR('A - Wage Subsidies'!$A$1),0,SUMIF('A - Wage Subsidies'!$B:$B,$A10,'A - Wage Subsidies'!AE:AE)
+IF(ISERROR('A - Grant - Stage 1'!$A$1),0,SUMIF('A - Grant - Stage 1'!$B:$B,$A10,'A - Grant - Stage 1'!AC:AC)
+IF(ISERROR('A - Graduate Placement - Stage1'!$A$1),0,SUMIF('A - Graduate Placement - Stage1'!$B:$B,$A10,'A - Graduate Placement - Stage1'!AD:AD))))))))</f>
        <v>0</v>
      </c>
      <c r="K10" s="310">
        <f t="shared" si="3"/>
        <v>0</v>
      </c>
      <c r="L10" s="307">
        <f>SUMIFS('F - (FT) Staff Costs'!F:F,'F - (FT) Staff Costs'!S:S,"Yes",'F - (FT) Staff Costs'!B:B,A10)
+SUMIFS('F - (PT) Staff Costs'!F:F,'F - (PT) Staff Costs'!Z:Z,"Yes",'F - (PT) Staff Costs'!B:B,A10)
+SUMIFS('F - Direct Costs'!F:F,'F - Direct Costs'!O:O,"Yes",'F - Direct Costs'!B:B,A10)
+SUMIFS('A - Procured'!F:F,'A - Procured'!Y:Y,"Yes",'A - Procured'!B:B,A10)
+SUMIFS('A - Wage Subsidies'!F:F,'A - Wage Subsidies'!AA:AA,"Yes",'A - Wage Subsidies'!B:B,A10)
+SUMIFS('A - Grant - Stage 1'!F:F,'A - Grant - Stage 1'!Y:Y,"Yes",'A - Grant - Stage 1'!B:B,A10)
+SUMIFS('A - Graduate Placement - Stage1'!F:F,'A - Graduate Placement - Stage1'!Z:Z,"Yes",'A - Graduate Placement - Stage1'!B:B,A10)</f>
        <v>0</v>
      </c>
      <c r="M10" s="308">
        <f>IF(ISERROR('F - (FT) Staff Costs'!$A$1),0,COUNTIFS('F - (FT) Staff Costs'!$B:$B,A10,'F - (FT) Staff Costs'!S:S,"No")
+IF(ISERROR('F - (PT) Staff Costs'!$A$1),0,COUNTIFS('F - (PT) Staff Costs'!$B:$B,A10,'F - (PT) Staff Costs'!Z:Z,"No")
+IF(ISERROR('F - Direct Costs'!$A$1),0,COUNTIFS('F - Direct Costs'!$B:$B,$A10,'F - Direct Costs'!O:O,"No")
+IF(ISERROR('A - Procured'!$A$1),0,COUNTIFS('A - Procured'!$B:$B,A10,'A - Procured'!Y:Y,"No")
+IF(ISERROR('A - Wage Subsidies'!$A$1),0,COUNTIFS('A - Wage Subsidies'!$B:$B,A10,'A - Wage Subsidies'!AA:AA,"No")
+IF(ISERROR('A - Grant - Stage 1'!$A$1),0,COUNTIFS('A - Grant - Stage 1'!$B:$B,A10,'A - Grant - Stage 1'!Y:Y,"No")
+IF(ISERROR('A - Graduate Placement - Stage1'!$A$1),0,COUNTIFS('A - Graduate Placement - Stage1'!$B:$B,A10,'A - Graduate Placement - Stage1'!Z:Z,"No"))))))))</f>
        <v>0</v>
      </c>
      <c r="N10" s="308">
        <f>IF(ISERROR('F - (FT) Staff Costs'!$A$1),0,COUNTIFS('F - (FT) Staff Costs'!$B:$B,A10,'F - (FT) Staff Costs'!S:S,"Yes")
+IF(ISERROR('F - (PT) Staff Costs'!$A$1),0,COUNTIFS('F - (PT) Staff Costs'!$B:$B,A10,'F - (PT) Staff Costs'!Z:Z,"Yes")
+IF(ISERROR('F - Direct Costs'!$A$1),0,COUNTIFS('F - Direct Costs'!$B:$B,$A10,'F - Direct Costs'!O:O,"Yes")
+IF(ISERROR('A - Procured'!$A$1),0,COUNTIFS('A - Procured'!$B:$B,A10,'A - Procured'!Y:Y,"Yes")
+IF(ISERROR('A - Wage Subsidies'!$A$1),0,COUNTIFS('A - Wage Subsidies'!$B:$B,A10,'A - Wage Subsidies'!AA:AA,"Yes")
+IF(ISERROR('A - Grant - Stage 1'!$A$1),0,COUNTIFS('A - Grant - Stage 1'!$B:$B,A10,'A - Grant - Stage 1'!Y:Y,"Yes")
+IF(ISERROR('A - Graduate Placement - Stage1'!$A$1),0,COUNTIFS('A - Graduate Placement - Stage1'!$B:$B,A10,'A - Graduate Placement - Stage1'!Z:Z,"Yes"))))))))</f>
        <v>0</v>
      </c>
      <c r="O10" s="437" t="str">
        <f t="shared" si="1"/>
        <v>TBC</v>
      </c>
      <c r="P10" s="310">
        <f t="shared" si="2"/>
        <v>0</v>
      </c>
    </row>
    <row r="11" spans="1:22" s="311" customFormat="1" ht="18" customHeight="1" x14ac:dyDescent="0.25">
      <c r="A11" s="109"/>
      <c r="B11" s="109"/>
      <c r="C11" s="110"/>
      <c r="D11" s="110"/>
      <c r="E11" s="307">
        <f>IF(ISERROR('F - (FT) Staff Costs'!$A$1),0,SUMIF('F - (FT) Staff Costs'!$B:$B,A11,'F - (FT) Staff Costs'!F:F)
+IF(ISERROR('F - (PT) Staff Costs'!$A$1),0,SUMIF('F - (PT) Staff Costs'!$B:$B,A11,'F - (PT) Staff Costs'!F:F)
+IF(ISERROR('F - Direct Costs'!$A$1),0,SUMIF('F - Direct Costs'!$B:$B,$A11,'F - Direct Costs'!F:F)
+IF(ISERROR('A - Procured'!$A$1),0,SUMIF('A - Procured'!$B:$B,A11,'A - Procured'!F:F)
+IF(ISERROR('A - Wage Subsidies'!$A$1),0,SUMIF('A - Wage Subsidies'!B:B,A11,'A - Wage Subsidies'!F:F)
+IF(ISERROR('A - Grant - Stage 1'!$A$1),0,SUMIF('A - Grant - Stage 1'!$B:$B,A11,'A - Grant - Stage 1'!F:F)
+IF(ISERROR('A - Graduate Placement - Stage1'!$A$1),0,SUMIF('A - Graduate Placement - Stage1'!$B:$B,A11,'A - Graduate Placement - Stage1'!F:F))))))))</f>
        <v>0</v>
      </c>
      <c r="F11" s="308">
        <f>IF(ISERROR('F - (FT) Staff Costs'!$A$1),0,COUNTIF('F - (FT) Staff Costs'!$B:$B,A11)
+IF(ISERROR('F - (PT) Staff Costs'!$A$1),0,COUNTIF('F - (PT) Staff Costs'!$B:$B,A11)
+IF(ISERROR('F - Direct Costs'!$A$1),0,COUNTIF('F - Direct Costs'!$B:$B,$A11)
+IF(ISERROR('A - Procured'!$A$1),0,COUNTIF('A - Procured'!$B:$B,A11)
+IF(ISERROR('A - Wage Subsidies'!$A$1),0,COUNTIF('A - Wage Subsidies'!$B:$B,A11)
+IF(ISERROR('A - Grant - Stage 1'!$A$1),0,COUNTIF('A - Grant - Stage 1'!$B:$B,A11)
+IF(ISERROR('A - Graduate Placement - Stage1'!$A$1),0,COUNTIF('A - Graduate Placement - Stage1'!$B:$B,A11))))))))</f>
        <v>0</v>
      </c>
      <c r="G11" s="309" t="str">
        <f t="shared" si="0"/>
        <v>0%</v>
      </c>
      <c r="H11" s="307">
        <f>IF(ISERROR('F - (FT) Staff Costs'!$A$1),0,SUMIF('F - (FT) Staff Costs'!$B:$B,$A11,'F - (FT) Staff Costs'!U:U)
+IF(ISERROR('F - (PT) Staff Costs'!$A$1),0,SUMIF('F - (PT) Staff Costs'!$B:$B,$A11,'F - (PT) Staff Costs'!AB:AB)
+IF(ISERROR('F - Direct Costs'!$A$1),0,SUMIF('F - Direct Costs'!$B:$B,$A11,'F - Direct Costs'!Q:Q)
+IF(ISERROR('A - Procured'!$A$1),0,SUMIF('A - Procured'!$B:$B,$A11,'A - Procured'!AA:AA)
+IF(ISERROR('A - Wage Subsidies'!$A$1),0,SUMIF('A - Wage Subsidies'!$B:$B,$A11,'A - Wage Subsidies'!AC:AC)
+IF(ISERROR('A - Grant - Stage 1'!$A$1),0,SUMIF('A - Grant - Stage 1'!$B:$B,$A11,'A - Grant - Stage 1'!AA:AA)
+IF(ISERROR('A - Graduate Placement - Stage1'!$A$1),0,SUMIF('A - Graduate Placement - Stage1'!$B:$B,$A11,'A - Graduate Placement - Stage1'!AB:AB))))))))</f>
        <v>0</v>
      </c>
      <c r="I11" s="307">
        <f>IF(ISERROR('F - (FT) Staff Costs'!$A$1),0,SUMIF('F - (FT) Staff Costs'!$B:$B,$A11,'F - (FT) Staff Costs'!V:V)
+IF(ISERROR('F - (PT) Staff Costs'!$A$1),0,SUMIF('F - (PT) Staff Costs'!$B:$B,$A11,'F - (PT) Staff Costs'!AC:AC)
+IF(ISERROR('F - Direct Costs'!$A$1),0,SUMIF('F - Direct Costs'!$B:$B,$A11,'F - Direct Costs'!R:R)
+IF(ISERROR('A - Procured'!$A$1),0,SUMIF('A - Procured'!$B:$B,$A11,'A - Procured'!AB:AB)
+IF(ISERROR('A - Wage Subsidies'!$A$1),0,SUMIF('A - Wage Subsidies'!$B:$B,$A11,'A - Wage Subsidies'!AD:AD)
+IF(ISERROR('A - Grant - Stage 1'!$A$1),0,SUMIF('A - Grant - Stage 1'!$B:$B,$A11,'A - Grant - Stage 1'!AB:AB)
+IF(ISERROR('A - Graduate Placement - Stage1'!$A$1),0,SUMIF('A - Graduate Placement - Stage1'!$B:$B,$A11,'A - Graduate Placement - Stage1'!AC:AC))))))))</f>
        <v>0</v>
      </c>
      <c r="J11" s="307">
        <f>IF(ISERROR('F - (FT) Staff Costs'!$A$1),0,SUMIF('F - (FT) Staff Costs'!$B:$B,$A11,'F - (FT) Staff Costs'!W:W)
+IF(ISERROR('F - (PT) Staff Costs'!$A$1),0,SUMIF('F - (PT) Staff Costs'!$B:$B,$A11,'F - (PT) Staff Costs'!AD:AD)
+IF(ISERROR('F - Direct Costs'!$A$1),0,SUMIF('F - Direct Costs'!$B:$B,$A11,'F - Direct Costs'!S:S)
+IF(ISERROR('A - Procured'!$A$1),0,SUMIF('A - Procured'!$B:$B,$A11,'A - Procured'!AC:AC)
+IF(ISERROR('A - Wage Subsidies'!$A$1),0,SUMIF('A - Wage Subsidies'!$B:$B,$A11,'A - Wage Subsidies'!AE:AE)
+IF(ISERROR('A - Grant - Stage 1'!$A$1),0,SUMIF('A - Grant - Stage 1'!$B:$B,$A11,'A - Grant - Stage 1'!AC:AC)
+IF(ISERROR('A - Graduate Placement - Stage1'!$A$1),0,SUMIF('A - Graduate Placement - Stage1'!$B:$B,$A11,'A - Graduate Placement - Stage1'!AD:AD))))))))</f>
        <v>0</v>
      </c>
      <c r="K11" s="310">
        <f t="shared" si="3"/>
        <v>0</v>
      </c>
      <c r="L11" s="307">
        <f>SUMIFS('F - (FT) Staff Costs'!F:F,'F - (FT) Staff Costs'!S:S,"Yes",'F - (FT) Staff Costs'!B:B,A11)
+SUMIFS('F - (PT) Staff Costs'!F:F,'F - (PT) Staff Costs'!Z:Z,"Yes",'F - (PT) Staff Costs'!B:B,A11)
+SUMIFS('F - Direct Costs'!F:F,'F - Direct Costs'!O:O,"Yes",'F - Direct Costs'!B:B,A11)
+SUMIFS('A - Procured'!F:F,'A - Procured'!Y:Y,"Yes",'A - Procured'!B:B,A11)
+SUMIFS('A - Wage Subsidies'!F:F,'A - Wage Subsidies'!AA:AA,"Yes",'A - Wage Subsidies'!B:B,A11)
+SUMIFS('A - Grant - Stage 1'!F:F,'A - Grant - Stage 1'!Y:Y,"Yes",'A - Grant - Stage 1'!B:B,A11)
+SUMIFS('A - Graduate Placement - Stage1'!F:F,'A - Graduate Placement - Stage1'!Z:Z,"Yes",'A - Graduate Placement - Stage1'!B:B,A11)</f>
        <v>0</v>
      </c>
      <c r="M11" s="308">
        <f>IF(ISERROR('F - (FT) Staff Costs'!$A$1),0,COUNTIFS('F - (FT) Staff Costs'!$B:$B,A11,'F - (FT) Staff Costs'!S:S,"No")
+IF(ISERROR('F - (PT) Staff Costs'!$A$1),0,COUNTIFS('F - (PT) Staff Costs'!$B:$B,A11,'F - (PT) Staff Costs'!Z:Z,"No")
+IF(ISERROR('F - Direct Costs'!$A$1),0,COUNTIFS('F - Direct Costs'!$B:$B,$A11,'F - Direct Costs'!O:O,"No")
+IF(ISERROR('A - Procured'!$A$1),0,COUNTIFS('A - Procured'!$B:$B,A11,'A - Procured'!Y:Y,"No")
+IF(ISERROR('A - Wage Subsidies'!$A$1),0,COUNTIFS('A - Wage Subsidies'!$B:$B,A11,'A - Wage Subsidies'!AA:AA,"No")
+IF(ISERROR('A - Grant - Stage 1'!$A$1),0,COUNTIFS('A - Grant - Stage 1'!$B:$B,A11,'A - Grant - Stage 1'!Y:Y,"No")
+IF(ISERROR('A - Graduate Placement - Stage1'!$A$1),0,COUNTIFS('A - Graduate Placement - Stage1'!$B:$B,A11,'A - Graduate Placement - Stage1'!Z:Z,"No"))))))))</f>
        <v>0</v>
      </c>
      <c r="N11" s="308">
        <f>IF(ISERROR('F - (FT) Staff Costs'!$A$1),0,COUNTIFS('F - (FT) Staff Costs'!$B:$B,A11,'F - (FT) Staff Costs'!S:S,"Yes")
+IF(ISERROR('F - (PT) Staff Costs'!$A$1),0,COUNTIFS('F - (PT) Staff Costs'!$B:$B,A11,'F - (PT) Staff Costs'!Z:Z,"Yes")
+IF(ISERROR('F - Direct Costs'!$A$1),0,COUNTIFS('F - Direct Costs'!$B:$B,$A11,'F - Direct Costs'!O:O,"Yes")
+IF(ISERROR('A - Procured'!$A$1),0,COUNTIFS('A - Procured'!$B:$B,A11,'A - Procured'!Y:Y,"Yes")
+IF(ISERROR('A - Wage Subsidies'!$A$1),0,COUNTIFS('A - Wage Subsidies'!$B:$B,A11,'A - Wage Subsidies'!AA:AA,"Yes")
+IF(ISERROR('A - Grant - Stage 1'!$A$1),0,COUNTIFS('A - Grant - Stage 1'!$B:$B,A11,'A - Grant - Stage 1'!Y:Y,"Yes")
+IF(ISERROR('A - Graduate Placement - Stage1'!$A$1),0,COUNTIFS('A - Graduate Placement - Stage1'!$B:$B,A11,'A - Graduate Placement - Stage1'!Z:Z,"Yes"))))))))</f>
        <v>0</v>
      </c>
      <c r="O11" s="437" t="str">
        <f t="shared" si="1"/>
        <v>TBC</v>
      </c>
      <c r="P11" s="310">
        <f t="shared" si="2"/>
        <v>0</v>
      </c>
    </row>
    <row r="12" spans="1:22" s="311" customFormat="1" ht="18" customHeight="1" x14ac:dyDescent="0.25">
      <c r="A12" s="109"/>
      <c r="B12" s="109"/>
      <c r="C12" s="110"/>
      <c r="D12" s="110"/>
      <c r="E12" s="307">
        <f>IF(ISERROR('F - (FT) Staff Costs'!$A$1),0,SUMIF('F - (FT) Staff Costs'!$B:$B,A12,'F - (FT) Staff Costs'!F:F)
+IF(ISERROR('F - (PT) Staff Costs'!$A$1),0,SUMIF('F - (PT) Staff Costs'!$B:$B,A12,'F - (PT) Staff Costs'!F:F)
+IF(ISERROR('F - Direct Costs'!$A$1),0,SUMIF('F - Direct Costs'!$B:$B,$A12,'F - Direct Costs'!F:F)
+IF(ISERROR('A - Procured'!$A$1),0,SUMIF('A - Procured'!$B:$B,A12,'A - Procured'!F:F)
+IF(ISERROR('A - Wage Subsidies'!$A$1),0,SUMIF('A - Wage Subsidies'!B:B,A12,'A - Wage Subsidies'!F:F)
+IF(ISERROR('A - Grant - Stage 1'!$A$1),0,SUMIF('A - Grant - Stage 1'!$B:$B,A12,'A - Grant - Stage 1'!F:F)
+IF(ISERROR('A - Graduate Placement - Stage1'!$A$1),0,SUMIF('A - Graduate Placement - Stage1'!$B:$B,A12,'A - Graduate Placement - Stage1'!F:F))))))))</f>
        <v>0</v>
      </c>
      <c r="F12" s="308">
        <f>IF(ISERROR('F - (FT) Staff Costs'!$A$1),0,COUNTIF('F - (FT) Staff Costs'!$B:$B,A12)
+IF(ISERROR('F - (PT) Staff Costs'!$A$1),0,COUNTIF('F - (PT) Staff Costs'!$B:$B,A12)
+IF(ISERROR('F - Direct Costs'!$A$1),0,COUNTIF('F - Direct Costs'!$B:$B,$A12)
+IF(ISERROR('A - Procured'!$A$1),0,COUNTIF('A - Procured'!$B:$B,A12)
+IF(ISERROR('A - Wage Subsidies'!$A$1),0,COUNTIF('A - Wage Subsidies'!$B:$B,A12)
+IF(ISERROR('A - Grant - Stage 1'!$A$1),0,COUNTIF('A - Grant - Stage 1'!$B:$B,A12)
+IF(ISERROR('A - Graduate Placement - Stage1'!$A$1),0,COUNTIF('A - Graduate Placement - Stage1'!$B:$B,A12))))))))</f>
        <v>0</v>
      </c>
      <c r="G12" s="309" t="str">
        <f t="shared" si="0"/>
        <v>0%</v>
      </c>
      <c r="H12" s="307">
        <f>IF(ISERROR('F - (FT) Staff Costs'!$A$1),0,SUMIF('F - (FT) Staff Costs'!$B:$B,$A12,'F - (FT) Staff Costs'!U:U)
+IF(ISERROR('F - (PT) Staff Costs'!$A$1),0,SUMIF('F - (PT) Staff Costs'!$B:$B,$A12,'F - (PT) Staff Costs'!AB:AB)
+IF(ISERROR('F - Direct Costs'!$A$1),0,SUMIF('F - Direct Costs'!$B:$B,$A12,'F - Direct Costs'!Q:Q)
+IF(ISERROR('A - Procured'!$A$1),0,SUMIF('A - Procured'!$B:$B,$A12,'A - Procured'!AA:AA)
+IF(ISERROR('A - Wage Subsidies'!$A$1),0,SUMIF('A - Wage Subsidies'!$B:$B,$A12,'A - Wage Subsidies'!AC:AC)
+IF(ISERROR('A - Grant - Stage 1'!$A$1),0,SUMIF('A - Grant - Stage 1'!$B:$B,$A12,'A - Grant - Stage 1'!AA:AA)
+IF(ISERROR('A - Graduate Placement - Stage1'!$A$1),0,SUMIF('A - Graduate Placement - Stage1'!$B:$B,$A12,'A - Graduate Placement - Stage1'!AB:AB))))))))</f>
        <v>0</v>
      </c>
      <c r="I12" s="307">
        <f>IF(ISERROR('F - (FT) Staff Costs'!$A$1),0,SUMIF('F - (FT) Staff Costs'!$B:$B,$A12,'F - (FT) Staff Costs'!V:V)
+IF(ISERROR('F - (PT) Staff Costs'!$A$1),0,SUMIF('F - (PT) Staff Costs'!$B:$B,$A12,'F - (PT) Staff Costs'!AC:AC)
+IF(ISERROR('F - Direct Costs'!$A$1),0,SUMIF('F - Direct Costs'!$B:$B,$A12,'F - Direct Costs'!R:R)
+IF(ISERROR('A - Procured'!$A$1),0,SUMIF('A - Procured'!$B:$B,$A12,'A - Procured'!AB:AB)
+IF(ISERROR('A - Wage Subsidies'!$A$1),0,SUMIF('A - Wage Subsidies'!$B:$B,$A12,'A - Wage Subsidies'!AD:AD)
+IF(ISERROR('A - Grant - Stage 1'!$A$1),0,SUMIF('A - Grant - Stage 1'!$B:$B,$A12,'A - Grant - Stage 1'!AB:AB)
+IF(ISERROR('A - Graduate Placement - Stage1'!$A$1),0,SUMIF('A - Graduate Placement - Stage1'!$B:$B,$A12,'A - Graduate Placement - Stage1'!AC:AC))))))))</f>
        <v>0</v>
      </c>
      <c r="J12" s="307">
        <f>IF(ISERROR('F - (FT) Staff Costs'!$A$1),0,SUMIF('F - (FT) Staff Costs'!$B:$B,$A12,'F - (FT) Staff Costs'!W:W)
+IF(ISERROR('F - (PT) Staff Costs'!$A$1),0,SUMIF('F - (PT) Staff Costs'!$B:$B,$A12,'F - (PT) Staff Costs'!AD:AD)
+IF(ISERROR('F - Direct Costs'!$A$1),0,SUMIF('F - Direct Costs'!$B:$B,$A12,'F - Direct Costs'!S:S)
+IF(ISERROR('A - Procured'!$A$1),0,SUMIF('A - Procured'!$B:$B,$A12,'A - Procured'!AC:AC)
+IF(ISERROR('A - Wage Subsidies'!$A$1),0,SUMIF('A - Wage Subsidies'!$B:$B,$A12,'A - Wage Subsidies'!AE:AE)
+IF(ISERROR('A - Grant - Stage 1'!$A$1),0,SUMIF('A - Grant - Stage 1'!$B:$B,$A12,'A - Grant - Stage 1'!AC:AC)
+IF(ISERROR('A - Graduate Placement - Stage1'!$A$1),0,SUMIF('A - Graduate Placement - Stage1'!$B:$B,$A12,'A - Graduate Placement - Stage1'!AD:AD))))))))</f>
        <v>0</v>
      </c>
      <c r="K12" s="310">
        <f t="shared" si="3"/>
        <v>0</v>
      </c>
      <c r="L12" s="307">
        <f>SUMIFS('F - (FT) Staff Costs'!F:F,'F - (FT) Staff Costs'!S:S,"Yes",'F - (FT) Staff Costs'!B:B,A12)
+SUMIFS('F - (PT) Staff Costs'!F:F,'F - (PT) Staff Costs'!Z:Z,"Yes",'F - (PT) Staff Costs'!B:B,A12)
+SUMIFS('F - Direct Costs'!F:F,'F - Direct Costs'!O:O,"Yes",'F - Direct Costs'!B:B,A12)
+SUMIFS('A - Procured'!F:F,'A - Procured'!Y:Y,"Yes",'A - Procured'!B:B,A12)
+SUMIFS('A - Wage Subsidies'!F:F,'A - Wage Subsidies'!AA:AA,"Yes",'A - Wage Subsidies'!B:B,A12)
+SUMIFS('A - Grant - Stage 1'!F:F,'A - Grant - Stage 1'!Y:Y,"Yes",'A - Grant - Stage 1'!B:B,A12)
+SUMIFS('A - Graduate Placement - Stage1'!F:F,'A - Graduate Placement - Stage1'!Z:Z,"Yes",'A - Graduate Placement - Stage1'!B:B,A12)</f>
        <v>0</v>
      </c>
      <c r="M12" s="308">
        <f>IF(ISERROR('F - (FT) Staff Costs'!$A$1),0,COUNTIFS('F - (FT) Staff Costs'!$B:$B,A12,'F - (FT) Staff Costs'!S:S,"No")
+IF(ISERROR('F - (PT) Staff Costs'!$A$1),0,COUNTIFS('F - (PT) Staff Costs'!$B:$B,A12,'F - (PT) Staff Costs'!Z:Z,"No")
+IF(ISERROR('F - Direct Costs'!$A$1),0,COUNTIFS('F - Direct Costs'!$B:$B,$A12,'F - Direct Costs'!O:O,"No")
+IF(ISERROR('A - Procured'!$A$1),0,COUNTIFS('A - Procured'!$B:$B,A12,'A - Procured'!Y:Y,"No")
+IF(ISERROR('A - Wage Subsidies'!$A$1),0,COUNTIFS('A - Wage Subsidies'!$B:$B,A12,'A - Wage Subsidies'!AA:AA,"No")
+IF(ISERROR('A - Grant - Stage 1'!$A$1),0,COUNTIFS('A - Grant - Stage 1'!$B:$B,A12,'A - Grant - Stage 1'!Y:Y,"No")
+IF(ISERROR('A - Graduate Placement - Stage1'!$A$1),0,COUNTIFS('A - Graduate Placement - Stage1'!$B:$B,A12,'A - Graduate Placement - Stage1'!Z:Z,"No"))))))))</f>
        <v>0</v>
      </c>
      <c r="N12" s="308">
        <f>IF(ISERROR('F - (FT) Staff Costs'!$A$1),0,COUNTIFS('F - (FT) Staff Costs'!$B:$B,A12,'F - (FT) Staff Costs'!S:S,"Yes")
+IF(ISERROR('F - (PT) Staff Costs'!$A$1),0,COUNTIFS('F - (PT) Staff Costs'!$B:$B,A12,'F - (PT) Staff Costs'!Z:Z,"Yes")
+IF(ISERROR('F - Direct Costs'!$A$1),0,COUNTIFS('F - Direct Costs'!$B:$B,$A12,'F - Direct Costs'!O:O,"Yes")
+IF(ISERROR('A - Procured'!$A$1),0,COUNTIFS('A - Procured'!$B:$B,A12,'A - Procured'!Y:Y,"Yes")
+IF(ISERROR('A - Wage Subsidies'!$A$1),0,COUNTIFS('A - Wage Subsidies'!$B:$B,A12,'A - Wage Subsidies'!AA:AA,"Yes")
+IF(ISERROR('A - Grant - Stage 1'!$A$1),0,COUNTIFS('A - Grant - Stage 1'!$B:$B,A12,'A - Grant - Stage 1'!Y:Y,"Yes")
+IF(ISERROR('A - Graduate Placement - Stage1'!$A$1),0,COUNTIFS('A - Graduate Placement - Stage1'!$B:$B,A12,'A - Graduate Placement - Stage1'!Z:Z,"Yes"))))))))</f>
        <v>0</v>
      </c>
      <c r="O12" s="437" t="str">
        <f t="shared" si="1"/>
        <v>TBC</v>
      </c>
      <c r="P12" s="310">
        <f t="shared" si="2"/>
        <v>0</v>
      </c>
    </row>
    <row r="13" spans="1:22" s="311" customFormat="1" ht="18" customHeight="1" x14ac:dyDescent="0.25">
      <c r="A13" s="109"/>
      <c r="B13" s="109"/>
      <c r="C13" s="110"/>
      <c r="D13" s="110"/>
      <c r="E13" s="307">
        <f>IF(ISERROR('F - (FT) Staff Costs'!$A$1),0,SUMIF('F - (FT) Staff Costs'!$B:$B,A13,'F - (FT) Staff Costs'!F:F)
+IF(ISERROR('F - (PT) Staff Costs'!$A$1),0,SUMIF('F - (PT) Staff Costs'!$B:$B,A13,'F - (PT) Staff Costs'!F:F)
+IF(ISERROR('F - Direct Costs'!$A$1),0,SUMIF('F - Direct Costs'!$B:$B,$A13,'F - Direct Costs'!F:F)
+IF(ISERROR('A - Procured'!$A$1),0,SUMIF('A - Procured'!$B:$B,A13,'A - Procured'!F:F)
+IF(ISERROR('A - Wage Subsidies'!$A$1),0,SUMIF('A - Wage Subsidies'!B:B,A13,'A - Wage Subsidies'!F:F)
+IF(ISERROR('A - Grant - Stage 1'!$A$1),0,SUMIF('A - Grant - Stage 1'!$B:$B,A13,'A - Grant - Stage 1'!F:F)
+IF(ISERROR('A - Graduate Placement - Stage1'!$A$1),0,SUMIF('A - Graduate Placement - Stage1'!$B:$B,A13,'A - Graduate Placement - Stage1'!F:F))))))))</f>
        <v>0</v>
      </c>
      <c r="F13" s="308">
        <f>IF(ISERROR('F - (FT) Staff Costs'!$A$1),0,COUNTIF('F - (FT) Staff Costs'!$B:$B,A13)
+IF(ISERROR('F - (PT) Staff Costs'!$A$1),0,COUNTIF('F - (PT) Staff Costs'!$B:$B,A13)
+IF(ISERROR('F - Direct Costs'!$A$1),0,COUNTIF('F - Direct Costs'!$B:$B,$A13)
+IF(ISERROR('A - Procured'!$A$1),0,COUNTIF('A - Procured'!$B:$B,A13)
+IF(ISERROR('A - Wage Subsidies'!$A$1),0,COUNTIF('A - Wage Subsidies'!$B:$B,A13)
+IF(ISERROR('A - Grant - Stage 1'!$A$1),0,COUNTIF('A - Grant - Stage 1'!$B:$B,A13)
+IF(ISERROR('A - Graduate Placement - Stage1'!$A$1),0,COUNTIF('A - Graduate Placement - Stage1'!$B:$B,A13))))))))</f>
        <v>0</v>
      </c>
      <c r="G13" s="309" t="str">
        <f t="shared" si="0"/>
        <v>0%</v>
      </c>
      <c r="H13" s="307">
        <f>IF(ISERROR('F - (FT) Staff Costs'!$A$1),0,SUMIF('F - (FT) Staff Costs'!$B:$B,$A13,'F - (FT) Staff Costs'!U:U)
+IF(ISERROR('F - (PT) Staff Costs'!$A$1),0,SUMIF('F - (PT) Staff Costs'!$B:$B,$A13,'F - (PT) Staff Costs'!AB:AB)
+IF(ISERROR('F - Direct Costs'!$A$1),0,SUMIF('F - Direct Costs'!$B:$B,$A13,'F - Direct Costs'!Q:Q)
+IF(ISERROR('A - Procured'!$A$1),0,SUMIF('A - Procured'!$B:$B,$A13,'A - Procured'!AA:AA)
+IF(ISERROR('A - Wage Subsidies'!$A$1),0,SUMIF('A - Wage Subsidies'!$B:$B,$A13,'A - Wage Subsidies'!AC:AC)
+IF(ISERROR('A - Grant - Stage 1'!$A$1),0,SUMIF('A - Grant - Stage 1'!$B:$B,$A13,'A - Grant - Stage 1'!AA:AA)
+IF(ISERROR('A - Graduate Placement - Stage1'!$A$1),0,SUMIF('A - Graduate Placement - Stage1'!$B:$B,$A13,'A - Graduate Placement - Stage1'!AB:AB))))))))</f>
        <v>0</v>
      </c>
      <c r="I13" s="307">
        <f>IF(ISERROR('F - (FT) Staff Costs'!$A$1),0,SUMIF('F - (FT) Staff Costs'!$B:$B,$A13,'F - (FT) Staff Costs'!V:V)
+IF(ISERROR('F - (PT) Staff Costs'!$A$1),0,SUMIF('F - (PT) Staff Costs'!$B:$B,$A13,'F - (PT) Staff Costs'!AC:AC)
+IF(ISERROR('F - Direct Costs'!$A$1),0,SUMIF('F - Direct Costs'!$B:$B,$A13,'F - Direct Costs'!R:R)
+IF(ISERROR('A - Procured'!$A$1),0,SUMIF('A - Procured'!$B:$B,$A13,'A - Procured'!AB:AB)
+IF(ISERROR('A - Wage Subsidies'!$A$1),0,SUMIF('A - Wage Subsidies'!$B:$B,$A13,'A - Wage Subsidies'!AD:AD)
+IF(ISERROR('A - Grant - Stage 1'!$A$1),0,SUMIF('A - Grant - Stage 1'!$B:$B,$A13,'A - Grant - Stage 1'!AB:AB)
+IF(ISERROR('A - Graduate Placement - Stage1'!$A$1),0,SUMIF('A - Graduate Placement - Stage1'!$B:$B,$A13,'A - Graduate Placement - Stage1'!AC:AC))))))))</f>
        <v>0</v>
      </c>
      <c r="J13" s="307">
        <f>IF(ISERROR('F - (FT) Staff Costs'!$A$1),0,SUMIF('F - (FT) Staff Costs'!$B:$B,$A13,'F - (FT) Staff Costs'!W:W)
+IF(ISERROR('F - (PT) Staff Costs'!$A$1),0,SUMIF('F - (PT) Staff Costs'!$B:$B,$A13,'F - (PT) Staff Costs'!AD:AD)
+IF(ISERROR('F - Direct Costs'!$A$1),0,SUMIF('F - Direct Costs'!$B:$B,$A13,'F - Direct Costs'!S:S)
+IF(ISERROR('A - Procured'!$A$1),0,SUMIF('A - Procured'!$B:$B,$A13,'A - Procured'!AC:AC)
+IF(ISERROR('A - Wage Subsidies'!$A$1),0,SUMIF('A - Wage Subsidies'!$B:$B,$A13,'A - Wage Subsidies'!AE:AE)
+IF(ISERROR('A - Grant - Stage 1'!$A$1),0,SUMIF('A - Grant - Stage 1'!$B:$B,$A13,'A - Grant - Stage 1'!AC:AC)
+IF(ISERROR('A - Graduate Placement - Stage1'!$A$1),0,SUMIF('A - Graduate Placement - Stage1'!$B:$B,$A13,'A - Graduate Placement - Stage1'!AD:AD))))))))</f>
        <v>0</v>
      </c>
      <c r="K13" s="310">
        <f t="shared" si="3"/>
        <v>0</v>
      </c>
      <c r="L13" s="307">
        <f>SUMIFS('F - (FT) Staff Costs'!F:F,'F - (FT) Staff Costs'!S:S,"Yes",'F - (FT) Staff Costs'!B:B,A13)
+SUMIFS('F - (PT) Staff Costs'!F:F,'F - (PT) Staff Costs'!Z:Z,"Yes",'F - (PT) Staff Costs'!B:B,A13)
+SUMIFS('F - Direct Costs'!F:F,'F - Direct Costs'!O:O,"Yes",'F - Direct Costs'!B:B,A13)
+SUMIFS('A - Procured'!F:F,'A - Procured'!Y:Y,"Yes",'A - Procured'!B:B,A13)
+SUMIFS('A - Wage Subsidies'!F:F,'A - Wage Subsidies'!AA:AA,"Yes",'A - Wage Subsidies'!B:B,A13)
+SUMIFS('A - Grant - Stage 1'!F:F,'A - Grant - Stage 1'!Y:Y,"Yes",'A - Grant - Stage 1'!B:B,A13)
+SUMIFS('A - Graduate Placement - Stage1'!F:F,'A - Graduate Placement - Stage1'!Z:Z,"Yes",'A - Graduate Placement - Stage1'!B:B,A13)</f>
        <v>0</v>
      </c>
      <c r="M13" s="308">
        <f>IF(ISERROR('F - (FT) Staff Costs'!$A$1),0,COUNTIFS('F - (FT) Staff Costs'!$B:$B,A13,'F - (FT) Staff Costs'!S:S,"No")
+IF(ISERROR('F - (PT) Staff Costs'!$A$1),0,COUNTIFS('F - (PT) Staff Costs'!$B:$B,A13,'F - (PT) Staff Costs'!Z:Z,"No")
+IF(ISERROR('F - Direct Costs'!$A$1),0,COUNTIFS('F - Direct Costs'!$B:$B,$A13,'F - Direct Costs'!O:O,"No")
+IF(ISERROR('A - Procured'!$A$1),0,COUNTIFS('A - Procured'!$B:$B,A13,'A - Procured'!Y:Y,"No")
+IF(ISERROR('A - Wage Subsidies'!$A$1),0,COUNTIFS('A - Wage Subsidies'!$B:$B,A13,'A - Wage Subsidies'!AA:AA,"No")
+IF(ISERROR('A - Grant - Stage 1'!$A$1),0,COUNTIFS('A - Grant - Stage 1'!$B:$B,A13,'A - Grant - Stage 1'!Y:Y,"No")
+IF(ISERROR('A - Graduate Placement - Stage1'!$A$1),0,COUNTIFS('A - Graduate Placement - Stage1'!$B:$B,A13,'A - Graduate Placement - Stage1'!Z:Z,"No"))))))))</f>
        <v>0</v>
      </c>
      <c r="N13" s="308">
        <f>IF(ISERROR('F - (FT) Staff Costs'!$A$1),0,COUNTIFS('F - (FT) Staff Costs'!$B:$B,A13,'F - (FT) Staff Costs'!S:S,"Yes")
+IF(ISERROR('F - (PT) Staff Costs'!$A$1),0,COUNTIFS('F - (PT) Staff Costs'!$B:$B,A13,'F - (PT) Staff Costs'!Z:Z,"Yes")
+IF(ISERROR('F - Direct Costs'!$A$1),0,COUNTIFS('F - Direct Costs'!$B:$B,$A13,'F - Direct Costs'!O:O,"Yes")
+IF(ISERROR('A - Procured'!$A$1),0,COUNTIFS('A - Procured'!$B:$B,A13,'A - Procured'!Y:Y,"Yes")
+IF(ISERROR('A - Wage Subsidies'!$A$1),0,COUNTIFS('A - Wage Subsidies'!$B:$B,A13,'A - Wage Subsidies'!AA:AA,"Yes")
+IF(ISERROR('A - Grant - Stage 1'!$A$1),0,COUNTIFS('A - Grant - Stage 1'!$B:$B,A13,'A - Grant - Stage 1'!Y:Y,"Yes")
+IF(ISERROR('A - Graduate Placement - Stage1'!$A$1),0,COUNTIFS('A - Graduate Placement - Stage1'!$B:$B,A13,'A - Graduate Placement - Stage1'!Z:Z,"Yes"))))))))</f>
        <v>0</v>
      </c>
      <c r="O13" s="437" t="str">
        <f t="shared" si="1"/>
        <v>TBC</v>
      </c>
      <c r="P13" s="310">
        <f t="shared" si="2"/>
        <v>0</v>
      </c>
    </row>
    <row r="14" spans="1:22" s="311" customFormat="1" ht="18" customHeight="1" x14ac:dyDescent="0.25">
      <c r="A14" s="109"/>
      <c r="B14" s="109"/>
      <c r="C14" s="110"/>
      <c r="D14" s="110"/>
      <c r="E14" s="307">
        <f>IF(ISERROR('F - (FT) Staff Costs'!$A$1),0,SUMIF('F - (FT) Staff Costs'!$B:$B,A14,'F - (FT) Staff Costs'!F:F)
+IF(ISERROR('F - (PT) Staff Costs'!$A$1),0,SUMIF('F - (PT) Staff Costs'!$B:$B,A14,'F - (PT) Staff Costs'!F:F)
+IF(ISERROR('F - Direct Costs'!$A$1),0,SUMIF('F - Direct Costs'!$B:$B,$A14,'F - Direct Costs'!F:F)
+IF(ISERROR('A - Procured'!$A$1),0,SUMIF('A - Procured'!$B:$B,A14,'A - Procured'!F:F)
+IF(ISERROR('A - Wage Subsidies'!$A$1),0,SUMIF('A - Wage Subsidies'!B:B,A14,'A - Wage Subsidies'!F:F)
+IF(ISERROR('A - Grant - Stage 1'!$A$1),0,SUMIF('A - Grant - Stage 1'!$B:$B,A14,'A - Grant - Stage 1'!F:F)
+IF(ISERROR('A - Graduate Placement - Stage1'!$A$1),0,SUMIF('A - Graduate Placement - Stage1'!$B:$B,A14,'A - Graduate Placement - Stage1'!F:F))))))))</f>
        <v>0</v>
      </c>
      <c r="F14" s="308">
        <f>IF(ISERROR('F - (FT) Staff Costs'!$A$1),0,COUNTIF('F - (FT) Staff Costs'!$B:$B,A14)
+IF(ISERROR('F - (PT) Staff Costs'!$A$1),0,COUNTIF('F - (PT) Staff Costs'!$B:$B,A14)
+IF(ISERROR('F - Direct Costs'!$A$1),0,COUNTIF('F - Direct Costs'!$B:$B,$A14)
+IF(ISERROR('A - Procured'!$A$1),0,COUNTIF('A - Procured'!$B:$B,A14)
+IF(ISERROR('A - Wage Subsidies'!$A$1),0,COUNTIF('A - Wage Subsidies'!$B:$B,A14)
+IF(ISERROR('A - Grant - Stage 1'!$A$1),0,COUNTIF('A - Grant - Stage 1'!$B:$B,A14)
+IF(ISERROR('A - Graduate Placement - Stage1'!$A$1),0,COUNTIF('A - Graduate Placement - Stage1'!$B:$B,A14))))))))</f>
        <v>0</v>
      </c>
      <c r="G14" s="309" t="str">
        <f t="shared" si="0"/>
        <v>0%</v>
      </c>
      <c r="H14" s="307">
        <f>IF(ISERROR('F - (FT) Staff Costs'!$A$1),0,SUMIF('F - (FT) Staff Costs'!$B:$B,$A14,'F - (FT) Staff Costs'!U:U)
+IF(ISERROR('F - (PT) Staff Costs'!$A$1),0,SUMIF('F - (PT) Staff Costs'!$B:$B,$A14,'F - (PT) Staff Costs'!AB:AB)
+IF(ISERROR('F - Direct Costs'!$A$1),0,SUMIF('F - Direct Costs'!$B:$B,$A14,'F - Direct Costs'!Q:Q)
+IF(ISERROR('A - Procured'!$A$1),0,SUMIF('A - Procured'!$B:$B,$A14,'A - Procured'!AA:AA)
+IF(ISERROR('A - Wage Subsidies'!$A$1),0,SUMIF('A - Wage Subsidies'!$B:$B,$A14,'A - Wage Subsidies'!AC:AC)
+IF(ISERROR('A - Grant - Stage 1'!$A$1),0,SUMIF('A - Grant - Stage 1'!$B:$B,$A14,'A - Grant - Stage 1'!AA:AA)
+IF(ISERROR('A - Graduate Placement - Stage1'!$A$1),0,SUMIF('A - Graduate Placement - Stage1'!$B:$B,$A14,'A - Graduate Placement - Stage1'!AB:AB))))))))</f>
        <v>0</v>
      </c>
      <c r="I14" s="307">
        <f>IF(ISERROR('F - (FT) Staff Costs'!$A$1),0,SUMIF('F - (FT) Staff Costs'!$B:$B,$A14,'F - (FT) Staff Costs'!V:V)
+IF(ISERROR('F - (PT) Staff Costs'!$A$1),0,SUMIF('F - (PT) Staff Costs'!$B:$B,$A14,'F - (PT) Staff Costs'!AC:AC)
+IF(ISERROR('F - Direct Costs'!$A$1),0,SUMIF('F - Direct Costs'!$B:$B,$A14,'F - Direct Costs'!R:R)
+IF(ISERROR('A - Procured'!$A$1),0,SUMIF('A - Procured'!$B:$B,$A14,'A - Procured'!AB:AB)
+IF(ISERROR('A - Wage Subsidies'!$A$1),0,SUMIF('A - Wage Subsidies'!$B:$B,$A14,'A - Wage Subsidies'!AD:AD)
+IF(ISERROR('A - Grant - Stage 1'!$A$1),0,SUMIF('A - Grant - Stage 1'!$B:$B,$A14,'A - Grant - Stage 1'!AB:AB)
+IF(ISERROR('A - Graduate Placement - Stage1'!$A$1),0,SUMIF('A - Graduate Placement - Stage1'!$B:$B,$A14,'A - Graduate Placement - Stage1'!AC:AC))))))))</f>
        <v>0</v>
      </c>
      <c r="J14" s="307">
        <f>IF(ISERROR('F - (FT) Staff Costs'!$A$1),0,SUMIF('F - (FT) Staff Costs'!$B:$B,$A14,'F - (FT) Staff Costs'!W:W)
+IF(ISERROR('F - (PT) Staff Costs'!$A$1),0,SUMIF('F - (PT) Staff Costs'!$B:$B,$A14,'F - (PT) Staff Costs'!AD:AD)
+IF(ISERROR('F - Direct Costs'!$A$1),0,SUMIF('F - Direct Costs'!$B:$B,$A14,'F - Direct Costs'!S:S)
+IF(ISERROR('A - Procured'!$A$1),0,SUMIF('A - Procured'!$B:$B,$A14,'A - Procured'!AC:AC)
+IF(ISERROR('A - Wage Subsidies'!$A$1),0,SUMIF('A - Wage Subsidies'!$B:$B,$A14,'A - Wage Subsidies'!AE:AE)
+IF(ISERROR('A - Grant - Stage 1'!$A$1),0,SUMIF('A - Grant - Stage 1'!$B:$B,$A14,'A - Grant - Stage 1'!AC:AC)
+IF(ISERROR('A - Graduate Placement - Stage1'!$A$1),0,SUMIF('A - Graduate Placement - Stage1'!$B:$B,$A14,'A - Graduate Placement - Stage1'!AD:AD))))))))</f>
        <v>0</v>
      </c>
      <c r="K14" s="310">
        <f t="shared" si="3"/>
        <v>0</v>
      </c>
      <c r="L14" s="307">
        <f>SUMIFS('F - (FT) Staff Costs'!F:F,'F - (FT) Staff Costs'!S:S,"Yes",'F - (FT) Staff Costs'!B:B,A14)
+SUMIFS('F - (PT) Staff Costs'!F:F,'F - (PT) Staff Costs'!Z:Z,"Yes",'F - (PT) Staff Costs'!B:B,A14)
+SUMIFS('F - Direct Costs'!F:F,'F - Direct Costs'!O:O,"Yes",'F - Direct Costs'!B:B,A14)
+SUMIFS('A - Procured'!F:F,'A - Procured'!Y:Y,"Yes",'A - Procured'!B:B,A14)
+SUMIFS('A - Wage Subsidies'!F:F,'A - Wage Subsidies'!AA:AA,"Yes",'A - Wage Subsidies'!B:B,A14)
+SUMIFS('A - Grant - Stage 1'!F:F,'A - Grant - Stage 1'!Y:Y,"Yes",'A - Grant - Stage 1'!B:B,A14)
+SUMIFS('A - Graduate Placement - Stage1'!F:F,'A - Graduate Placement - Stage1'!Z:Z,"Yes",'A - Graduate Placement - Stage1'!B:B,A14)</f>
        <v>0</v>
      </c>
      <c r="M14" s="308">
        <f>IF(ISERROR('F - (FT) Staff Costs'!$A$1),0,COUNTIFS('F - (FT) Staff Costs'!$B:$B,A14,'F - (FT) Staff Costs'!S:S,"No")
+IF(ISERROR('F - (PT) Staff Costs'!$A$1),0,COUNTIFS('F - (PT) Staff Costs'!$B:$B,A14,'F - (PT) Staff Costs'!Z:Z,"No")
+IF(ISERROR('F - Direct Costs'!$A$1),0,COUNTIFS('F - Direct Costs'!$B:$B,$A14,'F - Direct Costs'!O:O,"No")
+IF(ISERROR('A - Procured'!$A$1),0,COUNTIFS('A - Procured'!$B:$B,A14,'A - Procured'!Y:Y,"No")
+IF(ISERROR('A - Wage Subsidies'!$A$1),0,COUNTIFS('A - Wage Subsidies'!$B:$B,A14,'A - Wage Subsidies'!AA:AA,"No")
+IF(ISERROR('A - Grant - Stage 1'!$A$1),0,COUNTIFS('A - Grant - Stage 1'!$B:$B,A14,'A - Grant - Stage 1'!Y:Y,"No")
+IF(ISERROR('A - Graduate Placement - Stage1'!$A$1),0,COUNTIFS('A - Graduate Placement - Stage1'!$B:$B,A14,'A - Graduate Placement - Stage1'!Z:Z,"No"))))))))</f>
        <v>0</v>
      </c>
      <c r="N14" s="308">
        <f>IF(ISERROR('F - (FT) Staff Costs'!$A$1),0,COUNTIFS('F - (FT) Staff Costs'!$B:$B,A14,'F - (FT) Staff Costs'!S:S,"Yes")
+IF(ISERROR('F - (PT) Staff Costs'!$A$1),0,COUNTIFS('F - (PT) Staff Costs'!$B:$B,A14,'F - (PT) Staff Costs'!Z:Z,"Yes")
+IF(ISERROR('F - Direct Costs'!$A$1),0,COUNTIFS('F - Direct Costs'!$B:$B,$A14,'F - Direct Costs'!O:O,"Yes")
+IF(ISERROR('A - Procured'!$A$1),0,COUNTIFS('A - Procured'!$B:$B,A14,'A - Procured'!Y:Y,"Yes")
+IF(ISERROR('A - Wage Subsidies'!$A$1),0,COUNTIFS('A - Wage Subsidies'!$B:$B,A14,'A - Wage Subsidies'!AA:AA,"Yes")
+IF(ISERROR('A - Grant - Stage 1'!$A$1),0,COUNTIFS('A - Grant - Stage 1'!$B:$B,A14,'A - Grant - Stage 1'!Y:Y,"Yes")
+IF(ISERROR('A - Graduate Placement - Stage1'!$A$1),0,COUNTIFS('A - Graduate Placement - Stage1'!$B:$B,A14,'A - Graduate Placement - Stage1'!Z:Z,"Yes"))))))))</f>
        <v>0</v>
      </c>
      <c r="O14" s="437" t="str">
        <f t="shared" si="1"/>
        <v>TBC</v>
      </c>
      <c r="P14" s="310">
        <f t="shared" si="2"/>
        <v>0</v>
      </c>
    </row>
    <row r="15" spans="1:22" s="191" customFormat="1" ht="20.149999999999999" customHeight="1" x14ac:dyDescent="0.35">
      <c r="A15" s="222" t="s">
        <v>55</v>
      </c>
      <c r="B15" s="222"/>
      <c r="C15" s="224"/>
      <c r="D15" s="224">
        <f>SUM(D5:D14)</f>
        <v>0</v>
      </c>
      <c r="E15" s="224">
        <f>SUM(E5:E14)</f>
        <v>0</v>
      </c>
      <c r="F15" s="225">
        <f>SUM(F5:F14)</f>
        <v>0</v>
      </c>
      <c r="G15" s="226"/>
      <c r="H15" s="224">
        <f t="shared" ref="H15:N15" si="4">SUM(H5:H14)</f>
        <v>0</v>
      </c>
      <c r="I15" s="224">
        <f t="shared" si="4"/>
        <v>0</v>
      </c>
      <c r="J15" s="224">
        <f t="shared" si="4"/>
        <v>0</v>
      </c>
      <c r="K15" s="224">
        <f t="shared" si="4"/>
        <v>0</v>
      </c>
      <c r="L15" s="224">
        <f>SUM(L5:L14)</f>
        <v>0</v>
      </c>
      <c r="M15" s="225">
        <f t="shared" si="4"/>
        <v>0</v>
      </c>
      <c r="N15" s="225">
        <f t="shared" si="4"/>
        <v>0</v>
      </c>
      <c r="O15" s="227"/>
      <c r="P15" s="224">
        <f>SUM(P5:P14)</f>
        <v>0</v>
      </c>
    </row>
  </sheetData>
  <mergeCells count="1">
    <mergeCell ref="A1:H1"/>
  </mergeCells>
  <pageMargins left="0.75" right="0.75" top="1" bottom="1" header="0.5" footer="0.5"/>
  <pageSetup paperSize="9" scale="44" orientation="landscape" r:id="rId1"/>
  <headerFooter alignWithMargins="0">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12"/>
  <sheetViews>
    <sheetView zoomScale="80" zoomScaleNormal="80" workbookViewId="0">
      <selection activeCell="G31" sqref="G31"/>
    </sheetView>
  </sheetViews>
  <sheetFormatPr defaultColWidth="9" defaultRowHeight="12.5" x14ac:dyDescent="0.25"/>
  <cols>
    <col min="1" max="1" width="29.81640625" customWidth="1"/>
    <col min="4" max="4" width="14.81640625" customWidth="1"/>
    <col min="5" max="5" width="22" bestFit="1" customWidth="1"/>
    <col min="6" max="6" width="14.7265625" customWidth="1"/>
    <col min="7" max="8" width="22" bestFit="1" customWidth="1"/>
    <col min="9" max="9" width="16.453125" customWidth="1"/>
  </cols>
  <sheetData>
    <row r="1" spans="1:14" s="87" customFormat="1" ht="20.149999999999999" customHeight="1" x14ac:dyDescent="0.4">
      <c r="A1" s="580" t="s">
        <v>134</v>
      </c>
      <c r="B1" s="581"/>
      <c r="C1" s="581"/>
      <c r="D1" s="581"/>
      <c r="E1" s="581"/>
      <c r="F1" s="581"/>
      <c r="G1" s="581"/>
      <c r="H1" s="582"/>
      <c r="M1" s="210"/>
      <c r="N1" s="211"/>
    </row>
    <row r="2" spans="1:14" ht="20.149999999999999" customHeight="1" x14ac:dyDescent="0.25">
      <c r="B2" s="73"/>
      <c r="G2" s="79"/>
      <c r="M2" s="48"/>
      <c r="N2" s="78"/>
    </row>
    <row r="3" spans="1:14" s="155" customFormat="1" ht="31" x14ac:dyDescent="0.35">
      <c r="A3" s="212" t="s">
        <v>53</v>
      </c>
      <c r="B3" s="578" t="s">
        <v>52</v>
      </c>
      <c r="C3" s="578"/>
      <c r="D3" s="213" t="s">
        <v>65</v>
      </c>
      <c r="E3" s="212" t="s">
        <v>57</v>
      </c>
      <c r="F3" s="212" t="s">
        <v>58</v>
      </c>
      <c r="G3" s="212" t="s">
        <v>59</v>
      </c>
      <c r="H3" s="212" t="s">
        <v>60</v>
      </c>
      <c r="I3" s="212" t="s">
        <v>123</v>
      </c>
      <c r="J3" s="578" t="s">
        <v>3</v>
      </c>
      <c r="K3" s="578"/>
      <c r="L3" s="578"/>
      <c r="M3" s="214"/>
    </row>
    <row r="4" spans="1:14" ht="20.149999999999999" customHeight="1" x14ac:dyDescent="0.3">
      <c r="A4" s="86"/>
      <c r="B4" s="579"/>
      <c r="C4" s="579"/>
      <c r="D4" s="59"/>
      <c r="E4" s="52"/>
      <c r="F4" s="53"/>
      <c r="G4" s="80"/>
      <c r="H4" s="54"/>
      <c r="I4" s="55"/>
      <c r="J4" s="577"/>
      <c r="K4" s="577"/>
      <c r="L4" s="577"/>
      <c r="M4" s="77"/>
    </row>
    <row r="5" spans="1:14" ht="20.149999999999999" customHeight="1" x14ac:dyDescent="0.3">
      <c r="A5" s="86"/>
      <c r="B5" s="579"/>
      <c r="C5" s="579"/>
      <c r="D5" s="59"/>
      <c r="E5" s="52"/>
      <c r="F5" s="53"/>
      <c r="G5" s="80"/>
      <c r="H5" s="54"/>
      <c r="I5" s="55"/>
      <c r="J5" s="577"/>
      <c r="K5" s="577"/>
      <c r="L5" s="577"/>
      <c r="M5" s="77"/>
    </row>
    <row r="6" spans="1:14" ht="20.149999999999999" customHeight="1" x14ac:dyDescent="0.3">
      <c r="A6" s="86"/>
      <c r="B6" s="579"/>
      <c r="C6" s="579"/>
      <c r="D6" s="59"/>
      <c r="E6" s="52"/>
      <c r="F6" s="53"/>
      <c r="G6" s="80"/>
      <c r="H6" s="54"/>
      <c r="I6" s="55"/>
      <c r="J6" s="577"/>
      <c r="K6" s="577"/>
      <c r="L6" s="577"/>
      <c r="M6" s="77"/>
    </row>
    <row r="7" spans="1:14" ht="20.149999999999999" customHeight="1" x14ac:dyDescent="0.3">
      <c r="A7" s="86"/>
      <c r="B7" s="579"/>
      <c r="C7" s="579"/>
      <c r="D7" s="59"/>
      <c r="E7" s="52"/>
      <c r="F7" s="53"/>
      <c r="G7" s="80"/>
      <c r="H7" s="54"/>
      <c r="I7" s="55"/>
      <c r="J7" s="577"/>
      <c r="K7" s="577"/>
      <c r="L7" s="577"/>
      <c r="M7" s="77"/>
    </row>
    <row r="8" spans="1:14" ht="20.149999999999999" customHeight="1" x14ac:dyDescent="0.3">
      <c r="A8" s="86"/>
      <c r="B8" s="579"/>
      <c r="C8" s="579"/>
      <c r="D8" s="59"/>
      <c r="E8" s="52"/>
      <c r="F8" s="53"/>
      <c r="G8" s="80"/>
      <c r="H8" s="54"/>
      <c r="I8" s="55"/>
      <c r="J8" s="577"/>
      <c r="K8" s="577"/>
      <c r="L8" s="577"/>
      <c r="M8" s="77"/>
    </row>
    <row r="9" spans="1:14" ht="20.149999999999999" customHeight="1" x14ac:dyDescent="0.3">
      <c r="A9" s="86"/>
      <c r="B9" s="579"/>
      <c r="C9" s="579"/>
      <c r="D9" s="59"/>
      <c r="E9" s="52"/>
      <c r="F9" s="53"/>
      <c r="G9" s="80"/>
      <c r="H9" s="54"/>
      <c r="I9" s="55"/>
      <c r="J9" s="577"/>
      <c r="K9" s="577"/>
      <c r="L9" s="577"/>
      <c r="M9" s="77"/>
    </row>
    <row r="10" spans="1:14" ht="20.149999999999999" customHeight="1" x14ac:dyDescent="0.3">
      <c r="A10" s="84"/>
      <c r="B10" s="583"/>
      <c r="C10" s="584"/>
      <c r="D10" s="58"/>
      <c r="E10" s="56"/>
      <c r="F10" s="57"/>
      <c r="G10" s="81"/>
      <c r="H10" s="57"/>
      <c r="I10" s="58"/>
      <c r="J10" s="583"/>
      <c r="K10" s="585"/>
      <c r="L10" s="584"/>
      <c r="M10" s="77"/>
    </row>
    <row r="12" spans="1:14" ht="18" x14ac:dyDescent="0.4">
      <c r="A12" s="242"/>
    </row>
  </sheetData>
  <mergeCells count="17">
    <mergeCell ref="B10:C10"/>
    <mergeCell ref="J10:L10"/>
    <mergeCell ref="J8:L8"/>
    <mergeCell ref="J9:L9"/>
    <mergeCell ref="B9:C9"/>
    <mergeCell ref="B8:C8"/>
    <mergeCell ref="B3:C3"/>
    <mergeCell ref="B4:C4"/>
    <mergeCell ref="B7:C7"/>
    <mergeCell ref="B6:C6"/>
    <mergeCell ref="A1:H1"/>
    <mergeCell ref="B5:C5"/>
    <mergeCell ref="J7:L7"/>
    <mergeCell ref="J3:L3"/>
    <mergeCell ref="J4:L4"/>
    <mergeCell ref="J5:L5"/>
    <mergeCell ref="J6:L6"/>
  </mergeCells>
  <dataValidations count="1">
    <dataValidation type="list" allowBlank="1" showInputMessage="1" showErrorMessage="1" sqref="I4:I9">
      <formula1>"Yes, No"</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pageSetUpPr fitToPage="1"/>
  </sheetPr>
  <dimension ref="A1:AE56"/>
  <sheetViews>
    <sheetView topLeftCell="D1" zoomScale="70" zoomScaleNormal="70" zoomScaleSheetLayoutView="75" workbookViewId="0">
      <pane ySplit="3" topLeftCell="A4" activePane="bottomLeft" state="frozen"/>
      <selection activeCell="A2" sqref="A2:H2"/>
      <selection pane="bottomLeft" activeCell="T4" sqref="T4"/>
    </sheetView>
  </sheetViews>
  <sheetFormatPr defaultColWidth="9.1796875" defaultRowHeight="14" x14ac:dyDescent="0.3"/>
  <cols>
    <col min="1" max="1" width="8.54296875" style="71" customWidth="1"/>
    <col min="2" max="2" width="40.7265625" style="71" customWidth="1"/>
    <col min="3" max="3" width="40.7265625" style="69" customWidth="1"/>
    <col min="4" max="4" width="12.1796875" style="69" customWidth="1"/>
    <col min="5" max="5" width="20.7265625" style="70" customWidth="1"/>
    <col min="6" max="7" width="20" style="60" customWidth="1"/>
    <col min="8" max="9" width="15.7265625" style="61" customWidth="1"/>
    <col min="10" max="10" width="20.7265625" style="61" customWidth="1"/>
    <col min="11" max="12" width="15.7265625" style="61" customWidth="1"/>
    <col min="13" max="13" width="21" style="61" customWidth="1"/>
    <col min="14" max="14" width="14.1796875" customWidth="1"/>
    <col min="15" max="16" width="15.7265625" style="61" customWidth="1"/>
    <col min="17" max="17" width="14.7265625" style="62" customWidth="1"/>
    <col min="18" max="18" width="18.81640625" style="63" customWidth="1"/>
    <col min="19" max="19" width="12.453125" style="63" customWidth="1"/>
    <col min="20" max="20" width="15.453125" style="64" customWidth="1"/>
    <col min="21" max="21" width="18.7265625" style="60" customWidth="1"/>
    <col min="22" max="22" width="15.7265625" style="65" customWidth="1"/>
    <col min="23" max="23" width="17.54296875" style="65" customWidth="1"/>
    <col min="24" max="25" width="15.7265625" style="66" customWidth="1"/>
    <col min="26" max="26" width="37.453125" style="65" customWidth="1"/>
    <col min="27" max="27" width="23.81640625" style="51" customWidth="1"/>
    <col min="28" max="28" width="23.26953125" style="51" customWidth="1"/>
    <col min="29" max="31" width="28" style="51" customWidth="1"/>
    <col min="32" max="16384" width="9.1796875" style="51"/>
  </cols>
  <sheetData>
    <row r="1" spans="1:31" s="165" customFormat="1" ht="20.149999999999999" customHeight="1" x14ac:dyDescent="0.4">
      <c r="A1" s="580" t="s">
        <v>97</v>
      </c>
      <c r="B1" s="582"/>
      <c r="C1" s="192"/>
      <c r="D1" s="206"/>
      <c r="E1" s="145"/>
      <c r="F1" s="207"/>
      <c r="G1" s="207"/>
      <c r="H1" s="162"/>
      <c r="I1" s="162"/>
      <c r="J1" s="162"/>
      <c r="K1" s="162"/>
      <c r="L1" s="162"/>
      <c r="M1" s="162"/>
      <c r="N1" s="162"/>
      <c r="O1" s="162"/>
      <c r="P1" s="208"/>
      <c r="Q1" s="209"/>
      <c r="R1" s="209"/>
      <c r="S1" s="147"/>
      <c r="T1" s="207"/>
      <c r="U1" s="153"/>
      <c r="V1" s="153"/>
      <c r="W1" s="170"/>
      <c r="X1" s="170"/>
      <c r="Y1" s="153"/>
      <c r="Z1" s="154"/>
    </row>
    <row r="2" spans="1:31" ht="19.5" customHeight="1" x14ac:dyDescent="0.3">
      <c r="C2" s="72"/>
      <c r="D2" s="76"/>
      <c r="F2" s="244"/>
      <c r="G2" s="244"/>
      <c r="H2" s="586" t="s">
        <v>146</v>
      </c>
      <c r="I2" s="587"/>
      <c r="J2" s="587"/>
      <c r="K2" s="587"/>
      <c r="L2" s="587"/>
      <c r="M2" s="588"/>
      <c r="N2" s="61"/>
      <c r="P2" s="62"/>
      <c r="Q2" s="63"/>
      <c r="R2" s="243"/>
      <c r="S2" s="64"/>
      <c r="T2" s="60"/>
      <c r="U2" s="65"/>
      <c r="W2" s="66"/>
      <c r="Z2" s="67"/>
    </row>
    <row r="3" spans="1:31" s="156" customFormat="1" ht="63" customHeight="1" x14ac:dyDescent="0.25">
      <c r="A3" s="315" t="s">
        <v>5</v>
      </c>
      <c r="B3" s="316" t="s">
        <v>30</v>
      </c>
      <c r="C3" s="316" t="s">
        <v>2</v>
      </c>
      <c r="D3" s="317" t="s">
        <v>108</v>
      </c>
      <c r="E3" s="318" t="s">
        <v>54</v>
      </c>
      <c r="F3" s="319" t="s">
        <v>142</v>
      </c>
      <c r="G3" s="319" t="s">
        <v>145</v>
      </c>
      <c r="H3" s="320" t="s">
        <v>9</v>
      </c>
      <c r="I3" s="320" t="s">
        <v>147</v>
      </c>
      <c r="J3" s="320" t="s">
        <v>148</v>
      </c>
      <c r="K3" s="320" t="s">
        <v>68</v>
      </c>
      <c r="L3" s="320" t="s">
        <v>69</v>
      </c>
      <c r="M3" s="320" t="s">
        <v>152</v>
      </c>
      <c r="N3" s="321" t="s">
        <v>10</v>
      </c>
      <c r="O3" s="320" t="s">
        <v>11</v>
      </c>
      <c r="P3" s="318" t="s">
        <v>8</v>
      </c>
      <c r="Q3" s="322" t="s">
        <v>149</v>
      </c>
      <c r="R3" s="322" t="s">
        <v>144</v>
      </c>
      <c r="S3" s="316" t="s">
        <v>143</v>
      </c>
      <c r="T3" s="320" t="s">
        <v>16</v>
      </c>
      <c r="U3" s="320" t="s">
        <v>61</v>
      </c>
      <c r="V3" s="320" t="s">
        <v>105</v>
      </c>
      <c r="W3" s="320" t="s">
        <v>76</v>
      </c>
      <c r="X3" s="320" t="s">
        <v>12</v>
      </c>
      <c r="Y3" s="320" t="s">
        <v>23</v>
      </c>
      <c r="Z3" s="315" t="s">
        <v>3</v>
      </c>
      <c r="AA3" s="323" t="s">
        <v>160</v>
      </c>
      <c r="AB3" s="143" t="s">
        <v>158</v>
      </c>
      <c r="AC3" s="143" t="s">
        <v>159</v>
      </c>
      <c r="AD3" s="143" t="s">
        <v>190</v>
      </c>
      <c r="AE3" s="143" t="s">
        <v>186</v>
      </c>
    </row>
    <row r="4" spans="1:31" s="71" customFormat="1" ht="18" customHeight="1" x14ac:dyDescent="0.3">
      <c r="A4" s="324"/>
      <c r="B4" s="325"/>
      <c r="C4" s="341"/>
      <c r="D4" s="342"/>
      <c r="E4" s="343"/>
      <c r="F4" s="344">
        <v>1000</v>
      </c>
      <c r="G4" s="326"/>
      <c r="H4" s="330">
        <v>700</v>
      </c>
      <c r="I4" s="330">
        <v>100</v>
      </c>
      <c r="J4" s="330"/>
      <c r="K4" s="330">
        <v>100</v>
      </c>
      <c r="L4" s="330">
        <v>100</v>
      </c>
      <c r="M4" s="330"/>
      <c r="N4" s="330"/>
      <c r="O4" s="330"/>
      <c r="P4" s="331"/>
      <c r="Q4" s="332"/>
      <c r="R4" s="332"/>
      <c r="S4" s="333"/>
      <c r="T4" s="334">
        <f>IF(AND(Q4&gt;0,Q4&lt;=1),ROUND(SUM(H4:I4,K4:L4)*(1+D4/100)*Q4,2),ROUND(SUM(H4:I4,K4:L4)*(1+D4/100),2))</f>
        <v>1000</v>
      </c>
      <c r="U4" s="335"/>
      <c r="V4" s="335"/>
      <c r="W4" s="336">
        <f t="shared" ref="W4" si="0">ROUND(IF(F4&gt;T4,F4-T4-(U4+V4),0),2)</f>
        <v>0</v>
      </c>
      <c r="X4" s="336">
        <f t="shared" ref="X4" si="1">ROUND(IF(T4&gt;F4,T4-F4,0),2)</f>
        <v>0</v>
      </c>
      <c r="Y4" s="337"/>
      <c r="Z4" s="338"/>
      <c r="AA4" s="339"/>
      <c r="AB4" s="249"/>
      <c r="AC4" s="249"/>
      <c r="AD4" s="99"/>
      <c r="AE4" s="99"/>
    </row>
    <row r="5" spans="1:31" s="71" customFormat="1" ht="18" customHeight="1" x14ac:dyDescent="0.3">
      <c r="A5" s="340"/>
      <c r="B5" s="325"/>
      <c r="C5" s="341"/>
      <c r="D5" s="342"/>
      <c r="E5" s="343"/>
      <c r="F5" s="344"/>
      <c r="G5" s="326"/>
      <c r="H5" s="330"/>
      <c r="I5" s="345"/>
      <c r="J5" s="330"/>
      <c r="K5" s="345"/>
      <c r="L5" s="345"/>
      <c r="M5" s="330"/>
      <c r="N5" s="345"/>
      <c r="O5" s="345"/>
      <c r="P5" s="346"/>
      <c r="Q5" s="347"/>
      <c r="R5" s="347"/>
      <c r="S5" s="333"/>
      <c r="T5" s="334">
        <f t="shared" ref="T5:T55" si="2">IF(AND(Q5&gt;0,Q5&lt;=1),ROUND(SUM(H5:I5,K5:L5)*(1+D5/100)*Q5,2),ROUND(SUM(H5:I5,K5:L5)*(1+D5/100),2))</f>
        <v>0</v>
      </c>
      <c r="U5" s="348"/>
      <c r="V5" s="348"/>
      <c r="W5" s="336">
        <f t="shared" ref="W5:W35" si="3">ROUND(IF(F5&gt;T5,F5-T5-(U5+V5),0),2)</f>
        <v>0</v>
      </c>
      <c r="X5" s="336">
        <f t="shared" ref="X5:X35" si="4">ROUND(IF(T5&gt;F5,T5-F5,0),2)</f>
        <v>0</v>
      </c>
      <c r="Y5" s="348"/>
      <c r="Z5" s="349"/>
      <c r="AA5" s="339"/>
      <c r="AB5" s="249"/>
      <c r="AC5" s="249"/>
      <c r="AD5" s="99"/>
      <c r="AE5" s="99"/>
    </row>
    <row r="6" spans="1:31" s="71" customFormat="1" ht="18" customHeight="1" x14ac:dyDescent="0.3">
      <c r="A6" s="340"/>
      <c r="B6" s="350"/>
      <c r="C6" s="341"/>
      <c r="D6" s="342"/>
      <c r="E6" s="343"/>
      <c r="F6" s="344"/>
      <c r="G6" s="326"/>
      <c r="H6" s="330"/>
      <c r="I6" s="345"/>
      <c r="J6" s="330"/>
      <c r="K6" s="345"/>
      <c r="L6" s="345"/>
      <c r="M6" s="330"/>
      <c r="N6" s="345"/>
      <c r="O6" s="345"/>
      <c r="P6" s="346"/>
      <c r="Q6" s="347"/>
      <c r="R6" s="347"/>
      <c r="S6" s="333"/>
      <c r="T6" s="334">
        <f t="shared" si="2"/>
        <v>0</v>
      </c>
      <c r="U6" s="348"/>
      <c r="V6" s="348"/>
      <c r="W6" s="336">
        <f t="shared" si="3"/>
        <v>0</v>
      </c>
      <c r="X6" s="336">
        <f t="shared" si="4"/>
        <v>0</v>
      </c>
      <c r="Y6" s="348"/>
      <c r="Z6" s="349"/>
      <c r="AA6" s="339"/>
      <c r="AB6" s="249"/>
      <c r="AC6" s="249"/>
      <c r="AD6" s="99"/>
      <c r="AE6" s="99"/>
    </row>
    <row r="7" spans="1:31" s="71" customFormat="1" ht="18" customHeight="1" x14ac:dyDescent="0.3">
      <c r="A7" s="340"/>
      <c r="B7" s="350"/>
      <c r="C7" s="341"/>
      <c r="D7" s="342"/>
      <c r="E7" s="343"/>
      <c r="F7" s="344"/>
      <c r="G7" s="326"/>
      <c r="H7" s="330"/>
      <c r="I7" s="345"/>
      <c r="J7" s="330"/>
      <c r="K7" s="345"/>
      <c r="L7" s="345"/>
      <c r="M7" s="330"/>
      <c r="N7" s="345"/>
      <c r="O7" s="345"/>
      <c r="P7" s="346"/>
      <c r="Q7" s="347"/>
      <c r="R7" s="347"/>
      <c r="S7" s="333"/>
      <c r="T7" s="334">
        <f t="shared" si="2"/>
        <v>0</v>
      </c>
      <c r="U7" s="348"/>
      <c r="V7" s="348"/>
      <c r="W7" s="336">
        <f t="shared" si="3"/>
        <v>0</v>
      </c>
      <c r="X7" s="336">
        <f t="shared" si="4"/>
        <v>0</v>
      </c>
      <c r="Y7" s="348" t="s">
        <v>153</v>
      </c>
      <c r="Z7" s="349"/>
      <c r="AA7" s="339"/>
      <c r="AB7" s="249"/>
      <c r="AC7" s="249"/>
      <c r="AD7" s="99"/>
      <c r="AE7" s="99"/>
    </row>
    <row r="8" spans="1:31" s="71" customFormat="1" ht="18" customHeight="1" x14ac:dyDescent="0.3">
      <c r="A8" s="340"/>
      <c r="B8" s="350"/>
      <c r="C8" s="341"/>
      <c r="D8" s="342"/>
      <c r="E8" s="343"/>
      <c r="F8" s="344"/>
      <c r="G8" s="326"/>
      <c r="H8" s="330"/>
      <c r="I8" s="345"/>
      <c r="J8" s="330"/>
      <c r="K8" s="345"/>
      <c r="L8" s="345"/>
      <c r="M8" s="330"/>
      <c r="N8" s="345"/>
      <c r="O8" s="345"/>
      <c r="P8" s="346"/>
      <c r="Q8" s="347"/>
      <c r="R8" s="347"/>
      <c r="S8" s="333"/>
      <c r="T8" s="334">
        <f t="shared" si="2"/>
        <v>0</v>
      </c>
      <c r="U8" s="348"/>
      <c r="V8" s="348"/>
      <c r="W8" s="336">
        <f t="shared" si="3"/>
        <v>0</v>
      </c>
      <c r="X8" s="336">
        <f t="shared" si="4"/>
        <v>0</v>
      </c>
      <c r="Y8" s="348"/>
      <c r="Z8" s="349"/>
      <c r="AA8" s="339"/>
      <c r="AB8" s="249"/>
      <c r="AC8" s="249"/>
      <c r="AD8" s="99"/>
      <c r="AE8" s="99"/>
    </row>
    <row r="9" spans="1:31" s="71" customFormat="1" ht="18" customHeight="1" x14ac:dyDescent="0.3">
      <c r="A9" s="340"/>
      <c r="B9" s="350"/>
      <c r="C9" s="341"/>
      <c r="D9" s="342"/>
      <c r="E9" s="343"/>
      <c r="F9" s="344"/>
      <c r="G9" s="326"/>
      <c r="H9" s="330"/>
      <c r="I9" s="345"/>
      <c r="J9" s="330"/>
      <c r="K9" s="345"/>
      <c r="L9" s="345"/>
      <c r="M9" s="330"/>
      <c r="N9" s="345"/>
      <c r="O9" s="345"/>
      <c r="P9" s="346"/>
      <c r="Q9" s="347"/>
      <c r="R9" s="347"/>
      <c r="S9" s="333"/>
      <c r="T9" s="334">
        <f t="shared" si="2"/>
        <v>0</v>
      </c>
      <c r="U9" s="348"/>
      <c r="V9" s="348"/>
      <c r="W9" s="336">
        <f t="shared" si="3"/>
        <v>0</v>
      </c>
      <c r="X9" s="336">
        <f t="shared" si="4"/>
        <v>0</v>
      </c>
      <c r="Y9" s="348"/>
      <c r="Z9" s="349"/>
      <c r="AA9" s="339"/>
      <c r="AB9" s="249"/>
      <c r="AC9" s="249"/>
      <c r="AD9" s="99"/>
      <c r="AE9" s="99"/>
    </row>
    <row r="10" spans="1:31" s="71" customFormat="1" ht="18" customHeight="1" x14ac:dyDescent="0.3">
      <c r="A10" s="340"/>
      <c r="B10" s="350"/>
      <c r="C10" s="341"/>
      <c r="D10" s="342"/>
      <c r="E10" s="343"/>
      <c r="F10" s="344"/>
      <c r="G10" s="326"/>
      <c r="H10" s="330"/>
      <c r="I10" s="345"/>
      <c r="J10" s="330"/>
      <c r="K10" s="345"/>
      <c r="L10" s="345"/>
      <c r="M10" s="330"/>
      <c r="N10" s="345"/>
      <c r="O10" s="345"/>
      <c r="P10" s="346"/>
      <c r="Q10" s="347"/>
      <c r="R10" s="347"/>
      <c r="S10" s="341"/>
      <c r="T10" s="334">
        <f t="shared" si="2"/>
        <v>0</v>
      </c>
      <c r="U10" s="348"/>
      <c r="V10" s="348"/>
      <c r="W10" s="336">
        <f t="shared" si="3"/>
        <v>0</v>
      </c>
      <c r="X10" s="336">
        <f t="shared" si="4"/>
        <v>0</v>
      </c>
      <c r="Y10" s="348"/>
      <c r="Z10" s="349"/>
      <c r="AA10" s="339"/>
      <c r="AB10" s="249"/>
      <c r="AC10" s="249"/>
      <c r="AD10" s="99"/>
      <c r="AE10" s="99"/>
    </row>
    <row r="11" spans="1:31" s="71" customFormat="1" ht="18" customHeight="1" x14ac:dyDescent="0.3">
      <c r="A11" s="340"/>
      <c r="B11" s="350"/>
      <c r="C11" s="341"/>
      <c r="D11" s="342"/>
      <c r="E11" s="343"/>
      <c r="F11" s="344"/>
      <c r="G11" s="326"/>
      <c r="H11" s="330"/>
      <c r="I11" s="345"/>
      <c r="J11" s="330"/>
      <c r="K11" s="345"/>
      <c r="L11" s="345"/>
      <c r="M11" s="330"/>
      <c r="N11" s="345"/>
      <c r="O11" s="345"/>
      <c r="P11" s="346"/>
      <c r="Q11" s="347"/>
      <c r="R11" s="347"/>
      <c r="S11" s="341"/>
      <c r="T11" s="334">
        <f t="shared" si="2"/>
        <v>0</v>
      </c>
      <c r="U11" s="348"/>
      <c r="V11" s="348"/>
      <c r="W11" s="336">
        <f t="shared" si="3"/>
        <v>0</v>
      </c>
      <c r="X11" s="336">
        <f t="shared" si="4"/>
        <v>0</v>
      </c>
      <c r="Y11" s="348"/>
      <c r="Z11" s="349"/>
      <c r="AA11" s="339"/>
      <c r="AB11" s="249"/>
      <c r="AC11" s="249"/>
      <c r="AD11" s="99"/>
      <c r="AE11" s="99"/>
    </row>
    <row r="12" spans="1:31" s="71" customFormat="1" ht="18" customHeight="1" x14ac:dyDescent="0.3">
      <c r="A12" s="340"/>
      <c r="B12" s="350"/>
      <c r="C12" s="341"/>
      <c r="D12" s="342"/>
      <c r="E12" s="343"/>
      <c r="F12" s="344"/>
      <c r="G12" s="326"/>
      <c r="H12" s="330"/>
      <c r="I12" s="345"/>
      <c r="J12" s="330"/>
      <c r="K12" s="345"/>
      <c r="L12" s="345"/>
      <c r="M12" s="330"/>
      <c r="N12" s="345"/>
      <c r="O12" s="345"/>
      <c r="P12" s="346"/>
      <c r="Q12" s="347"/>
      <c r="R12" s="347"/>
      <c r="S12" s="341"/>
      <c r="T12" s="334">
        <f t="shared" si="2"/>
        <v>0</v>
      </c>
      <c r="U12" s="348"/>
      <c r="V12" s="348"/>
      <c r="W12" s="336">
        <f t="shared" si="3"/>
        <v>0</v>
      </c>
      <c r="X12" s="336">
        <f t="shared" si="4"/>
        <v>0</v>
      </c>
      <c r="Y12" s="348"/>
      <c r="Z12" s="349"/>
      <c r="AA12" s="339"/>
      <c r="AB12" s="249"/>
      <c r="AC12" s="249"/>
      <c r="AD12" s="99"/>
      <c r="AE12" s="99"/>
    </row>
    <row r="13" spans="1:31" s="71" customFormat="1" ht="18" customHeight="1" x14ac:dyDescent="0.3">
      <c r="A13" s="340"/>
      <c r="B13" s="350"/>
      <c r="C13" s="341"/>
      <c r="D13" s="342"/>
      <c r="E13" s="343"/>
      <c r="F13" s="344"/>
      <c r="G13" s="326"/>
      <c r="H13" s="330"/>
      <c r="I13" s="345"/>
      <c r="J13" s="330"/>
      <c r="K13" s="345"/>
      <c r="L13" s="345"/>
      <c r="M13" s="330"/>
      <c r="N13" s="345"/>
      <c r="O13" s="345"/>
      <c r="P13" s="346"/>
      <c r="Q13" s="347"/>
      <c r="R13" s="347"/>
      <c r="S13" s="341"/>
      <c r="T13" s="334">
        <f t="shared" si="2"/>
        <v>0</v>
      </c>
      <c r="U13" s="348"/>
      <c r="V13" s="348"/>
      <c r="W13" s="336">
        <f t="shared" si="3"/>
        <v>0</v>
      </c>
      <c r="X13" s="336">
        <f t="shared" si="4"/>
        <v>0</v>
      </c>
      <c r="Y13" s="348"/>
      <c r="Z13" s="349"/>
      <c r="AA13" s="339"/>
      <c r="AB13" s="249"/>
      <c r="AC13" s="249"/>
      <c r="AD13" s="99"/>
      <c r="AE13" s="99"/>
    </row>
    <row r="14" spans="1:31" s="71" customFormat="1" ht="18" customHeight="1" x14ac:dyDescent="0.3">
      <c r="A14" s="340"/>
      <c r="B14" s="350"/>
      <c r="C14" s="341"/>
      <c r="D14" s="342"/>
      <c r="E14" s="343"/>
      <c r="F14" s="344"/>
      <c r="G14" s="326"/>
      <c r="H14" s="330"/>
      <c r="I14" s="345"/>
      <c r="J14" s="330"/>
      <c r="K14" s="345"/>
      <c r="L14" s="345"/>
      <c r="M14" s="330"/>
      <c r="N14" s="345"/>
      <c r="O14" s="345"/>
      <c r="P14" s="346"/>
      <c r="Q14" s="347"/>
      <c r="R14" s="347"/>
      <c r="S14" s="341"/>
      <c r="T14" s="334">
        <f t="shared" si="2"/>
        <v>0</v>
      </c>
      <c r="U14" s="348"/>
      <c r="V14" s="348"/>
      <c r="W14" s="336">
        <f t="shared" si="3"/>
        <v>0</v>
      </c>
      <c r="X14" s="336">
        <f t="shared" si="4"/>
        <v>0</v>
      </c>
      <c r="Y14" s="348"/>
      <c r="Z14" s="349"/>
      <c r="AA14" s="339"/>
      <c r="AB14" s="249"/>
      <c r="AC14" s="249"/>
      <c r="AD14" s="99"/>
      <c r="AE14" s="99"/>
    </row>
    <row r="15" spans="1:31" s="71" customFormat="1" ht="18" customHeight="1" x14ac:dyDescent="0.3">
      <c r="A15" s="340"/>
      <c r="B15" s="350"/>
      <c r="C15" s="341"/>
      <c r="D15" s="342"/>
      <c r="E15" s="343"/>
      <c r="F15" s="344"/>
      <c r="G15" s="326"/>
      <c r="H15" s="330"/>
      <c r="I15" s="345"/>
      <c r="J15" s="330"/>
      <c r="K15" s="345"/>
      <c r="L15" s="345"/>
      <c r="M15" s="330"/>
      <c r="N15" s="345"/>
      <c r="O15" s="345"/>
      <c r="P15" s="346"/>
      <c r="Q15" s="347"/>
      <c r="R15" s="347"/>
      <c r="S15" s="341"/>
      <c r="T15" s="334">
        <f t="shared" si="2"/>
        <v>0</v>
      </c>
      <c r="U15" s="348"/>
      <c r="V15" s="348"/>
      <c r="W15" s="336">
        <f t="shared" si="3"/>
        <v>0</v>
      </c>
      <c r="X15" s="336">
        <f t="shared" si="4"/>
        <v>0</v>
      </c>
      <c r="Y15" s="348"/>
      <c r="Z15" s="349"/>
      <c r="AA15" s="339"/>
      <c r="AB15" s="249"/>
      <c r="AC15" s="249"/>
      <c r="AD15" s="99"/>
      <c r="AE15" s="99"/>
    </row>
    <row r="16" spans="1:31" s="71" customFormat="1" ht="18" customHeight="1" x14ac:dyDescent="0.3">
      <c r="A16" s="340"/>
      <c r="B16" s="350"/>
      <c r="C16" s="341"/>
      <c r="D16" s="342"/>
      <c r="E16" s="343"/>
      <c r="F16" s="344"/>
      <c r="G16" s="326"/>
      <c r="H16" s="330"/>
      <c r="I16" s="345"/>
      <c r="J16" s="330"/>
      <c r="K16" s="345"/>
      <c r="L16" s="345"/>
      <c r="M16" s="330"/>
      <c r="N16" s="345"/>
      <c r="O16" s="345"/>
      <c r="P16" s="346"/>
      <c r="Q16" s="347"/>
      <c r="R16" s="347"/>
      <c r="S16" s="341"/>
      <c r="T16" s="334">
        <f t="shared" si="2"/>
        <v>0</v>
      </c>
      <c r="U16" s="348"/>
      <c r="V16" s="348"/>
      <c r="W16" s="336">
        <f t="shared" si="3"/>
        <v>0</v>
      </c>
      <c r="X16" s="336">
        <f t="shared" si="4"/>
        <v>0</v>
      </c>
      <c r="Y16" s="348"/>
      <c r="Z16" s="349"/>
      <c r="AA16" s="339"/>
      <c r="AB16" s="249"/>
      <c r="AC16" s="249"/>
      <c r="AD16" s="99"/>
      <c r="AE16" s="99"/>
    </row>
    <row r="17" spans="1:31" s="71" customFormat="1" ht="18" customHeight="1" x14ac:dyDescent="0.3">
      <c r="A17" s="340"/>
      <c r="B17" s="350"/>
      <c r="C17" s="341"/>
      <c r="D17" s="342"/>
      <c r="E17" s="343"/>
      <c r="F17" s="344"/>
      <c r="G17" s="326"/>
      <c r="H17" s="330"/>
      <c r="I17" s="345"/>
      <c r="J17" s="330"/>
      <c r="K17" s="345"/>
      <c r="L17" s="345"/>
      <c r="M17" s="330"/>
      <c r="N17" s="345"/>
      <c r="O17" s="345"/>
      <c r="P17" s="346"/>
      <c r="Q17" s="347"/>
      <c r="R17" s="347"/>
      <c r="S17" s="341"/>
      <c r="T17" s="334">
        <f t="shared" si="2"/>
        <v>0</v>
      </c>
      <c r="U17" s="348"/>
      <c r="V17" s="348"/>
      <c r="W17" s="336">
        <f t="shared" si="3"/>
        <v>0</v>
      </c>
      <c r="X17" s="336">
        <f t="shared" si="4"/>
        <v>0</v>
      </c>
      <c r="Y17" s="348"/>
      <c r="Z17" s="349"/>
      <c r="AA17" s="339"/>
      <c r="AB17" s="249"/>
      <c r="AC17" s="249"/>
      <c r="AD17" s="99"/>
      <c r="AE17" s="99"/>
    </row>
    <row r="18" spans="1:31" s="71" customFormat="1" ht="18" customHeight="1" x14ac:dyDescent="0.3">
      <c r="A18" s="340"/>
      <c r="B18" s="350"/>
      <c r="C18" s="341"/>
      <c r="D18" s="342"/>
      <c r="E18" s="343"/>
      <c r="F18" s="344"/>
      <c r="G18" s="326"/>
      <c r="H18" s="330"/>
      <c r="I18" s="345"/>
      <c r="J18" s="330"/>
      <c r="K18" s="345"/>
      <c r="L18" s="345"/>
      <c r="M18" s="330"/>
      <c r="N18" s="345"/>
      <c r="O18" s="345"/>
      <c r="P18" s="346"/>
      <c r="Q18" s="347"/>
      <c r="R18" s="347"/>
      <c r="S18" s="341"/>
      <c r="T18" s="334">
        <f t="shared" si="2"/>
        <v>0</v>
      </c>
      <c r="U18" s="348"/>
      <c r="V18" s="348"/>
      <c r="W18" s="336">
        <f t="shared" si="3"/>
        <v>0</v>
      </c>
      <c r="X18" s="336">
        <f t="shared" si="4"/>
        <v>0</v>
      </c>
      <c r="Y18" s="348"/>
      <c r="Z18" s="349"/>
      <c r="AA18" s="339"/>
      <c r="AB18" s="249"/>
      <c r="AC18" s="249"/>
      <c r="AD18" s="99"/>
      <c r="AE18" s="99"/>
    </row>
    <row r="19" spans="1:31" s="71" customFormat="1" ht="18" customHeight="1" x14ac:dyDescent="0.3">
      <c r="A19" s="340"/>
      <c r="B19" s="350"/>
      <c r="C19" s="341"/>
      <c r="D19" s="342"/>
      <c r="E19" s="343"/>
      <c r="F19" s="344"/>
      <c r="G19" s="326"/>
      <c r="H19" s="330"/>
      <c r="I19" s="345"/>
      <c r="J19" s="330"/>
      <c r="K19" s="345"/>
      <c r="L19" s="345"/>
      <c r="M19" s="330"/>
      <c r="N19" s="345"/>
      <c r="O19" s="345"/>
      <c r="P19" s="346"/>
      <c r="Q19" s="347"/>
      <c r="R19" s="347"/>
      <c r="S19" s="341"/>
      <c r="T19" s="334">
        <f t="shared" si="2"/>
        <v>0</v>
      </c>
      <c r="U19" s="348"/>
      <c r="V19" s="348"/>
      <c r="W19" s="336">
        <f t="shared" si="3"/>
        <v>0</v>
      </c>
      <c r="X19" s="336">
        <f t="shared" si="4"/>
        <v>0</v>
      </c>
      <c r="Y19" s="348"/>
      <c r="Z19" s="349"/>
      <c r="AA19" s="339"/>
      <c r="AB19" s="249"/>
      <c r="AC19" s="249"/>
      <c r="AD19" s="99"/>
      <c r="AE19" s="99"/>
    </row>
    <row r="20" spans="1:31" s="71" customFormat="1" ht="18" customHeight="1" x14ac:dyDescent="0.3">
      <c r="A20" s="340"/>
      <c r="B20" s="350"/>
      <c r="C20" s="341"/>
      <c r="D20" s="342"/>
      <c r="E20" s="343"/>
      <c r="F20" s="344"/>
      <c r="G20" s="326"/>
      <c r="H20" s="330"/>
      <c r="I20" s="345"/>
      <c r="J20" s="330"/>
      <c r="K20" s="345"/>
      <c r="L20" s="345"/>
      <c r="M20" s="330"/>
      <c r="N20" s="345"/>
      <c r="O20" s="345"/>
      <c r="P20" s="346"/>
      <c r="Q20" s="347"/>
      <c r="R20" s="347"/>
      <c r="S20" s="341"/>
      <c r="T20" s="334">
        <f t="shared" si="2"/>
        <v>0</v>
      </c>
      <c r="U20" s="348"/>
      <c r="V20" s="348"/>
      <c r="W20" s="336">
        <f t="shared" si="3"/>
        <v>0</v>
      </c>
      <c r="X20" s="336">
        <f t="shared" si="4"/>
        <v>0</v>
      </c>
      <c r="Y20" s="348"/>
      <c r="Z20" s="349"/>
      <c r="AA20" s="339"/>
      <c r="AB20" s="249"/>
      <c r="AC20" s="249"/>
      <c r="AD20" s="99"/>
      <c r="AE20" s="99"/>
    </row>
    <row r="21" spans="1:31" s="71" customFormat="1" ht="18" customHeight="1" x14ac:dyDescent="0.3">
      <c r="A21" s="340"/>
      <c r="B21" s="350"/>
      <c r="C21" s="341"/>
      <c r="D21" s="342"/>
      <c r="E21" s="343"/>
      <c r="F21" s="344"/>
      <c r="G21" s="326"/>
      <c r="H21" s="330"/>
      <c r="I21" s="345"/>
      <c r="J21" s="330"/>
      <c r="K21" s="345"/>
      <c r="L21" s="345"/>
      <c r="M21" s="330"/>
      <c r="N21" s="345"/>
      <c r="O21" s="345"/>
      <c r="P21" s="346"/>
      <c r="Q21" s="347"/>
      <c r="R21" s="347"/>
      <c r="S21" s="341"/>
      <c r="T21" s="334">
        <f t="shared" si="2"/>
        <v>0</v>
      </c>
      <c r="U21" s="348"/>
      <c r="V21" s="348"/>
      <c r="W21" s="336">
        <f t="shared" si="3"/>
        <v>0</v>
      </c>
      <c r="X21" s="336">
        <f t="shared" si="4"/>
        <v>0</v>
      </c>
      <c r="Y21" s="348"/>
      <c r="Z21" s="349"/>
      <c r="AA21" s="339"/>
      <c r="AB21" s="249"/>
      <c r="AC21" s="249"/>
      <c r="AD21" s="99"/>
      <c r="AE21" s="99"/>
    </row>
    <row r="22" spans="1:31" s="71" customFormat="1" ht="18" customHeight="1" x14ac:dyDescent="0.3">
      <c r="A22" s="340"/>
      <c r="B22" s="350"/>
      <c r="C22" s="341"/>
      <c r="D22" s="342"/>
      <c r="E22" s="343"/>
      <c r="F22" s="344"/>
      <c r="G22" s="326"/>
      <c r="H22" s="330"/>
      <c r="I22" s="345"/>
      <c r="J22" s="330"/>
      <c r="K22" s="345"/>
      <c r="L22" s="345"/>
      <c r="M22" s="330"/>
      <c r="N22" s="345"/>
      <c r="O22" s="345"/>
      <c r="P22" s="346"/>
      <c r="Q22" s="347"/>
      <c r="R22" s="347"/>
      <c r="S22" s="341"/>
      <c r="T22" s="334">
        <f t="shared" si="2"/>
        <v>0</v>
      </c>
      <c r="U22" s="348"/>
      <c r="V22" s="348"/>
      <c r="W22" s="336">
        <f t="shared" si="3"/>
        <v>0</v>
      </c>
      <c r="X22" s="336">
        <f t="shared" si="4"/>
        <v>0</v>
      </c>
      <c r="Y22" s="348"/>
      <c r="Z22" s="349"/>
      <c r="AA22" s="339"/>
      <c r="AB22" s="249"/>
      <c r="AC22" s="249"/>
      <c r="AD22" s="99"/>
      <c r="AE22" s="99"/>
    </row>
    <row r="23" spans="1:31" s="71" customFormat="1" ht="18" customHeight="1" x14ac:dyDescent="0.3">
      <c r="A23" s="340"/>
      <c r="B23" s="350"/>
      <c r="C23" s="341"/>
      <c r="D23" s="342"/>
      <c r="E23" s="343"/>
      <c r="F23" s="344"/>
      <c r="G23" s="326"/>
      <c r="H23" s="330"/>
      <c r="I23" s="345"/>
      <c r="J23" s="330"/>
      <c r="K23" s="345"/>
      <c r="L23" s="345"/>
      <c r="M23" s="330"/>
      <c r="N23" s="345"/>
      <c r="O23" s="345"/>
      <c r="P23" s="346"/>
      <c r="Q23" s="347"/>
      <c r="R23" s="347"/>
      <c r="S23" s="341"/>
      <c r="T23" s="334">
        <f t="shared" si="2"/>
        <v>0</v>
      </c>
      <c r="U23" s="348"/>
      <c r="V23" s="348"/>
      <c r="W23" s="336">
        <f t="shared" si="3"/>
        <v>0</v>
      </c>
      <c r="X23" s="336">
        <f t="shared" si="4"/>
        <v>0</v>
      </c>
      <c r="Y23" s="348"/>
      <c r="Z23" s="349"/>
      <c r="AA23" s="339"/>
      <c r="AB23" s="249"/>
      <c r="AC23" s="249"/>
      <c r="AD23" s="99"/>
      <c r="AE23" s="99"/>
    </row>
    <row r="24" spans="1:31" s="71" customFormat="1" ht="18" customHeight="1" x14ac:dyDescent="0.3">
      <c r="A24" s="340"/>
      <c r="B24" s="350"/>
      <c r="C24" s="341"/>
      <c r="D24" s="342"/>
      <c r="E24" s="343"/>
      <c r="F24" s="344"/>
      <c r="G24" s="326"/>
      <c r="H24" s="330"/>
      <c r="I24" s="345"/>
      <c r="J24" s="330"/>
      <c r="K24" s="345"/>
      <c r="L24" s="345"/>
      <c r="M24" s="330"/>
      <c r="N24" s="345"/>
      <c r="O24" s="345"/>
      <c r="P24" s="346"/>
      <c r="Q24" s="347"/>
      <c r="R24" s="347"/>
      <c r="S24" s="341"/>
      <c r="T24" s="334">
        <f t="shared" si="2"/>
        <v>0</v>
      </c>
      <c r="U24" s="348"/>
      <c r="V24" s="348"/>
      <c r="W24" s="336">
        <f t="shared" si="3"/>
        <v>0</v>
      </c>
      <c r="X24" s="336">
        <f t="shared" si="4"/>
        <v>0</v>
      </c>
      <c r="Y24" s="348"/>
      <c r="Z24" s="349"/>
      <c r="AA24" s="339"/>
      <c r="AB24" s="249"/>
      <c r="AC24" s="249"/>
      <c r="AD24" s="99"/>
      <c r="AE24" s="99"/>
    </row>
    <row r="25" spans="1:31" s="71" customFormat="1" ht="18" customHeight="1" x14ac:dyDescent="0.3">
      <c r="A25" s="340"/>
      <c r="B25" s="350"/>
      <c r="C25" s="341"/>
      <c r="D25" s="342"/>
      <c r="E25" s="343"/>
      <c r="F25" s="344"/>
      <c r="G25" s="326"/>
      <c r="H25" s="330"/>
      <c r="I25" s="345"/>
      <c r="J25" s="330"/>
      <c r="K25" s="345"/>
      <c r="L25" s="345"/>
      <c r="M25" s="330"/>
      <c r="N25" s="345"/>
      <c r="O25" s="345"/>
      <c r="P25" s="346"/>
      <c r="Q25" s="347"/>
      <c r="R25" s="347"/>
      <c r="S25" s="341"/>
      <c r="T25" s="334">
        <f t="shared" si="2"/>
        <v>0</v>
      </c>
      <c r="U25" s="348"/>
      <c r="V25" s="348"/>
      <c r="W25" s="336">
        <f t="shared" si="3"/>
        <v>0</v>
      </c>
      <c r="X25" s="336">
        <f t="shared" si="4"/>
        <v>0</v>
      </c>
      <c r="Y25" s="348"/>
      <c r="Z25" s="349"/>
      <c r="AA25" s="339"/>
      <c r="AB25" s="249"/>
      <c r="AC25" s="249"/>
      <c r="AD25" s="99"/>
      <c r="AE25" s="99"/>
    </row>
    <row r="26" spans="1:31" s="71" customFormat="1" ht="18" customHeight="1" x14ac:dyDescent="0.3">
      <c r="A26" s="340"/>
      <c r="B26" s="350"/>
      <c r="C26" s="341"/>
      <c r="D26" s="342"/>
      <c r="E26" s="343"/>
      <c r="F26" s="344"/>
      <c r="G26" s="326"/>
      <c r="H26" s="330"/>
      <c r="I26" s="345"/>
      <c r="J26" s="330"/>
      <c r="K26" s="345"/>
      <c r="L26" s="345"/>
      <c r="M26" s="330"/>
      <c r="N26" s="345"/>
      <c r="O26" s="345"/>
      <c r="P26" s="346"/>
      <c r="Q26" s="347"/>
      <c r="R26" s="347"/>
      <c r="S26" s="341"/>
      <c r="T26" s="334">
        <f t="shared" si="2"/>
        <v>0</v>
      </c>
      <c r="U26" s="348"/>
      <c r="V26" s="348"/>
      <c r="W26" s="336">
        <f t="shared" si="3"/>
        <v>0</v>
      </c>
      <c r="X26" s="336">
        <f t="shared" si="4"/>
        <v>0</v>
      </c>
      <c r="Y26" s="348"/>
      <c r="Z26" s="349"/>
      <c r="AA26" s="339"/>
      <c r="AB26" s="249"/>
      <c r="AC26" s="249"/>
      <c r="AD26" s="99"/>
      <c r="AE26" s="99"/>
    </row>
    <row r="27" spans="1:31" s="71" customFormat="1" ht="18" customHeight="1" x14ac:dyDescent="0.3">
      <c r="A27" s="340"/>
      <c r="B27" s="350"/>
      <c r="C27" s="341"/>
      <c r="D27" s="342"/>
      <c r="E27" s="343"/>
      <c r="F27" s="344"/>
      <c r="G27" s="326"/>
      <c r="H27" s="330"/>
      <c r="I27" s="345"/>
      <c r="J27" s="330"/>
      <c r="K27" s="345"/>
      <c r="L27" s="345"/>
      <c r="M27" s="330"/>
      <c r="N27" s="345"/>
      <c r="O27" s="345"/>
      <c r="P27" s="346"/>
      <c r="Q27" s="347"/>
      <c r="R27" s="347"/>
      <c r="S27" s="341"/>
      <c r="T27" s="334">
        <f t="shared" si="2"/>
        <v>0</v>
      </c>
      <c r="U27" s="348"/>
      <c r="V27" s="348"/>
      <c r="W27" s="336">
        <f t="shared" si="3"/>
        <v>0</v>
      </c>
      <c r="X27" s="336">
        <f t="shared" si="4"/>
        <v>0</v>
      </c>
      <c r="Y27" s="348"/>
      <c r="Z27" s="349"/>
      <c r="AA27" s="339"/>
      <c r="AB27" s="249"/>
      <c r="AC27" s="249"/>
      <c r="AD27" s="99"/>
      <c r="AE27" s="99"/>
    </row>
    <row r="28" spans="1:31" s="71" customFormat="1" ht="18" customHeight="1" x14ac:dyDescent="0.3">
      <c r="A28" s="340"/>
      <c r="B28" s="350"/>
      <c r="C28" s="341"/>
      <c r="D28" s="342"/>
      <c r="E28" s="343"/>
      <c r="F28" s="344"/>
      <c r="G28" s="326"/>
      <c r="H28" s="330"/>
      <c r="I28" s="345"/>
      <c r="J28" s="330"/>
      <c r="K28" s="345"/>
      <c r="L28" s="345"/>
      <c r="M28" s="330"/>
      <c r="N28" s="345"/>
      <c r="O28" s="345"/>
      <c r="P28" s="346"/>
      <c r="Q28" s="347"/>
      <c r="R28" s="347"/>
      <c r="S28" s="341"/>
      <c r="T28" s="334">
        <f t="shared" si="2"/>
        <v>0</v>
      </c>
      <c r="U28" s="348"/>
      <c r="V28" s="348"/>
      <c r="W28" s="336">
        <f t="shared" si="3"/>
        <v>0</v>
      </c>
      <c r="X28" s="336">
        <f t="shared" si="4"/>
        <v>0</v>
      </c>
      <c r="Y28" s="348"/>
      <c r="Z28" s="349"/>
      <c r="AA28" s="339"/>
      <c r="AB28" s="249"/>
      <c r="AC28" s="249"/>
      <c r="AD28" s="99"/>
      <c r="AE28" s="99"/>
    </row>
    <row r="29" spans="1:31" s="71" customFormat="1" ht="18" customHeight="1" x14ac:dyDescent="0.3">
      <c r="A29" s="340"/>
      <c r="B29" s="350"/>
      <c r="C29" s="341"/>
      <c r="D29" s="342"/>
      <c r="E29" s="343"/>
      <c r="F29" s="344"/>
      <c r="G29" s="326"/>
      <c r="H29" s="330"/>
      <c r="I29" s="345"/>
      <c r="J29" s="330"/>
      <c r="K29" s="345"/>
      <c r="L29" s="345"/>
      <c r="M29" s="330"/>
      <c r="N29" s="345"/>
      <c r="O29" s="345"/>
      <c r="P29" s="346"/>
      <c r="Q29" s="347"/>
      <c r="R29" s="347"/>
      <c r="S29" s="341"/>
      <c r="T29" s="334">
        <f t="shared" si="2"/>
        <v>0</v>
      </c>
      <c r="U29" s="348"/>
      <c r="V29" s="348"/>
      <c r="W29" s="336">
        <f t="shared" si="3"/>
        <v>0</v>
      </c>
      <c r="X29" s="336">
        <f t="shared" si="4"/>
        <v>0</v>
      </c>
      <c r="Y29" s="348"/>
      <c r="Z29" s="349"/>
      <c r="AA29" s="339"/>
      <c r="AB29" s="249"/>
      <c r="AC29" s="249"/>
      <c r="AD29" s="99"/>
      <c r="AE29" s="99"/>
    </row>
    <row r="30" spans="1:31" s="71" customFormat="1" ht="18" customHeight="1" x14ac:dyDescent="0.3">
      <c r="A30" s="340"/>
      <c r="B30" s="350"/>
      <c r="C30" s="341"/>
      <c r="D30" s="342"/>
      <c r="E30" s="343"/>
      <c r="F30" s="344"/>
      <c r="G30" s="326"/>
      <c r="H30" s="330"/>
      <c r="I30" s="345"/>
      <c r="J30" s="330"/>
      <c r="K30" s="345"/>
      <c r="L30" s="345"/>
      <c r="M30" s="330"/>
      <c r="N30" s="345"/>
      <c r="O30" s="345"/>
      <c r="P30" s="346"/>
      <c r="Q30" s="347"/>
      <c r="R30" s="347"/>
      <c r="S30" s="341"/>
      <c r="T30" s="334">
        <f t="shared" si="2"/>
        <v>0</v>
      </c>
      <c r="U30" s="348"/>
      <c r="V30" s="348"/>
      <c r="W30" s="336">
        <f t="shared" si="3"/>
        <v>0</v>
      </c>
      <c r="X30" s="336">
        <f t="shared" si="4"/>
        <v>0</v>
      </c>
      <c r="Y30" s="348"/>
      <c r="Z30" s="349"/>
      <c r="AA30" s="339"/>
      <c r="AB30" s="249"/>
      <c r="AC30" s="249"/>
      <c r="AD30" s="99"/>
      <c r="AE30" s="99"/>
    </row>
    <row r="31" spans="1:31" s="71" customFormat="1" ht="18" customHeight="1" x14ac:dyDescent="0.3">
      <c r="A31" s="340"/>
      <c r="B31" s="350"/>
      <c r="C31" s="341"/>
      <c r="D31" s="342"/>
      <c r="E31" s="343"/>
      <c r="F31" s="344"/>
      <c r="G31" s="326"/>
      <c r="H31" s="330"/>
      <c r="I31" s="345"/>
      <c r="J31" s="330"/>
      <c r="K31" s="345"/>
      <c r="L31" s="345"/>
      <c r="M31" s="330"/>
      <c r="N31" s="345"/>
      <c r="O31" s="345"/>
      <c r="P31" s="346"/>
      <c r="Q31" s="347"/>
      <c r="R31" s="347"/>
      <c r="S31" s="341"/>
      <c r="T31" s="334">
        <f t="shared" si="2"/>
        <v>0</v>
      </c>
      <c r="U31" s="348"/>
      <c r="V31" s="348"/>
      <c r="W31" s="336">
        <f t="shared" si="3"/>
        <v>0</v>
      </c>
      <c r="X31" s="336">
        <f t="shared" si="4"/>
        <v>0</v>
      </c>
      <c r="Y31" s="348"/>
      <c r="Z31" s="349"/>
      <c r="AA31" s="339"/>
      <c r="AB31" s="249"/>
      <c r="AC31" s="249"/>
      <c r="AD31" s="99"/>
      <c r="AE31" s="99"/>
    </row>
    <row r="32" spans="1:31" s="71" customFormat="1" ht="18" customHeight="1" x14ac:dyDescent="0.3">
      <c r="A32" s="340"/>
      <c r="B32" s="350"/>
      <c r="C32" s="341"/>
      <c r="D32" s="342"/>
      <c r="E32" s="343"/>
      <c r="F32" s="344"/>
      <c r="G32" s="326"/>
      <c r="H32" s="330"/>
      <c r="I32" s="345"/>
      <c r="J32" s="330"/>
      <c r="K32" s="345"/>
      <c r="L32" s="345"/>
      <c r="M32" s="330"/>
      <c r="N32" s="345"/>
      <c r="O32" s="345"/>
      <c r="P32" s="346"/>
      <c r="Q32" s="347"/>
      <c r="R32" s="347"/>
      <c r="S32" s="341"/>
      <c r="T32" s="334">
        <f t="shared" si="2"/>
        <v>0</v>
      </c>
      <c r="U32" s="348"/>
      <c r="V32" s="348"/>
      <c r="W32" s="336">
        <f t="shared" si="3"/>
        <v>0</v>
      </c>
      <c r="X32" s="336">
        <f t="shared" si="4"/>
        <v>0</v>
      </c>
      <c r="Y32" s="348"/>
      <c r="Z32" s="349"/>
      <c r="AA32" s="339"/>
      <c r="AB32" s="249"/>
      <c r="AC32" s="249"/>
      <c r="AD32" s="99"/>
      <c r="AE32" s="99"/>
    </row>
    <row r="33" spans="1:31" s="71" customFormat="1" ht="18" customHeight="1" x14ac:dyDescent="0.3">
      <c r="A33" s="340"/>
      <c r="B33" s="350"/>
      <c r="C33" s="341"/>
      <c r="D33" s="342"/>
      <c r="E33" s="343"/>
      <c r="F33" s="344"/>
      <c r="G33" s="326"/>
      <c r="H33" s="330"/>
      <c r="I33" s="345"/>
      <c r="J33" s="330"/>
      <c r="K33" s="345"/>
      <c r="L33" s="345"/>
      <c r="M33" s="330"/>
      <c r="N33" s="345"/>
      <c r="O33" s="345"/>
      <c r="P33" s="346"/>
      <c r="Q33" s="347"/>
      <c r="R33" s="347"/>
      <c r="S33" s="341"/>
      <c r="T33" s="334">
        <f t="shared" si="2"/>
        <v>0</v>
      </c>
      <c r="U33" s="348"/>
      <c r="V33" s="348"/>
      <c r="W33" s="336">
        <f t="shared" si="3"/>
        <v>0</v>
      </c>
      <c r="X33" s="336">
        <f t="shared" si="4"/>
        <v>0</v>
      </c>
      <c r="Y33" s="348"/>
      <c r="Z33" s="349"/>
      <c r="AA33" s="339"/>
      <c r="AB33" s="249"/>
      <c r="AC33" s="249"/>
      <c r="AD33" s="99"/>
      <c r="AE33" s="99"/>
    </row>
    <row r="34" spans="1:31" s="71" customFormat="1" ht="18" customHeight="1" x14ac:dyDescent="0.3">
      <c r="A34" s="340"/>
      <c r="B34" s="350"/>
      <c r="C34" s="341"/>
      <c r="D34" s="342"/>
      <c r="E34" s="343"/>
      <c r="F34" s="344"/>
      <c r="G34" s="326"/>
      <c r="H34" s="330"/>
      <c r="I34" s="345"/>
      <c r="J34" s="330"/>
      <c r="K34" s="345"/>
      <c r="L34" s="345"/>
      <c r="M34" s="330"/>
      <c r="N34" s="345"/>
      <c r="O34" s="345"/>
      <c r="P34" s="346"/>
      <c r="Q34" s="347"/>
      <c r="R34" s="347"/>
      <c r="S34" s="341"/>
      <c r="T34" s="334">
        <f t="shared" si="2"/>
        <v>0</v>
      </c>
      <c r="U34" s="348"/>
      <c r="V34" s="348"/>
      <c r="W34" s="336">
        <f t="shared" si="3"/>
        <v>0</v>
      </c>
      <c r="X34" s="336">
        <f t="shared" si="4"/>
        <v>0</v>
      </c>
      <c r="Y34" s="348"/>
      <c r="Z34" s="349"/>
      <c r="AA34" s="339"/>
      <c r="AB34" s="249"/>
      <c r="AC34" s="249"/>
      <c r="AD34" s="99"/>
      <c r="AE34" s="99"/>
    </row>
    <row r="35" spans="1:31" s="71" customFormat="1" ht="18" customHeight="1" x14ac:dyDescent="0.3">
      <c r="A35" s="340"/>
      <c r="B35" s="350"/>
      <c r="C35" s="341"/>
      <c r="D35" s="342"/>
      <c r="E35" s="343"/>
      <c r="F35" s="344"/>
      <c r="G35" s="326"/>
      <c r="H35" s="330"/>
      <c r="I35" s="345"/>
      <c r="J35" s="330"/>
      <c r="K35" s="345"/>
      <c r="L35" s="345"/>
      <c r="M35" s="330"/>
      <c r="N35" s="345"/>
      <c r="O35" s="345"/>
      <c r="P35" s="346"/>
      <c r="Q35" s="347"/>
      <c r="R35" s="347"/>
      <c r="S35" s="341"/>
      <c r="T35" s="334">
        <f t="shared" si="2"/>
        <v>0</v>
      </c>
      <c r="U35" s="348"/>
      <c r="V35" s="348"/>
      <c r="W35" s="336">
        <f t="shared" si="3"/>
        <v>0</v>
      </c>
      <c r="X35" s="336">
        <f t="shared" si="4"/>
        <v>0</v>
      </c>
      <c r="Y35" s="348"/>
      <c r="Z35" s="349"/>
      <c r="AA35" s="339"/>
      <c r="AB35" s="249"/>
      <c r="AC35" s="249"/>
      <c r="AD35" s="99"/>
      <c r="AE35" s="99"/>
    </row>
    <row r="36" spans="1:31" s="71" customFormat="1" ht="18" customHeight="1" x14ac:dyDescent="0.3">
      <c r="A36" s="340"/>
      <c r="B36" s="350"/>
      <c r="C36" s="341"/>
      <c r="D36" s="342"/>
      <c r="E36" s="343"/>
      <c r="F36" s="344"/>
      <c r="G36" s="326"/>
      <c r="H36" s="330"/>
      <c r="I36" s="345"/>
      <c r="J36" s="330"/>
      <c r="K36" s="345"/>
      <c r="L36" s="345"/>
      <c r="M36" s="330"/>
      <c r="N36" s="345"/>
      <c r="O36" s="345"/>
      <c r="P36" s="346"/>
      <c r="Q36" s="347"/>
      <c r="R36" s="347"/>
      <c r="S36" s="341"/>
      <c r="T36" s="334">
        <f t="shared" si="2"/>
        <v>0</v>
      </c>
      <c r="U36" s="348"/>
      <c r="V36" s="348"/>
      <c r="W36" s="336">
        <f t="shared" ref="W36:W55" si="5">ROUND(IF(F36&gt;T36,F36-T36-(U36+V36),0),2)</f>
        <v>0</v>
      </c>
      <c r="X36" s="336">
        <f t="shared" ref="X36:X55" si="6">ROUND(IF(T36&gt;F36,T36-F36,0),2)</f>
        <v>0</v>
      </c>
      <c r="Y36" s="348"/>
      <c r="Z36" s="349"/>
      <c r="AA36" s="339"/>
      <c r="AB36" s="249"/>
      <c r="AC36" s="249"/>
      <c r="AD36" s="99"/>
      <c r="AE36" s="99"/>
    </row>
    <row r="37" spans="1:31" s="71" customFormat="1" ht="18" customHeight="1" x14ac:dyDescent="0.3">
      <c r="A37" s="340"/>
      <c r="B37" s="350"/>
      <c r="C37" s="341"/>
      <c r="D37" s="342"/>
      <c r="E37" s="343"/>
      <c r="F37" s="344"/>
      <c r="G37" s="326"/>
      <c r="H37" s="330"/>
      <c r="I37" s="345"/>
      <c r="J37" s="330"/>
      <c r="K37" s="345"/>
      <c r="L37" s="345"/>
      <c r="M37" s="330"/>
      <c r="N37" s="345"/>
      <c r="O37" s="345"/>
      <c r="P37" s="346"/>
      <c r="Q37" s="347"/>
      <c r="R37" s="347"/>
      <c r="S37" s="341"/>
      <c r="T37" s="334">
        <f t="shared" si="2"/>
        <v>0</v>
      </c>
      <c r="U37" s="348"/>
      <c r="V37" s="348"/>
      <c r="W37" s="336">
        <f t="shared" si="5"/>
        <v>0</v>
      </c>
      <c r="X37" s="336">
        <f t="shared" si="6"/>
        <v>0</v>
      </c>
      <c r="Y37" s="348"/>
      <c r="Z37" s="349"/>
      <c r="AA37" s="339"/>
      <c r="AB37" s="249"/>
      <c r="AC37" s="249"/>
      <c r="AD37" s="99"/>
      <c r="AE37" s="99"/>
    </row>
    <row r="38" spans="1:31" s="71" customFormat="1" ht="18" customHeight="1" x14ac:dyDescent="0.3">
      <c r="A38" s="340"/>
      <c r="B38" s="350"/>
      <c r="C38" s="341"/>
      <c r="D38" s="342"/>
      <c r="E38" s="343"/>
      <c r="F38" s="344"/>
      <c r="G38" s="326"/>
      <c r="H38" s="330"/>
      <c r="I38" s="345"/>
      <c r="J38" s="330"/>
      <c r="K38" s="345"/>
      <c r="L38" s="345"/>
      <c r="M38" s="330"/>
      <c r="N38" s="345"/>
      <c r="O38" s="345"/>
      <c r="P38" s="346"/>
      <c r="Q38" s="347"/>
      <c r="R38" s="347"/>
      <c r="S38" s="341"/>
      <c r="T38" s="334">
        <f t="shared" si="2"/>
        <v>0</v>
      </c>
      <c r="U38" s="348"/>
      <c r="V38" s="348"/>
      <c r="W38" s="336">
        <f t="shared" si="5"/>
        <v>0</v>
      </c>
      <c r="X38" s="336">
        <f t="shared" si="6"/>
        <v>0</v>
      </c>
      <c r="Y38" s="348"/>
      <c r="Z38" s="349"/>
      <c r="AA38" s="339"/>
      <c r="AB38" s="249"/>
      <c r="AC38" s="249"/>
      <c r="AD38" s="99"/>
      <c r="AE38" s="99"/>
    </row>
    <row r="39" spans="1:31" s="71" customFormat="1" ht="18" customHeight="1" x14ac:dyDescent="0.3">
      <c r="A39" s="340"/>
      <c r="B39" s="350"/>
      <c r="C39" s="341"/>
      <c r="D39" s="342"/>
      <c r="E39" s="343"/>
      <c r="F39" s="344"/>
      <c r="G39" s="326"/>
      <c r="H39" s="330"/>
      <c r="I39" s="345"/>
      <c r="J39" s="330"/>
      <c r="K39" s="345"/>
      <c r="L39" s="345"/>
      <c r="M39" s="330"/>
      <c r="N39" s="345"/>
      <c r="O39" s="345"/>
      <c r="P39" s="346"/>
      <c r="Q39" s="347"/>
      <c r="R39" s="347"/>
      <c r="S39" s="341"/>
      <c r="T39" s="334">
        <f t="shared" si="2"/>
        <v>0</v>
      </c>
      <c r="U39" s="348"/>
      <c r="V39" s="348"/>
      <c r="W39" s="336">
        <f t="shared" si="5"/>
        <v>0</v>
      </c>
      <c r="X39" s="336">
        <f t="shared" si="6"/>
        <v>0</v>
      </c>
      <c r="Y39" s="348"/>
      <c r="Z39" s="349"/>
      <c r="AA39" s="339"/>
      <c r="AB39" s="249"/>
      <c r="AC39" s="249"/>
      <c r="AD39" s="99"/>
      <c r="AE39" s="99"/>
    </row>
    <row r="40" spans="1:31" s="71" customFormat="1" ht="18" customHeight="1" x14ac:dyDescent="0.3">
      <c r="A40" s="340"/>
      <c r="B40" s="350"/>
      <c r="C40" s="341"/>
      <c r="D40" s="342"/>
      <c r="E40" s="343"/>
      <c r="F40" s="344"/>
      <c r="G40" s="326"/>
      <c r="H40" s="330"/>
      <c r="I40" s="345"/>
      <c r="J40" s="330"/>
      <c r="K40" s="345"/>
      <c r="L40" s="345"/>
      <c r="M40" s="330"/>
      <c r="N40" s="345"/>
      <c r="O40" s="345"/>
      <c r="P40" s="346"/>
      <c r="Q40" s="347"/>
      <c r="R40" s="347"/>
      <c r="S40" s="341"/>
      <c r="T40" s="334">
        <f t="shared" si="2"/>
        <v>0</v>
      </c>
      <c r="U40" s="348"/>
      <c r="V40" s="348"/>
      <c r="W40" s="336">
        <f t="shared" si="5"/>
        <v>0</v>
      </c>
      <c r="X40" s="336">
        <f t="shared" si="6"/>
        <v>0</v>
      </c>
      <c r="Y40" s="348"/>
      <c r="Z40" s="349"/>
      <c r="AA40" s="339"/>
      <c r="AB40" s="249"/>
      <c r="AC40" s="249"/>
      <c r="AD40" s="99"/>
      <c r="AE40" s="99"/>
    </row>
    <row r="41" spans="1:31" s="71" customFormat="1" ht="18" customHeight="1" x14ac:dyDescent="0.3">
      <c r="A41" s="340"/>
      <c r="B41" s="350"/>
      <c r="C41" s="341"/>
      <c r="D41" s="342"/>
      <c r="E41" s="343"/>
      <c r="F41" s="344"/>
      <c r="G41" s="326"/>
      <c r="H41" s="330"/>
      <c r="I41" s="345"/>
      <c r="J41" s="330"/>
      <c r="K41" s="345"/>
      <c r="L41" s="345"/>
      <c r="M41" s="330"/>
      <c r="N41" s="345"/>
      <c r="O41" s="345"/>
      <c r="P41" s="346"/>
      <c r="Q41" s="347"/>
      <c r="R41" s="347"/>
      <c r="S41" s="341"/>
      <c r="T41" s="334">
        <f t="shared" si="2"/>
        <v>0</v>
      </c>
      <c r="U41" s="348"/>
      <c r="V41" s="348"/>
      <c r="W41" s="336">
        <f t="shared" si="5"/>
        <v>0</v>
      </c>
      <c r="X41" s="336">
        <f t="shared" si="6"/>
        <v>0</v>
      </c>
      <c r="Y41" s="348"/>
      <c r="Z41" s="349"/>
      <c r="AA41" s="339"/>
      <c r="AB41" s="249"/>
      <c r="AC41" s="249"/>
      <c r="AD41" s="99"/>
      <c r="AE41" s="99"/>
    </row>
    <row r="42" spans="1:31" s="71" customFormat="1" ht="18" customHeight="1" x14ac:dyDescent="0.3">
      <c r="A42" s="340"/>
      <c r="B42" s="350"/>
      <c r="C42" s="341"/>
      <c r="D42" s="342"/>
      <c r="E42" s="343"/>
      <c r="F42" s="344"/>
      <c r="G42" s="326"/>
      <c r="H42" s="330"/>
      <c r="I42" s="345"/>
      <c r="J42" s="330"/>
      <c r="K42" s="345"/>
      <c r="L42" s="345"/>
      <c r="M42" s="330"/>
      <c r="N42" s="345"/>
      <c r="O42" s="345"/>
      <c r="P42" s="346"/>
      <c r="Q42" s="347"/>
      <c r="R42" s="347"/>
      <c r="S42" s="341"/>
      <c r="T42" s="334">
        <f t="shared" si="2"/>
        <v>0</v>
      </c>
      <c r="U42" s="348"/>
      <c r="V42" s="348"/>
      <c r="W42" s="336">
        <f t="shared" si="5"/>
        <v>0</v>
      </c>
      <c r="X42" s="336">
        <f t="shared" si="6"/>
        <v>0</v>
      </c>
      <c r="Y42" s="348"/>
      <c r="Z42" s="349"/>
      <c r="AA42" s="339"/>
      <c r="AB42" s="249"/>
      <c r="AC42" s="249"/>
      <c r="AD42" s="99"/>
      <c r="AE42" s="99"/>
    </row>
    <row r="43" spans="1:31" s="71" customFormat="1" ht="18" customHeight="1" x14ac:dyDescent="0.3">
      <c r="A43" s="340"/>
      <c r="B43" s="350"/>
      <c r="C43" s="341"/>
      <c r="D43" s="342"/>
      <c r="E43" s="343"/>
      <c r="F43" s="344"/>
      <c r="G43" s="326"/>
      <c r="H43" s="330"/>
      <c r="I43" s="345"/>
      <c r="J43" s="330"/>
      <c r="K43" s="345"/>
      <c r="L43" s="345"/>
      <c r="M43" s="330"/>
      <c r="N43" s="345"/>
      <c r="O43" s="345"/>
      <c r="P43" s="346"/>
      <c r="Q43" s="347"/>
      <c r="R43" s="347"/>
      <c r="S43" s="341"/>
      <c r="T43" s="334">
        <f t="shared" si="2"/>
        <v>0</v>
      </c>
      <c r="U43" s="348"/>
      <c r="V43" s="348"/>
      <c r="W43" s="336">
        <f t="shared" si="5"/>
        <v>0</v>
      </c>
      <c r="X43" s="336">
        <f t="shared" si="6"/>
        <v>0</v>
      </c>
      <c r="Y43" s="348"/>
      <c r="Z43" s="349"/>
      <c r="AA43" s="339"/>
      <c r="AB43" s="249"/>
      <c r="AC43" s="249"/>
      <c r="AD43" s="99"/>
      <c r="AE43" s="99"/>
    </row>
    <row r="44" spans="1:31" s="71" customFormat="1" ht="18" customHeight="1" x14ac:dyDescent="0.3">
      <c r="A44" s="340"/>
      <c r="B44" s="350"/>
      <c r="C44" s="341"/>
      <c r="D44" s="342"/>
      <c r="E44" s="343"/>
      <c r="F44" s="344"/>
      <c r="G44" s="326"/>
      <c r="H44" s="330"/>
      <c r="I44" s="345"/>
      <c r="J44" s="330"/>
      <c r="K44" s="345"/>
      <c r="L44" s="345"/>
      <c r="M44" s="330"/>
      <c r="N44" s="345"/>
      <c r="O44" s="345"/>
      <c r="P44" s="346"/>
      <c r="Q44" s="347"/>
      <c r="R44" s="347"/>
      <c r="S44" s="341"/>
      <c r="T44" s="334">
        <f t="shared" si="2"/>
        <v>0</v>
      </c>
      <c r="U44" s="348"/>
      <c r="V44" s="348"/>
      <c r="W44" s="336">
        <f t="shared" si="5"/>
        <v>0</v>
      </c>
      <c r="X44" s="336">
        <f t="shared" si="6"/>
        <v>0</v>
      </c>
      <c r="Y44" s="348"/>
      <c r="Z44" s="349"/>
      <c r="AA44" s="339"/>
      <c r="AB44" s="249"/>
      <c r="AC44" s="249"/>
      <c r="AD44" s="99"/>
      <c r="AE44" s="99"/>
    </row>
    <row r="45" spans="1:31" s="71" customFormat="1" ht="18" customHeight="1" x14ac:dyDescent="0.3">
      <c r="A45" s="340"/>
      <c r="B45" s="350"/>
      <c r="C45" s="341"/>
      <c r="D45" s="342"/>
      <c r="E45" s="343"/>
      <c r="F45" s="344"/>
      <c r="G45" s="326"/>
      <c r="H45" s="330"/>
      <c r="I45" s="345"/>
      <c r="J45" s="330"/>
      <c r="K45" s="345"/>
      <c r="L45" s="345"/>
      <c r="M45" s="330"/>
      <c r="N45" s="345"/>
      <c r="O45" s="345"/>
      <c r="P45" s="346"/>
      <c r="Q45" s="347"/>
      <c r="R45" s="347"/>
      <c r="S45" s="341"/>
      <c r="T45" s="334">
        <f t="shared" si="2"/>
        <v>0</v>
      </c>
      <c r="U45" s="348"/>
      <c r="V45" s="348"/>
      <c r="W45" s="336">
        <f t="shared" si="5"/>
        <v>0</v>
      </c>
      <c r="X45" s="336">
        <f t="shared" si="6"/>
        <v>0</v>
      </c>
      <c r="Y45" s="348"/>
      <c r="Z45" s="349"/>
      <c r="AA45" s="339"/>
      <c r="AB45" s="249"/>
      <c r="AC45" s="249"/>
      <c r="AD45" s="99"/>
      <c r="AE45" s="99"/>
    </row>
    <row r="46" spans="1:31" s="71" customFormat="1" ht="18" customHeight="1" x14ac:dyDescent="0.3">
      <c r="A46" s="340"/>
      <c r="B46" s="350"/>
      <c r="C46" s="341"/>
      <c r="D46" s="342"/>
      <c r="E46" s="343"/>
      <c r="F46" s="344"/>
      <c r="G46" s="326"/>
      <c r="H46" s="330"/>
      <c r="I46" s="345"/>
      <c r="J46" s="330"/>
      <c r="K46" s="345"/>
      <c r="L46" s="345"/>
      <c r="M46" s="330"/>
      <c r="N46" s="345"/>
      <c r="O46" s="345"/>
      <c r="P46" s="346"/>
      <c r="Q46" s="347"/>
      <c r="R46" s="347"/>
      <c r="S46" s="341"/>
      <c r="T46" s="334">
        <f t="shared" si="2"/>
        <v>0</v>
      </c>
      <c r="U46" s="348"/>
      <c r="V46" s="348"/>
      <c r="W46" s="336">
        <f t="shared" si="5"/>
        <v>0</v>
      </c>
      <c r="X46" s="336">
        <f t="shared" si="6"/>
        <v>0</v>
      </c>
      <c r="Y46" s="348"/>
      <c r="Z46" s="349"/>
      <c r="AA46" s="339"/>
      <c r="AB46" s="249"/>
      <c r="AC46" s="249"/>
      <c r="AD46" s="99"/>
      <c r="AE46" s="99"/>
    </row>
    <row r="47" spans="1:31" s="71" customFormat="1" ht="18" customHeight="1" x14ac:dyDescent="0.3">
      <c r="A47" s="340"/>
      <c r="B47" s="350"/>
      <c r="C47" s="341"/>
      <c r="D47" s="342"/>
      <c r="E47" s="343"/>
      <c r="F47" s="344"/>
      <c r="G47" s="326"/>
      <c r="H47" s="330"/>
      <c r="I47" s="345"/>
      <c r="J47" s="330"/>
      <c r="K47" s="345"/>
      <c r="L47" s="345"/>
      <c r="M47" s="330"/>
      <c r="N47" s="345"/>
      <c r="O47" s="345"/>
      <c r="P47" s="346"/>
      <c r="Q47" s="347"/>
      <c r="R47" s="347"/>
      <c r="S47" s="341"/>
      <c r="T47" s="334">
        <f t="shared" si="2"/>
        <v>0</v>
      </c>
      <c r="U47" s="348"/>
      <c r="V47" s="348"/>
      <c r="W47" s="336">
        <f t="shared" si="5"/>
        <v>0</v>
      </c>
      <c r="X47" s="336">
        <f t="shared" si="6"/>
        <v>0</v>
      </c>
      <c r="Y47" s="348"/>
      <c r="Z47" s="349"/>
      <c r="AA47" s="339"/>
      <c r="AB47" s="249"/>
      <c r="AC47" s="249"/>
      <c r="AD47" s="99"/>
      <c r="AE47" s="99"/>
    </row>
    <row r="48" spans="1:31" s="71" customFormat="1" ht="18" customHeight="1" x14ac:dyDescent="0.3">
      <c r="A48" s="340"/>
      <c r="B48" s="350"/>
      <c r="C48" s="341"/>
      <c r="D48" s="342"/>
      <c r="E48" s="343"/>
      <c r="F48" s="344"/>
      <c r="G48" s="326"/>
      <c r="H48" s="330"/>
      <c r="I48" s="345"/>
      <c r="J48" s="330"/>
      <c r="K48" s="345"/>
      <c r="L48" s="345"/>
      <c r="M48" s="330"/>
      <c r="N48" s="345"/>
      <c r="O48" s="345"/>
      <c r="P48" s="346"/>
      <c r="Q48" s="347"/>
      <c r="R48" s="347"/>
      <c r="S48" s="341"/>
      <c r="T48" s="334">
        <f t="shared" si="2"/>
        <v>0</v>
      </c>
      <c r="U48" s="348"/>
      <c r="V48" s="348"/>
      <c r="W48" s="336">
        <f t="shared" si="5"/>
        <v>0</v>
      </c>
      <c r="X48" s="336">
        <f t="shared" si="6"/>
        <v>0</v>
      </c>
      <c r="Y48" s="348"/>
      <c r="Z48" s="349"/>
      <c r="AA48" s="339"/>
      <c r="AB48" s="249"/>
      <c r="AC48" s="249"/>
      <c r="AD48" s="99"/>
      <c r="AE48" s="99"/>
    </row>
    <row r="49" spans="1:31" s="71" customFormat="1" ht="18" customHeight="1" x14ac:dyDescent="0.3">
      <c r="A49" s="340"/>
      <c r="B49" s="350"/>
      <c r="C49" s="341"/>
      <c r="D49" s="342"/>
      <c r="E49" s="343"/>
      <c r="F49" s="344"/>
      <c r="G49" s="326"/>
      <c r="H49" s="330"/>
      <c r="I49" s="345"/>
      <c r="J49" s="330"/>
      <c r="K49" s="345"/>
      <c r="L49" s="345"/>
      <c r="M49" s="330"/>
      <c r="N49" s="345"/>
      <c r="O49" s="345"/>
      <c r="P49" s="346"/>
      <c r="Q49" s="347"/>
      <c r="R49" s="347"/>
      <c r="S49" s="341"/>
      <c r="T49" s="334">
        <f t="shared" si="2"/>
        <v>0</v>
      </c>
      <c r="U49" s="348"/>
      <c r="V49" s="348"/>
      <c r="W49" s="336">
        <f t="shared" si="5"/>
        <v>0</v>
      </c>
      <c r="X49" s="336">
        <f t="shared" si="6"/>
        <v>0</v>
      </c>
      <c r="Y49" s="348"/>
      <c r="Z49" s="349"/>
      <c r="AA49" s="339"/>
      <c r="AB49" s="249"/>
      <c r="AC49" s="249"/>
      <c r="AD49" s="99"/>
      <c r="AE49" s="99"/>
    </row>
    <row r="50" spans="1:31" s="71" customFormat="1" ht="18" customHeight="1" x14ac:dyDescent="0.3">
      <c r="A50" s="340"/>
      <c r="B50" s="350"/>
      <c r="C50" s="341"/>
      <c r="D50" s="342"/>
      <c r="E50" s="343"/>
      <c r="F50" s="344"/>
      <c r="G50" s="326"/>
      <c r="H50" s="330"/>
      <c r="I50" s="345"/>
      <c r="J50" s="330"/>
      <c r="K50" s="345"/>
      <c r="L50" s="345"/>
      <c r="M50" s="330"/>
      <c r="N50" s="345"/>
      <c r="O50" s="345"/>
      <c r="P50" s="346"/>
      <c r="Q50" s="347"/>
      <c r="R50" s="347"/>
      <c r="S50" s="341"/>
      <c r="T50" s="334">
        <f t="shared" ref="T50:T53" si="7">IF(AND(Q50&gt;0,Q50&lt;=1),ROUND(SUM(H50:I50,K50:L50)*(1+D50/100)*Q50,2),ROUND(SUM(H50:I50,K50:L50)*(1+D50/100),2))</f>
        <v>0</v>
      </c>
      <c r="U50" s="348"/>
      <c r="V50" s="348"/>
      <c r="W50" s="336">
        <f t="shared" ref="W50:W53" si="8">ROUND(IF(F50&gt;T50,F50-T50-(U50+V50),0),2)</f>
        <v>0</v>
      </c>
      <c r="X50" s="336">
        <f t="shared" ref="X50:X53" si="9">ROUND(IF(T50&gt;F50,T50-F50,0),2)</f>
        <v>0</v>
      </c>
      <c r="Y50" s="348"/>
      <c r="Z50" s="349"/>
      <c r="AA50" s="339"/>
      <c r="AB50" s="249"/>
      <c r="AC50" s="249"/>
      <c r="AD50" s="99"/>
      <c r="AE50" s="99"/>
    </row>
    <row r="51" spans="1:31" s="71" customFormat="1" ht="18" customHeight="1" x14ac:dyDescent="0.3">
      <c r="A51" s="340"/>
      <c r="B51" s="350"/>
      <c r="C51" s="341"/>
      <c r="D51" s="342"/>
      <c r="E51" s="343"/>
      <c r="F51" s="344"/>
      <c r="G51" s="326"/>
      <c r="H51" s="330"/>
      <c r="I51" s="345"/>
      <c r="J51" s="330"/>
      <c r="K51" s="345"/>
      <c r="L51" s="345"/>
      <c r="M51" s="330"/>
      <c r="N51" s="345"/>
      <c r="O51" s="345"/>
      <c r="P51" s="346"/>
      <c r="Q51" s="347"/>
      <c r="R51" s="347"/>
      <c r="S51" s="341"/>
      <c r="T51" s="334">
        <f t="shared" si="7"/>
        <v>0</v>
      </c>
      <c r="U51" s="348"/>
      <c r="V51" s="348"/>
      <c r="W51" s="336">
        <f t="shared" si="8"/>
        <v>0</v>
      </c>
      <c r="X51" s="336">
        <f t="shared" si="9"/>
        <v>0</v>
      </c>
      <c r="Y51" s="348"/>
      <c r="Z51" s="349"/>
      <c r="AA51" s="339"/>
      <c r="AB51" s="249"/>
      <c r="AC51" s="249"/>
      <c r="AD51" s="99"/>
      <c r="AE51" s="99"/>
    </row>
    <row r="52" spans="1:31" s="71" customFormat="1" ht="18" customHeight="1" x14ac:dyDescent="0.3">
      <c r="A52" s="324"/>
      <c r="B52" s="350"/>
      <c r="C52" s="326"/>
      <c r="D52" s="327"/>
      <c r="E52" s="328"/>
      <c r="F52" s="329"/>
      <c r="G52" s="326"/>
      <c r="H52" s="330"/>
      <c r="I52" s="330"/>
      <c r="J52" s="330"/>
      <c r="K52" s="330"/>
      <c r="L52" s="330"/>
      <c r="M52" s="330"/>
      <c r="N52" s="330"/>
      <c r="O52" s="330"/>
      <c r="P52" s="331"/>
      <c r="Q52" s="332"/>
      <c r="R52" s="332"/>
      <c r="S52" s="333"/>
      <c r="T52" s="334">
        <f t="shared" si="7"/>
        <v>0</v>
      </c>
      <c r="U52" s="348"/>
      <c r="V52" s="348"/>
      <c r="W52" s="336">
        <f t="shared" si="8"/>
        <v>0</v>
      </c>
      <c r="X52" s="336">
        <f t="shared" si="9"/>
        <v>0</v>
      </c>
      <c r="Y52" s="348"/>
      <c r="Z52" s="349"/>
      <c r="AA52" s="339"/>
      <c r="AB52" s="249"/>
      <c r="AC52" s="249"/>
      <c r="AD52" s="99"/>
      <c r="AE52" s="99"/>
    </row>
    <row r="53" spans="1:31" s="71" customFormat="1" ht="18" customHeight="1" x14ac:dyDescent="0.3">
      <c r="A53" s="324"/>
      <c r="B53" s="350"/>
      <c r="C53" s="326"/>
      <c r="D53" s="327"/>
      <c r="E53" s="328"/>
      <c r="F53" s="329"/>
      <c r="G53" s="326"/>
      <c r="H53" s="330"/>
      <c r="I53" s="330"/>
      <c r="J53" s="330"/>
      <c r="K53" s="330"/>
      <c r="L53" s="330"/>
      <c r="M53" s="330"/>
      <c r="N53" s="330"/>
      <c r="O53" s="330"/>
      <c r="P53" s="331"/>
      <c r="Q53" s="332"/>
      <c r="R53" s="332"/>
      <c r="S53" s="333"/>
      <c r="T53" s="334">
        <f t="shared" si="7"/>
        <v>0</v>
      </c>
      <c r="U53" s="348"/>
      <c r="V53" s="348"/>
      <c r="W53" s="336">
        <f t="shared" si="8"/>
        <v>0</v>
      </c>
      <c r="X53" s="336">
        <f t="shared" si="9"/>
        <v>0</v>
      </c>
      <c r="Y53" s="348"/>
      <c r="Z53" s="349"/>
      <c r="AA53" s="339"/>
      <c r="AB53" s="249"/>
      <c r="AC53" s="249"/>
      <c r="AD53" s="99"/>
      <c r="AE53" s="99"/>
    </row>
    <row r="54" spans="1:31" s="71" customFormat="1" ht="18" customHeight="1" x14ac:dyDescent="0.3">
      <c r="A54" s="324"/>
      <c r="B54" s="350"/>
      <c r="C54" s="326"/>
      <c r="D54" s="327"/>
      <c r="E54" s="328"/>
      <c r="F54" s="329"/>
      <c r="G54" s="326"/>
      <c r="H54" s="330"/>
      <c r="I54" s="330"/>
      <c r="J54" s="330"/>
      <c r="K54" s="330"/>
      <c r="L54" s="330"/>
      <c r="M54" s="330"/>
      <c r="N54" s="330"/>
      <c r="O54" s="330"/>
      <c r="P54" s="331"/>
      <c r="Q54" s="332"/>
      <c r="R54" s="332"/>
      <c r="S54" s="333"/>
      <c r="T54" s="334">
        <f t="shared" si="2"/>
        <v>0</v>
      </c>
      <c r="U54" s="335"/>
      <c r="V54" s="335"/>
      <c r="W54" s="334">
        <f t="shared" si="5"/>
        <v>0</v>
      </c>
      <c r="X54" s="334">
        <f t="shared" si="6"/>
        <v>0</v>
      </c>
      <c r="Y54" s="335"/>
      <c r="Z54" s="337"/>
      <c r="AA54" s="339"/>
      <c r="AB54" s="249"/>
      <c r="AC54" s="249"/>
      <c r="AD54" s="99"/>
      <c r="AE54" s="99"/>
    </row>
    <row r="55" spans="1:31" s="71" customFormat="1" ht="18" customHeight="1" x14ac:dyDescent="0.3">
      <c r="A55" s="324"/>
      <c r="B55" s="350"/>
      <c r="C55" s="326"/>
      <c r="D55" s="351"/>
      <c r="E55" s="328"/>
      <c r="F55" s="329"/>
      <c r="G55" s="326"/>
      <c r="H55" s="330"/>
      <c r="I55" s="330"/>
      <c r="J55" s="330"/>
      <c r="K55" s="330"/>
      <c r="L55" s="330"/>
      <c r="M55" s="330"/>
      <c r="N55" s="330"/>
      <c r="O55" s="330"/>
      <c r="P55" s="331"/>
      <c r="Q55" s="332"/>
      <c r="R55" s="332"/>
      <c r="S55" s="333"/>
      <c r="T55" s="334">
        <f t="shared" si="2"/>
        <v>0</v>
      </c>
      <c r="U55" s="335"/>
      <c r="V55" s="335"/>
      <c r="W55" s="334">
        <f t="shared" si="5"/>
        <v>0</v>
      </c>
      <c r="X55" s="334">
        <f t="shared" si="6"/>
        <v>0</v>
      </c>
      <c r="Y55" s="335"/>
      <c r="Z55" s="337"/>
      <c r="AA55" s="339"/>
      <c r="AB55" s="249"/>
      <c r="AC55" s="249"/>
      <c r="AD55" s="99"/>
      <c r="AE55" s="99"/>
    </row>
    <row r="56" spans="1:31" s="229" customFormat="1" ht="20.149999999999999" customHeight="1" x14ac:dyDescent="0.25">
      <c r="A56" s="352" t="s">
        <v>4</v>
      </c>
      <c r="B56" s="353"/>
      <c r="C56" s="353"/>
      <c r="D56" s="354"/>
      <c r="E56" s="355"/>
      <c r="F56" s="356">
        <f>SUM(F4:F55)</f>
        <v>1000</v>
      </c>
      <c r="G56" s="356"/>
      <c r="H56" s="356"/>
      <c r="I56" s="356"/>
      <c r="J56" s="356"/>
      <c r="K56" s="356"/>
      <c r="L56" s="356"/>
      <c r="M56" s="356"/>
      <c r="N56" s="356"/>
      <c r="O56" s="356"/>
      <c r="P56" s="355"/>
      <c r="Q56" s="357"/>
      <c r="R56" s="357"/>
      <c r="S56" s="353"/>
      <c r="T56" s="356">
        <f>SUM(T4:T55)</f>
        <v>1000</v>
      </c>
      <c r="U56" s="356">
        <f>SUM(U4:U55)</f>
        <v>0</v>
      </c>
      <c r="V56" s="356">
        <f>SUM(V4:V55)</f>
        <v>0</v>
      </c>
      <c r="W56" s="356">
        <f>SUM(W4:W55)</f>
        <v>0</v>
      </c>
      <c r="X56" s="356">
        <f>SUM(X4:X55)</f>
        <v>0</v>
      </c>
      <c r="Y56" s="356"/>
      <c r="Z56" s="305"/>
      <c r="AA56" s="250"/>
      <c r="AB56" s="230"/>
      <c r="AC56" s="230"/>
      <c r="AD56" s="230"/>
      <c r="AE56" s="230"/>
    </row>
  </sheetData>
  <autoFilter ref="A3:AE3"/>
  <mergeCells count="2">
    <mergeCell ref="A1:B1"/>
    <mergeCell ref="H2:M2"/>
  </mergeCells>
  <phoneticPr fontId="21" type="noConversion"/>
  <dataValidations count="6">
    <dataValidation type="list" allowBlank="1" showInputMessage="1" showErrorMessage="1" sqref="B56:B1048576 B2:B3">
      <formula1>#REF!</formula1>
    </dataValidation>
    <dataValidation type="list" allowBlank="1" showInputMessage="1" showErrorMessage="1" sqref="S1:S2 S56 T57:T1048576">
      <formula1>"Y, N"</formula1>
    </dataValidation>
    <dataValidation type="list" allowBlank="1" showInputMessage="1" showErrorMessage="1" sqref="R4:R55">
      <formula1>"Yes, No, Partially"</formula1>
    </dataValidation>
    <dataValidation type="list" allowBlank="1" showInputMessage="1" showErrorMessage="1" sqref="S4:S55">
      <formula1>"Yes, No"</formula1>
    </dataValidation>
    <dataValidation type="list" allowBlank="1" showInputMessage="1" showErrorMessage="1" sqref="M4:M55 J4:J55">
      <formula1>"Y,N"</formula1>
    </dataValidation>
    <dataValidation type="list" allowBlank="1" showInputMessage="1" showErrorMessage="1" sqref="AA4:AA55">
      <formula1>"Anomalous, Known, Random, Systemic,N/A"</formula1>
    </dataValidation>
  </dataValidations>
  <pageMargins left="0.74803149606299213" right="0.74803149606299213" top="0.98425196850393704" bottom="0.98425196850393704" header="0.51181102362204722" footer="0.51181102362204722"/>
  <pageSetup paperSize="9" scale="28" fitToHeight="993" orientation="landscape" r:id="rId1"/>
  <headerFooter alignWithMargins="0">
    <oddFooter>&amp;F</oddFooter>
  </headerFooter>
  <ignoredErrors>
    <ignoredError sqref="T5:T50 T51:T55" calculatedColumn="1"/>
    <ignoredError sqref="B3" listDataValidation="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'Admin Check Summary'!$A$5:$A$14</xm:f>
          </x14:formula1>
          <xm:sqref>B4:B55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sheetPr>
  <dimension ref="A1:AL69"/>
  <sheetViews>
    <sheetView zoomScale="70" zoomScaleNormal="70" workbookViewId="0">
      <selection activeCell="A4" sqref="A4"/>
    </sheetView>
  </sheetViews>
  <sheetFormatPr defaultRowHeight="20.149999999999999" customHeight="1" x14ac:dyDescent="0.3"/>
  <cols>
    <col min="1" max="1" width="9.453125" style="71" customWidth="1"/>
    <col min="2" max="2" width="37.453125" style="71" customWidth="1"/>
    <col min="3" max="3" width="40.7265625" style="69" customWidth="1"/>
    <col min="4" max="4" width="12.1796875" style="69" customWidth="1"/>
    <col min="5" max="5" width="16.81640625" style="70" customWidth="1"/>
    <col min="6" max="7" width="22" style="60" customWidth="1"/>
    <col min="8" max="9" width="15.7265625" customWidth="1"/>
    <col min="10" max="10" width="19.1796875" customWidth="1"/>
    <col min="11" max="12" width="15.7265625" customWidth="1"/>
    <col min="13" max="13" width="21.54296875" customWidth="1"/>
    <col min="14" max="20" width="15.7265625" customWidth="1"/>
    <col min="21" max="21" width="22.54296875" bestFit="1" customWidth="1"/>
    <col min="22" max="25" width="15.7265625" customWidth="1"/>
    <col min="26" max="26" width="15.26953125" customWidth="1"/>
    <col min="27" max="27" width="18.7265625" style="6" customWidth="1"/>
    <col min="28" max="30" width="15.7265625" style="6" customWidth="1"/>
    <col min="31" max="31" width="15.7265625" style="13" customWidth="1"/>
    <col min="32" max="32" width="30.7265625" style="18" customWidth="1"/>
    <col min="33" max="33" width="30.7265625" style="6" customWidth="1"/>
    <col min="34" max="34" width="22.54296875" customWidth="1"/>
    <col min="35" max="35" width="25" customWidth="1"/>
    <col min="36" max="36" width="24.26953125" customWidth="1"/>
    <col min="37" max="38" width="28" style="51" customWidth="1"/>
  </cols>
  <sheetData>
    <row r="1" spans="1:38" ht="20.149999999999999" customHeight="1" x14ac:dyDescent="0.4">
      <c r="A1" s="580" t="s">
        <v>98</v>
      </c>
      <c r="B1" s="582"/>
      <c r="C1" s="68"/>
      <c r="D1" s="75"/>
      <c r="E1" s="589"/>
      <c r="F1" s="589"/>
      <c r="G1" s="589"/>
      <c r="H1" s="589"/>
      <c r="I1" s="248"/>
      <c r="J1" s="248"/>
      <c r="X1" s="6"/>
      <c r="Y1" s="6"/>
      <c r="AG1" s="10"/>
      <c r="AK1" s="165"/>
      <c r="AL1" s="165"/>
    </row>
    <row r="2" spans="1:38" ht="20.149999999999999" customHeight="1" x14ac:dyDescent="0.3">
      <c r="C2" s="72"/>
      <c r="D2" s="76"/>
      <c r="H2" s="586" t="s">
        <v>146</v>
      </c>
      <c r="I2" s="587"/>
      <c r="J2" s="587"/>
      <c r="K2" s="587"/>
      <c r="L2" s="587"/>
      <c r="M2" s="590"/>
      <c r="U2" s="6"/>
      <c r="V2" s="6"/>
      <c r="Z2" s="6"/>
      <c r="AA2" s="11"/>
      <c r="AB2" s="11"/>
      <c r="AC2" s="11"/>
      <c r="AD2" s="11"/>
      <c r="AE2" s="14"/>
    </row>
    <row r="3" spans="1:38" s="155" customFormat="1" ht="63" customHeight="1" x14ac:dyDescent="0.35">
      <c r="A3" s="143" t="s">
        <v>5</v>
      </c>
      <c r="B3" s="200" t="s">
        <v>30</v>
      </c>
      <c r="C3" s="200" t="s">
        <v>2</v>
      </c>
      <c r="D3" s="201" t="s">
        <v>108</v>
      </c>
      <c r="E3" s="202" t="s">
        <v>54</v>
      </c>
      <c r="F3" s="247" t="s">
        <v>142</v>
      </c>
      <c r="G3" s="247" t="s">
        <v>150</v>
      </c>
      <c r="H3" s="203" t="s">
        <v>9</v>
      </c>
      <c r="I3" s="203" t="s">
        <v>147</v>
      </c>
      <c r="J3" s="203" t="s">
        <v>148</v>
      </c>
      <c r="K3" s="203" t="s">
        <v>99</v>
      </c>
      <c r="L3" s="203" t="s">
        <v>100</v>
      </c>
      <c r="M3" s="203" t="s">
        <v>152</v>
      </c>
      <c r="N3" s="203" t="s">
        <v>104</v>
      </c>
      <c r="O3" s="203" t="s">
        <v>151</v>
      </c>
      <c r="P3" s="203" t="s">
        <v>10</v>
      </c>
      <c r="Q3" s="203" t="s">
        <v>101</v>
      </c>
      <c r="R3" s="203" t="s">
        <v>102</v>
      </c>
      <c r="S3" s="203" t="s">
        <v>109</v>
      </c>
      <c r="T3" s="203" t="s">
        <v>110</v>
      </c>
      <c r="U3" s="203" t="s">
        <v>103</v>
      </c>
      <c r="V3" s="203" t="s">
        <v>122</v>
      </c>
      <c r="W3" s="203" t="s">
        <v>11</v>
      </c>
      <c r="X3" s="203" t="s">
        <v>8</v>
      </c>
      <c r="Y3" s="205" t="s">
        <v>144</v>
      </c>
      <c r="Z3" s="200" t="s">
        <v>143</v>
      </c>
      <c r="AA3" s="203" t="s">
        <v>16</v>
      </c>
      <c r="AB3" s="203" t="s">
        <v>61</v>
      </c>
      <c r="AC3" s="203" t="s">
        <v>105</v>
      </c>
      <c r="AD3" s="203" t="s">
        <v>62</v>
      </c>
      <c r="AE3" s="143" t="s">
        <v>12</v>
      </c>
      <c r="AF3" s="203" t="s">
        <v>23</v>
      </c>
      <c r="AG3" s="143" t="s">
        <v>3</v>
      </c>
      <c r="AH3" s="251" t="s">
        <v>160</v>
      </c>
      <c r="AI3" s="143" t="s">
        <v>158</v>
      </c>
      <c r="AJ3" s="143" t="s">
        <v>159</v>
      </c>
      <c r="AK3" s="143" t="s">
        <v>190</v>
      </c>
      <c r="AL3" s="143" t="s">
        <v>186</v>
      </c>
    </row>
    <row r="4" spans="1:38" ht="18" customHeight="1" x14ac:dyDescent="0.3">
      <c r="A4" s="43"/>
      <c r="B4" s="44"/>
      <c r="C4" s="94"/>
      <c r="D4" s="119"/>
      <c r="E4" s="95"/>
      <c r="F4" s="96"/>
      <c r="G4" s="103"/>
      <c r="H4" s="74"/>
      <c r="I4" s="74"/>
      <c r="J4" s="74"/>
      <c r="K4" s="74"/>
      <c r="L4" s="74"/>
      <c r="M4" s="74"/>
      <c r="N4" s="100"/>
      <c r="O4" s="93">
        <f t="shared" ref="O4:O55" si="0">SUM(H4:I4,K4:L4)*N4</f>
        <v>0</v>
      </c>
      <c r="P4" s="74"/>
      <c r="Q4" s="117"/>
      <c r="R4" s="93" t="str">
        <f t="shared" ref="R4:R55" si="1">IF(ISERROR(O4/Q4),"-",ROUND(O4/Q4,2))</f>
        <v>-</v>
      </c>
      <c r="S4" s="116"/>
      <c r="T4" s="116"/>
      <c r="U4" s="204">
        <f t="shared" ref="U4:U55" si="2">IFERROR(S4/T4,0)</f>
        <v>0</v>
      </c>
      <c r="V4" s="112"/>
      <c r="W4" s="105"/>
      <c r="X4" s="101"/>
      <c r="Y4" s="122"/>
      <c r="Z4" s="97"/>
      <c r="AA4" s="49">
        <f t="shared" ref="AA4:AA54" si="3">IFERROR(MIN(SUM(H4:L4)*(1+D4/100),R4*S4*(1+D4/100)),0)</f>
        <v>0</v>
      </c>
      <c r="AB4" s="21"/>
      <c r="AC4" s="21"/>
      <c r="AD4" s="98">
        <f t="shared" ref="AD4:AD55" si="4">ROUND(IF(F4&gt;AA4,F4-AA4-(AB4+AC4),0),2)</f>
        <v>0</v>
      </c>
      <c r="AE4" s="98">
        <f t="shared" ref="AE4:AE55" si="5">ROUND(IF(AA4&gt;F4,AA4-F4,0),2)</f>
        <v>0</v>
      </c>
      <c r="AF4" s="21"/>
      <c r="AG4" s="111"/>
      <c r="AH4" s="99"/>
      <c r="AI4" s="111"/>
      <c r="AJ4" s="111"/>
      <c r="AK4" s="99"/>
      <c r="AL4" s="99"/>
    </row>
    <row r="5" spans="1:38" ht="18" customHeight="1" x14ac:dyDescent="0.3">
      <c r="A5" s="43"/>
      <c r="B5" s="44"/>
      <c r="C5" s="94"/>
      <c r="D5" s="119"/>
      <c r="E5" s="95"/>
      <c r="F5" s="96"/>
      <c r="G5" s="103"/>
      <c r="H5" s="74"/>
      <c r="I5" s="74"/>
      <c r="J5" s="74"/>
      <c r="K5" s="74"/>
      <c r="L5" s="74"/>
      <c r="M5" s="74"/>
      <c r="N5" s="100"/>
      <c r="O5" s="93">
        <f t="shared" si="0"/>
        <v>0</v>
      </c>
      <c r="P5" s="74"/>
      <c r="Q5" s="117"/>
      <c r="R5" s="93" t="str">
        <f t="shared" si="1"/>
        <v>-</v>
      </c>
      <c r="S5" s="116"/>
      <c r="T5" s="116"/>
      <c r="U5" s="204">
        <f t="shared" si="2"/>
        <v>0</v>
      </c>
      <c r="V5" s="112"/>
      <c r="W5" s="105"/>
      <c r="X5" s="101"/>
      <c r="Y5" s="122"/>
      <c r="Z5" s="97"/>
      <c r="AA5" s="49">
        <f t="shared" si="3"/>
        <v>0</v>
      </c>
      <c r="AB5" s="21"/>
      <c r="AC5" s="21"/>
      <c r="AD5" s="98">
        <f t="shared" si="4"/>
        <v>0</v>
      </c>
      <c r="AE5" s="98">
        <f t="shared" si="5"/>
        <v>0</v>
      </c>
      <c r="AF5" s="21"/>
      <c r="AG5" s="111"/>
      <c r="AH5" s="99"/>
      <c r="AI5" s="111"/>
      <c r="AJ5" s="111"/>
      <c r="AK5" s="99"/>
      <c r="AL5" s="99"/>
    </row>
    <row r="6" spans="1:38" ht="18" customHeight="1" x14ac:dyDescent="0.3">
      <c r="A6" s="43"/>
      <c r="B6" s="44"/>
      <c r="C6" s="94"/>
      <c r="D6" s="119"/>
      <c r="E6" s="95"/>
      <c r="F6" s="96"/>
      <c r="G6" s="103"/>
      <c r="H6" s="74"/>
      <c r="I6" s="74"/>
      <c r="J6" s="74"/>
      <c r="K6" s="74"/>
      <c r="L6" s="74"/>
      <c r="M6" s="74"/>
      <c r="N6" s="100"/>
      <c r="O6" s="93">
        <f t="shared" si="0"/>
        <v>0</v>
      </c>
      <c r="P6" s="74"/>
      <c r="Q6" s="117"/>
      <c r="R6" s="93" t="str">
        <f t="shared" si="1"/>
        <v>-</v>
      </c>
      <c r="S6" s="116"/>
      <c r="T6" s="116"/>
      <c r="U6" s="204">
        <f t="shared" si="2"/>
        <v>0</v>
      </c>
      <c r="V6" s="112"/>
      <c r="W6" s="105"/>
      <c r="X6" s="101"/>
      <c r="Y6" s="122"/>
      <c r="Z6" s="97"/>
      <c r="AA6" s="49">
        <f t="shared" si="3"/>
        <v>0</v>
      </c>
      <c r="AB6" s="21"/>
      <c r="AC6" s="21"/>
      <c r="AD6" s="98">
        <f t="shared" si="4"/>
        <v>0</v>
      </c>
      <c r="AE6" s="98">
        <f t="shared" si="5"/>
        <v>0</v>
      </c>
      <c r="AF6" s="21"/>
      <c r="AG6" s="111"/>
      <c r="AH6" s="99"/>
      <c r="AI6" s="111"/>
      <c r="AJ6" s="111"/>
      <c r="AK6" s="99"/>
      <c r="AL6" s="99"/>
    </row>
    <row r="7" spans="1:38" ht="18" customHeight="1" x14ac:dyDescent="0.3">
      <c r="A7" s="43"/>
      <c r="B7" s="44"/>
      <c r="C7" s="94"/>
      <c r="D7" s="119"/>
      <c r="E7" s="95"/>
      <c r="F7" s="96"/>
      <c r="G7" s="103"/>
      <c r="H7" s="74"/>
      <c r="I7" s="74"/>
      <c r="J7" s="74"/>
      <c r="K7" s="74"/>
      <c r="L7" s="74"/>
      <c r="M7" s="74"/>
      <c r="N7" s="100"/>
      <c r="O7" s="93">
        <f t="shared" si="0"/>
        <v>0</v>
      </c>
      <c r="P7" s="74"/>
      <c r="Q7" s="117"/>
      <c r="R7" s="93" t="str">
        <f t="shared" si="1"/>
        <v>-</v>
      </c>
      <c r="S7" s="116"/>
      <c r="T7" s="116"/>
      <c r="U7" s="204">
        <f t="shared" si="2"/>
        <v>0</v>
      </c>
      <c r="V7" s="112"/>
      <c r="W7" s="105"/>
      <c r="X7" s="101"/>
      <c r="Y7" s="122"/>
      <c r="Z7" s="97"/>
      <c r="AA7" s="49">
        <f t="shared" si="3"/>
        <v>0</v>
      </c>
      <c r="AB7" s="21"/>
      <c r="AC7" s="21"/>
      <c r="AD7" s="98">
        <f t="shared" si="4"/>
        <v>0</v>
      </c>
      <c r="AE7" s="98">
        <f t="shared" si="5"/>
        <v>0</v>
      </c>
      <c r="AF7" s="21"/>
      <c r="AG7" s="111"/>
      <c r="AH7" s="99"/>
      <c r="AI7" s="111"/>
      <c r="AJ7" s="111"/>
      <c r="AK7" s="99"/>
      <c r="AL7" s="99"/>
    </row>
    <row r="8" spans="1:38" ht="18" customHeight="1" x14ac:dyDescent="0.3">
      <c r="A8" s="43"/>
      <c r="B8" s="44"/>
      <c r="C8" s="94"/>
      <c r="D8" s="119"/>
      <c r="E8" s="95"/>
      <c r="F8" s="96"/>
      <c r="G8" s="103"/>
      <c r="H8" s="74"/>
      <c r="I8" s="74"/>
      <c r="J8" s="74"/>
      <c r="K8" s="74"/>
      <c r="L8" s="74"/>
      <c r="M8" s="74"/>
      <c r="N8" s="100"/>
      <c r="O8" s="93">
        <f t="shared" si="0"/>
        <v>0</v>
      </c>
      <c r="P8" s="74"/>
      <c r="Q8" s="117"/>
      <c r="R8" s="93" t="str">
        <f t="shared" si="1"/>
        <v>-</v>
      </c>
      <c r="S8" s="116"/>
      <c r="T8" s="116"/>
      <c r="U8" s="204">
        <f t="shared" si="2"/>
        <v>0</v>
      </c>
      <c r="V8" s="112"/>
      <c r="W8" s="105"/>
      <c r="X8" s="101"/>
      <c r="Y8" s="122"/>
      <c r="Z8" s="97"/>
      <c r="AA8" s="49">
        <f t="shared" si="3"/>
        <v>0</v>
      </c>
      <c r="AB8" s="21"/>
      <c r="AC8" s="21"/>
      <c r="AD8" s="98">
        <f t="shared" si="4"/>
        <v>0</v>
      </c>
      <c r="AE8" s="98">
        <f t="shared" si="5"/>
        <v>0</v>
      </c>
      <c r="AF8" s="21"/>
      <c r="AG8" s="111"/>
      <c r="AH8" s="99"/>
      <c r="AI8" s="111"/>
      <c r="AJ8" s="111"/>
      <c r="AK8" s="99"/>
      <c r="AL8" s="99"/>
    </row>
    <row r="9" spans="1:38" ht="18" customHeight="1" x14ac:dyDescent="0.3">
      <c r="A9" s="43"/>
      <c r="B9" s="44"/>
      <c r="C9" s="94"/>
      <c r="D9" s="119"/>
      <c r="E9" s="95"/>
      <c r="F9" s="96"/>
      <c r="G9" s="103"/>
      <c r="H9" s="74"/>
      <c r="I9" s="74"/>
      <c r="J9" s="74"/>
      <c r="K9" s="74"/>
      <c r="L9" s="74"/>
      <c r="M9" s="74"/>
      <c r="N9" s="100"/>
      <c r="O9" s="93">
        <f t="shared" si="0"/>
        <v>0</v>
      </c>
      <c r="P9" s="74"/>
      <c r="Q9" s="117"/>
      <c r="R9" s="93" t="str">
        <f t="shared" si="1"/>
        <v>-</v>
      </c>
      <c r="S9" s="116"/>
      <c r="T9" s="116"/>
      <c r="U9" s="204">
        <f t="shared" si="2"/>
        <v>0</v>
      </c>
      <c r="V9" s="112"/>
      <c r="W9" s="105"/>
      <c r="X9" s="101"/>
      <c r="Y9" s="122"/>
      <c r="Z9" s="121"/>
      <c r="AA9" s="49">
        <f t="shared" si="3"/>
        <v>0</v>
      </c>
      <c r="AB9" s="21"/>
      <c r="AC9" s="21"/>
      <c r="AD9" s="98">
        <f t="shared" si="4"/>
        <v>0</v>
      </c>
      <c r="AE9" s="98">
        <f t="shared" si="5"/>
        <v>0</v>
      </c>
      <c r="AF9" s="21"/>
      <c r="AG9" s="111"/>
      <c r="AH9" s="99"/>
      <c r="AI9" s="111"/>
      <c r="AJ9" s="111"/>
      <c r="AK9" s="99"/>
      <c r="AL9" s="99"/>
    </row>
    <row r="10" spans="1:38" ht="18" customHeight="1" x14ac:dyDescent="0.3">
      <c r="A10" s="43"/>
      <c r="B10" s="44"/>
      <c r="C10" s="94"/>
      <c r="D10" s="119"/>
      <c r="E10" s="95"/>
      <c r="F10" s="96"/>
      <c r="G10" s="103"/>
      <c r="H10" s="74"/>
      <c r="I10" s="74"/>
      <c r="J10" s="74"/>
      <c r="K10" s="74"/>
      <c r="L10" s="74"/>
      <c r="M10" s="74"/>
      <c r="N10" s="100"/>
      <c r="O10" s="93">
        <f t="shared" si="0"/>
        <v>0</v>
      </c>
      <c r="P10" s="74"/>
      <c r="Q10" s="117"/>
      <c r="R10" s="93" t="str">
        <f t="shared" si="1"/>
        <v>-</v>
      </c>
      <c r="S10" s="116"/>
      <c r="T10" s="116"/>
      <c r="U10" s="204">
        <f t="shared" si="2"/>
        <v>0</v>
      </c>
      <c r="V10" s="112"/>
      <c r="W10" s="105"/>
      <c r="X10" s="101"/>
      <c r="Y10" s="122"/>
      <c r="Z10" s="121"/>
      <c r="AA10" s="49">
        <f t="shared" si="3"/>
        <v>0</v>
      </c>
      <c r="AB10" s="21"/>
      <c r="AC10" s="21"/>
      <c r="AD10" s="98">
        <f t="shared" si="4"/>
        <v>0</v>
      </c>
      <c r="AE10" s="98">
        <f t="shared" si="5"/>
        <v>0</v>
      </c>
      <c r="AF10" s="21"/>
      <c r="AG10" s="111"/>
      <c r="AH10" s="99"/>
      <c r="AI10" s="111"/>
      <c r="AJ10" s="111"/>
      <c r="AK10" s="99"/>
      <c r="AL10" s="99"/>
    </row>
    <row r="11" spans="1:38" ht="18" customHeight="1" x14ac:dyDescent="0.3">
      <c r="A11" s="43"/>
      <c r="B11" s="44"/>
      <c r="C11" s="94"/>
      <c r="D11" s="119"/>
      <c r="E11" s="95"/>
      <c r="F11" s="96"/>
      <c r="G11" s="103"/>
      <c r="H11" s="74"/>
      <c r="I11" s="74"/>
      <c r="J11" s="74"/>
      <c r="K11" s="74"/>
      <c r="L11" s="74"/>
      <c r="M11" s="74"/>
      <c r="N11" s="100"/>
      <c r="O11" s="93">
        <f t="shared" si="0"/>
        <v>0</v>
      </c>
      <c r="P11" s="74"/>
      <c r="Q11" s="117"/>
      <c r="R11" s="93" t="str">
        <f t="shared" si="1"/>
        <v>-</v>
      </c>
      <c r="S11" s="116"/>
      <c r="T11" s="116"/>
      <c r="U11" s="204">
        <f t="shared" si="2"/>
        <v>0</v>
      </c>
      <c r="V11" s="112"/>
      <c r="W11" s="105"/>
      <c r="X11" s="101"/>
      <c r="Y11" s="122"/>
      <c r="Z11" s="121"/>
      <c r="AA11" s="49">
        <f t="shared" si="3"/>
        <v>0</v>
      </c>
      <c r="AB11" s="21"/>
      <c r="AC11" s="21"/>
      <c r="AD11" s="98">
        <f t="shared" si="4"/>
        <v>0</v>
      </c>
      <c r="AE11" s="98">
        <f t="shared" si="5"/>
        <v>0</v>
      </c>
      <c r="AF11" s="21"/>
      <c r="AG11" s="111"/>
      <c r="AH11" s="99"/>
      <c r="AI11" s="111"/>
      <c r="AJ11" s="111"/>
      <c r="AK11" s="99"/>
      <c r="AL11" s="99"/>
    </row>
    <row r="12" spans="1:38" ht="18" customHeight="1" x14ac:dyDescent="0.3">
      <c r="A12" s="43"/>
      <c r="B12" s="44"/>
      <c r="C12" s="94"/>
      <c r="D12" s="119"/>
      <c r="E12" s="95"/>
      <c r="F12" s="96"/>
      <c r="G12" s="103"/>
      <c r="H12" s="74"/>
      <c r="I12" s="74"/>
      <c r="J12" s="74"/>
      <c r="K12" s="74"/>
      <c r="L12" s="74"/>
      <c r="M12" s="74"/>
      <c r="N12" s="100"/>
      <c r="O12" s="93">
        <f t="shared" si="0"/>
        <v>0</v>
      </c>
      <c r="P12" s="74"/>
      <c r="Q12" s="117"/>
      <c r="R12" s="93" t="str">
        <f t="shared" si="1"/>
        <v>-</v>
      </c>
      <c r="S12" s="116"/>
      <c r="T12" s="116"/>
      <c r="U12" s="204">
        <f t="shared" si="2"/>
        <v>0</v>
      </c>
      <c r="V12" s="112"/>
      <c r="W12" s="105"/>
      <c r="X12" s="101"/>
      <c r="Y12" s="122"/>
      <c r="Z12" s="121"/>
      <c r="AA12" s="49">
        <f t="shared" si="3"/>
        <v>0</v>
      </c>
      <c r="AB12" s="21"/>
      <c r="AC12" s="21"/>
      <c r="AD12" s="98">
        <f t="shared" si="4"/>
        <v>0</v>
      </c>
      <c r="AE12" s="98">
        <f t="shared" si="5"/>
        <v>0</v>
      </c>
      <c r="AF12" s="21"/>
      <c r="AG12" s="111"/>
      <c r="AH12" s="99"/>
      <c r="AI12" s="111"/>
      <c r="AJ12" s="111"/>
      <c r="AK12" s="99"/>
      <c r="AL12" s="99"/>
    </row>
    <row r="13" spans="1:38" ht="18" customHeight="1" x14ac:dyDescent="0.3">
      <c r="A13" s="43"/>
      <c r="B13" s="44"/>
      <c r="C13" s="94"/>
      <c r="D13" s="119"/>
      <c r="E13" s="95"/>
      <c r="F13" s="96"/>
      <c r="G13" s="103"/>
      <c r="H13" s="74"/>
      <c r="I13" s="74"/>
      <c r="J13" s="74"/>
      <c r="K13" s="74"/>
      <c r="L13" s="74"/>
      <c r="M13" s="74"/>
      <c r="N13" s="100"/>
      <c r="O13" s="93">
        <f t="shared" si="0"/>
        <v>0</v>
      </c>
      <c r="P13" s="74"/>
      <c r="Q13" s="117"/>
      <c r="R13" s="93" t="str">
        <f t="shared" si="1"/>
        <v>-</v>
      </c>
      <c r="S13" s="116"/>
      <c r="T13" s="116"/>
      <c r="U13" s="204">
        <f t="shared" si="2"/>
        <v>0</v>
      </c>
      <c r="V13" s="112"/>
      <c r="W13" s="105"/>
      <c r="X13" s="101"/>
      <c r="Y13" s="122"/>
      <c r="Z13" s="121"/>
      <c r="AA13" s="49">
        <f t="shared" si="3"/>
        <v>0</v>
      </c>
      <c r="AB13" s="21"/>
      <c r="AC13" s="21"/>
      <c r="AD13" s="98">
        <f t="shared" si="4"/>
        <v>0</v>
      </c>
      <c r="AE13" s="98">
        <f t="shared" si="5"/>
        <v>0</v>
      </c>
      <c r="AF13" s="21"/>
      <c r="AG13" s="111"/>
      <c r="AH13" s="99"/>
      <c r="AI13" s="111"/>
      <c r="AJ13" s="111"/>
      <c r="AK13" s="99"/>
      <c r="AL13" s="99"/>
    </row>
    <row r="14" spans="1:38" ht="18" customHeight="1" x14ac:dyDescent="0.3">
      <c r="A14" s="43"/>
      <c r="B14" s="44"/>
      <c r="C14" s="94"/>
      <c r="D14" s="119"/>
      <c r="E14" s="95"/>
      <c r="F14" s="96"/>
      <c r="G14" s="103"/>
      <c r="H14" s="74"/>
      <c r="I14" s="74"/>
      <c r="J14" s="74"/>
      <c r="K14" s="74"/>
      <c r="L14" s="74"/>
      <c r="M14" s="74"/>
      <c r="N14" s="100"/>
      <c r="O14" s="93">
        <f t="shared" si="0"/>
        <v>0</v>
      </c>
      <c r="P14" s="74"/>
      <c r="Q14" s="117"/>
      <c r="R14" s="93" t="str">
        <f t="shared" si="1"/>
        <v>-</v>
      </c>
      <c r="S14" s="116"/>
      <c r="T14" s="116"/>
      <c r="U14" s="204">
        <f t="shared" si="2"/>
        <v>0</v>
      </c>
      <c r="V14" s="112"/>
      <c r="W14" s="105"/>
      <c r="X14" s="101"/>
      <c r="Y14" s="122"/>
      <c r="Z14" s="121"/>
      <c r="AA14" s="49">
        <f t="shared" si="3"/>
        <v>0</v>
      </c>
      <c r="AB14" s="21"/>
      <c r="AC14" s="21"/>
      <c r="AD14" s="98">
        <f t="shared" si="4"/>
        <v>0</v>
      </c>
      <c r="AE14" s="98">
        <f t="shared" si="5"/>
        <v>0</v>
      </c>
      <c r="AF14" s="21"/>
      <c r="AG14" s="111"/>
      <c r="AH14" s="99"/>
      <c r="AI14" s="111"/>
      <c r="AJ14" s="111"/>
      <c r="AK14" s="99"/>
      <c r="AL14" s="99"/>
    </row>
    <row r="15" spans="1:38" ht="18" customHeight="1" x14ac:dyDescent="0.3">
      <c r="A15" s="43"/>
      <c r="B15" s="44"/>
      <c r="C15" s="94"/>
      <c r="D15" s="119"/>
      <c r="E15" s="95"/>
      <c r="F15" s="96"/>
      <c r="G15" s="103"/>
      <c r="H15" s="74"/>
      <c r="I15" s="74"/>
      <c r="J15" s="74"/>
      <c r="K15" s="74"/>
      <c r="L15" s="74"/>
      <c r="M15" s="74"/>
      <c r="N15" s="100"/>
      <c r="O15" s="93">
        <f t="shared" si="0"/>
        <v>0</v>
      </c>
      <c r="P15" s="74"/>
      <c r="Q15" s="117"/>
      <c r="R15" s="93" t="str">
        <f t="shared" si="1"/>
        <v>-</v>
      </c>
      <c r="S15" s="116"/>
      <c r="T15" s="116"/>
      <c r="U15" s="204">
        <f t="shared" si="2"/>
        <v>0</v>
      </c>
      <c r="V15" s="112"/>
      <c r="W15" s="105"/>
      <c r="X15" s="101"/>
      <c r="Y15" s="122"/>
      <c r="Z15" s="121"/>
      <c r="AA15" s="49">
        <f t="shared" si="3"/>
        <v>0</v>
      </c>
      <c r="AB15" s="21"/>
      <c r="AC15" s="21"/>
      <c r="AD15" s="98">
        <f t="shared" si="4"/>
        <v>0</v>
      </c>
      <c r="AE15" s="98">
        <f t="shared" si="5"/>
        <v>0</v>
      </c>
      <c r="AF15" s="21"/>
      <c r="AG15" s="111"/>
      <c r="AH15" s="99"/>
      <c r="AI15" s="111"/>
      <c r="AJ15" s="111"/>
      <c r="AK15" s="99"/>
      <c r="AL15" s="99"/>
    </row>
    <row r="16" spans="1:38" ht="18" customHeight="1" x14ac:dyDescent="0.3">
      <c r="A16" s="43"/>
      <c r="B16" s="44"/>
      <c r="C16" s="94"/>
      <c r="D16" s="119"/>
      <c r="E16" s="95"/>
      <c r="F16" s="96"/>
      <c r="G16" s="103"/>
      <c r="H16" s="74"/>
      <c r="I16" s="74"/>
      <c r="J16" s="74"/>
      <c r="K16" s="74"/>
      <c r="L16" s="74"/>
      <c r="M16" s="74"/>
      <c r="N16" s="100"/>
      <c r="O16" s="93">
        <f t="shared" si="0"/>
        <v>0</v>
      </c>
      <c r="P16" s="74"/>
      <c r="Q16" s="117"/>
      <c r="R16" s="93" t="str">
        <f t="shared" si="1"/>
        <v>-</v>
      </c>
      <c r="S16" s="116"/>
      <c r="T16" s="116"/>
      <c r="U16" s="204">
        <f t="shared" si="2"/>
        <v>0</v>
      </c>
      <c r="V16" s="112"/>
      <c r="W16" s="105"/>
      <c r="X16" s="101"/>
      <c r="Y16" s="122"/>
      <c r="Z16" s="121"/>
      <c r="AA16" s="49">
        <f t="shared" si="3"/>
        <v>0</v>
      </c>
      <c r="AB16" s="21"/>
      <c r="AC16" s="21"/>
      <c r="AD16" s="98">
        <f t="shared" si="4"/>
        <v>0</v>
      </c>
      <c r="AE16" s="98">
        <f t="shared" si="5"/>
        <v>0</v>
      </c>
      <c r="AF16" s="21"/>
      <c r="AG16" s="111"/>
      <c r="AH16" s="99"/>
      <c r="AI16" s="111"/>
      <c r="AJ16" s="111"/>
      <c r="AK16" s="99"/>
      <c r="AL16" s="99"/>
    </row>
    <row r="17" spans="1:38" ht="18" customHeight="1" x14ac:dyDescent="0.3">
      <c r="A17" s="43"/>
      <c r="B17" s="44"/>
      <c r="C17" s="94"/>
      <c r="D17" s="119"/>
      <c r="E17" s="95"/>
      <c r="F17" s="96"/>
      <c r="G17" s="103"/>
      <c r="H17" s="74"/>
      <c r="I17" s="74"/>
      <c r="J17" s="74"/>
      <c r="K17" s="74"/>
      <c r="L17" s="74"/>
      <c r="M17" s="74"/>
      <c r="N17" s="100"/>
      <c r="O17" s="93">
        <f t="shared" si="0"/>
        <v>0</v>
      </c>
      <c r="P17" s="74"/>
      <c r="Q17" s="117"/>
      <c r="R17" s="93" t="str">
        <f t="shared" si="1"/>
        <v>-</v>
      </c>
      <c r="S17" s="116"/>
      <c r="T17" s="116"/>
      <c r="U17" s="204">
        <f t="shared" si="2"/>
        <v>0</v>
      </c>
      <c r="V17" s="112"/>
      <c r="W17" s="105"/>
      <c r="X17" s="101"/>
      <c r="Y17" s="122"/>
      <c r="Z17" s="121"/>
      <c r="AA17" s="49">
        <f t="shared" si="3"/>
        <v>0</v>
      </c>
      <c r="AB17" s="21"/>
      <c r="AC17" s="21"/>
      <c r="AD17" s="98">
        <f t="shared" si="4"/>
        <v>0</v>
      </c>
      <c r="AE17" s="98">
        <f t="shared" si="5"/>
        <v>0</v>
      </c>
      <c r="AF17" s="21"/>
      <c r="AG17" s="111"/>
      <c r="AH17" s="99"/>
      <c r="AI17" s="111"/>
      <c r="AJ17" s="111"/>
      <c r="AK17" s="99"/>
      <c r="AL17" s="99"/>
    </row>
    <row r="18" spans="1:38" ht="18" customHeight="1" x14ac:dyDescent="0.3">
      <c r="A18" s="43"/>
      <c r="B18" s="44"/>
      <c r="C18" s="94"/>
      <c r="D18" s="119"/>
      <c r="E18" s="95"/>
      <c r="F18" s="96"/>
      <c r="G18" s="103"/>
      <c r="H18" s="74"/>
      <c r="I18" s="74"/>
      <c r="J18" s="74"/>
      <c r="K18" s="74"/>
      <c r="L18" s="74"/>
      <c r="M18" s="74"/>
      <c r="N18" s="100"/>
      <c r="O18" s="93">
        <f t="shared" si="0"/>
        <v>0</v>
      </c>
      <c r="P18" s="74"/>
      <c r="Q18" s="117"/>
      <c r="R18" s="93" t="str">
        <f t="shared" si="1"/>
        <v>-</v>
      </c>
      <c r="S18" s="116"/>
      <c r="T18" s="116"/>
      <c r="U18" s="204">
        <f t="shared" si="2"/>
        <v>0</v>
      </c>
      <c r="V18" s="112"/>
      <c r="W18" s="105"/>
      <c r="X18" s="101"/>
      <c r="Y18" s="122"/>
      <c r="Z18" s="121"/>
      <c r="AA18" s="49">
        <f t="shared" si="3"/>
        <v>0</v>
      </c>
      <c r="AB18" s="21"/>
      <c r="AC18" s="21"/>
      <c r="AD18" s="98">
        <f t="shared" si="4"/>
        <v>0</v>
      </c>
      <c r="AE18" s="98">
        <f t="shared" si="5"/>
        <v>0</v>
      </c>
      <c r="AF18" s="21"/>
      <c r="AG18" s="111"/>
      <c r="AH18" s="99"/>
      <c r="AI18" s="111"/>
      <c r="AJ18" s="111"/>
      <c r="AK18" s="99"/>
      <c r="AL18" s="99"/>
    </row>
    <row r="19" spans="1:38" ht="18" customHeight="1" x14ac:dyDescent="0.3">
      <c r="A19" s="43"/>
      <c r="B19" s="44"/>
      <c r="C19" s="94"/>
      <c r="D19" s="119"/>
      <c r="E19" s="95"/>
      <c r="F19" s="96"/>
      <c r="G19" s="103"/>
      <c r="H19" s="74"/>
      <c r="I19" s="74"/>
      <c r="J19" s="74"/>
      <c r="K19" s="74"/>
      <c r="L19" s="74"/>
      <c r="M19" s="74"/>
      <c r="N19" s="100"/>
      <c r="O19" s="93">
        <f t="shared" si="0"/>
        <v>0</v>
      </c>
      <c r="P19" s="74"/>
      <c r="Q19" s="117"/>
      <c r="R19" s="93" t="str">
        <f t="shared" si="1"/>
        <v>-</v>
      </c>
      <c r="S19" s="116"/>
      <c r="T19" s="116"/>
      <c r="U19" s="204">
        <f t="shared" si="2"/>
        <v>0</v>
      </c>
      <c r="V19" s="112"/>
      <c r="W19" s="105"/>
      <c r="X19" s="101"/>
      <c r="Y19" s="122"/>
      <c r="Z19" s="121"/>
      <c r="AA19" s="49">
        <f t="shared" si="3"/>
        <v>0</v>
      </c>
      <c r="AB19" s="21"/>
      <c r="AC19" s="21"/>
      <c r="AD19" s="98">
        <f t="shared" si="4"/>
        <v>0</v>
      </c>
      <c r="AE19" s="98">
        <f t="shared" si="5"/>
        <v>0</v>
      </c>
      <c r="AF19" s="21"/>
      <c r="AG19" s="111"/>
      <c r="AH19" s="99"/>
      <c r="AI19" s="111"/>
      <c r="AJ19" s="111"/>
      <c r="AK19" s="99"/>
      <c r="AL19" s="99"/>
    </row>
    <row r="20" spans="1:38" ht="18" customHeight="1" x14ac:dyDescent="0.3">
      <c r="A20" s="43"/>
      <c r="B20" s="44"/>
      <c r="C20" s="94"/>
      <c r="D20" s="119"/>
      <c r="E20" s="95"/>
      <c r="F20" s="96"/>
      <c r="G20" s="103"/>
      <c r="H20" s="74"/>
      <c r="I20" s="74"/>
      <c r="J20" s="74"/>
      <c r="K20" s="74"/>
      <c r="L20" s="74"/>
      <c r="M20" s="74"/>
      <c r="N20" s="100"/>
      <c r="O20" s="93">
        <f t="shared" si="0"/>
        <v>0</v>
      </c>
      <c r="P20" s="74"/>
      <c r="Q20" s="117"/>
      <c r="R20" s="93" t="str">
        <f t="shared" si="1"/>
        <v>-</v>
      </c>
      <c r="S20" s="116"/>
      <c r="T20" s="116"/>
      <c r="U20" s="204">
        <f t="shared" si="2"/>
        <v>0</v>
      </c>
      <c r="V20" s="112"/>
      <c r="W20" s="105"/>
      <c r="X20" s="101"/>
      <c r="Y20" s="122"/>
      <c r="Z20" s="121"/>
      <c r="AA20" s="49">
        <f t="shared" si="3"/>
        <v>0</v>
      </c>
      <c r="AB20" s="21"/>
      <c r="AC20" s="21"/>
      <c r="AD20" s="98">
        <f t="shared" si="4"/>
        <v>0</v>
      </c>
      <c r="AE20" s="98">
        <f t="shared" si="5"/>
        <v>0</v>
      </c>
      <c r="AF20" s="21"/>
      <c r="AG20" s="111"/>
      <c r="AH20" s="99"/>
      <c r="AI20" s="111"/>
      <c r="AJ20" s="111"/>
      <c r="AK20" s="99"/>
      <c r="AL20" s="99"/>
    </row>
    <row r="21" spans="1:38" ht="18" customHeight="1" x14ac:dyDescent="0.3">
      <c r="A21" s="43"/>
      <c r="B21" s="44"/>
      <c r="C21" s="94"/>
      <c r="D21" s="119"/>
      <c r="E21" s="95"/>
      <c r="F21" s="96"/>
      <c r="G21" s="103"/>
      <c r="H21" s="74"/>
      <c r="I21" s="74"/>
      <c r="J21" s="74"/>
      <c r="K21" s="74"/>
      <c r="L21" s="74"/>
      <c r="M21" s="74"/>
      <c r="N21" s="100"/>
      <c r="O21" s="93">
        <f t="shared" si="0"/>
        <v>0</v>
      </c>
      <c r="P21" s="74"/>
      <c r="Q21" s="117"/>
      <c r="R21" s="93" t="str">
        <f t="shared" si="1"/>
        <v>-</v>
      </c>
      <c r="S21" s="116"/>
      <c r="T21" s="116"/>
      <c r="U21" s="204">
        <f t="shared" si="2"/>
        <v>0</v>
      </c>
      <c r="V21" s="112"/>
      <c r="W21" s="105"/>
      <c r="X21" s="101"/>
      <c r="Y21" s="122"/>
      <c r="Z21" s="121"/>
      <c r="AA21" s="49">
        <f t="shared" si="3"/>
        <v>0</v>
      </c>
      <c r="AB21" s="21"/>
      <c r="AC21" s="21"/>
      <c r="AD21" s="98">
        <f t="shared" si="4"/>
        <v>0</v>
      </c>
      <c r="AE21" s="98">
        <f t="shared" si="5"/>
        <v>0</v>
      </c>
      <c r="AF21" s="21"/>
      <c r="AG21" s="111"/>
      <c r="AH21" s="99"/>
      <c r="AI21" s="111"/>
      <c r="AJ21" s="111"/>
      <c r="AK21" s="99"/>
      <c r="AL21" s="99"/>
    </row>
    <row r="22" spans="1:38" ht="18" customHeight="1" x14ac:dyDescent="0.3">
      <c r="A22" s="43"/>
      <c r="B22" s="44"/>
      <c r="C22" s="94"/>
      <c r="D22" s="119"/>
      <c r="E22" s="95"/>
      <c r="F22" s="96"/>
      <c r="G22" s="103"/>
      <c r="H22" s="74"/>
      <c r="I22" s="74"/>
      <c r="J22" s="74"/>
      <c r="K22" s="74"/>
      <c r="L22" s="74"/>
      <c r="M22" s="74"/>
      <c r="N22" s="100"/>
      <c r="O22" s="93">
        <f t="shared" si="0"/>
        <v>0</v>
      </c>
      <c r="P22" s="74"/>
      <c r="Q22" s="117"/>
      <c r="R22" s="93" t="str">
        <f t="shared" si="1"/>
        <v>-</v>
      </c>
      <c r="S22" s="116"/>
      <c r="T22" s="116"/>
      <c r="U22" s="204">
        <f t="shared" si="2"/>
        <v>0</v>
      </c>
      <c r="V22" s="112"/>
      <c r="W22" s="105"/>
      <c r="X22" s="101"/>
      <c r="Y22" s="122"/>
      <c r="Z22" s="121"/>
      <c r="AA22" s="49">
        <f t="shared" si="3"/>
        <v>0</v>
      </c>
      <c r="AB22" s="21"/>
      <c r="AC22" s="21"/>
      <c r="AD22" s="98">
        <f t="shared" si="4"/>
        <v>0</v>
      </c>
      <c r="AE22" s="98">
        <f t="shared" si="5"/>
        <v>0</v>
      </c>
      <c r="AF22" s="21"/>
      <c r="AG22" s="111"/>
      <c r="AH22" s="99"/>
      <c r="AI22" s="111"/>
      <c r="AJ22" s="111"/>
      <c r="AK22" s="99"/>
      <c r="AL22" s="99"/>
    </row>
    <row r="23" spans="1:38" ht="18" customHeight="1" x14ac:dyDescent="0.3">
      <c r="A23" s="43"/>
      <c r="B23" s="44"/>
      <c r="C23" s="94"/>
      <c r="D23" s="119"/>
      <c r="E23" s="95"/>
      <c r="F23" s="96"/>
      <c r="G23" s="103"/>
      <c r="H23" s="74"/>
      <c r="I23" s="74"/>
      <c r="J23" s="74"/>
      <c r="K23" s="74"/>
      <c r="L23" s="74"/>
      <c r="M23" s="74"/>
      <c r="N23" s="100"/>
      <c r="O23" s="93">
        <f t="shared" si="0"/>
        <v>0</v>
      </c>
      <c r="P23" s="74"/>
      <c r="Q23" s="117"/>
      <c r="R23" s="93" t="str">
        <f t="shared" si="1"/>
        <v>-</v>
      </c>
      <c r="S23" s="116"/>
      <c r="T23" s="116"/>
      <c r="U23" s="204">
        <f t="shared" si="2"/>
        <v>0</v>
      </c>
      <c r="V23" s="112"/>
      <c r="W23" s="105"/>
      <c r="X23" s="101"/>
      <c r="Y23" s="122"/>
      <c r="Z23" s="121"/>
      <c r="AA23" s="49">
        <f t="shared" si="3"/>
        <v>0</v>
      </c>
      <c r="AB23" s="21"/>
      <c r="AC23" s="21"/>
      <c r="AD23" s="98">
        <f t="shared" si="4"/>
        <v>0</v>
      </c>
      <c r="AE23" s="98">
        <f t="shared" si="5"/>
        <v>0</v>
      </c>
      <c r="AF23" s="21"/>
      <c r="AG23" s="111"/>
      <c r="AH23" s="99"/>
      <c r="AI23" s="111"/>
      <c r="AJ23" s="111"/>
      <c r="AK23" s="99"/>
      <c r="AL23" s="99"/>
    </row>
    <row r="24" spans="1:38" ht="18" customHeight="1" x14ac:dyDescent="0.3">
      <c r="A24" s="43"/>
      <c r="B24" s="44"/>
      <c r="C24" s="94"/>
      <c r="D24" s="119"/>
      <c r="E24" s="95"/>
      <c r="F24" s="96"/>
      <c r="G24" s="103"/>
      <c r="H24" s="74"/>
      <c r="I24" s="74"/>
      <c r="J24" s="74"/>
      <c r="K24" s="74"/>
      <c r="L24" s="74"/>
      <c r="M24" s="74"/>
      <c r="N24" s="100"/>
      <c r="O24" s="93">
        <f t="shared" si="0"/>
        <v>0</v>
      </c>
      <c r="P24" s="74"/>
      <c r="Q24" s="117"/>
      <c r="R24" s="93" t="str">
        <f t="shared" si="1"/>
        <v>-</v>
      </c>
      <c r="S24" s="116"/>
      <c r="T24" s="116"/>
      <c r="U24" s="204">
        <f t="shared" si="2"/>
        <v>0</v>
      </c>
      <c r="V24" s="112"/>
      <c r="W24" s="105"/>
      <c r="X24" s="101"/>
      <c r="Y24" s="122"/>
      <c r="Z24" s="121"/>
      <c r="AA24" s="49">
        <f t="shared" si="3"/>
        <v>0</v>
      </c>
      <c r="AB24" s="21"/>
      <c r="AC24" s="21"/>
      <c r="AD24" s="98">
        <f t="shared" si="4"/>
        <v>0</v>
      </c>
      <c r="AE24" s="98">
        <f t="shared" si="5"/>
        <v>0</v>
      </c>
      <c r="AF24" s="21"/>
      <c r="AG24" s="111"/>
      <c r="AH24" s="99"/>
      <c r="AI24" s="111"/>
      <c r="AJ24" s="111"/>
      <c r="AK24" s="99"/>
      <c r="AL24" s="99"/>
    </row>
    <row r="25" spans="1:38" ht="18" customHeight="1" x14ac:dyDescent="0.3">
      <c r="A25" s="43"/>
      <c r="B25" s="44"/>
      <c r="C25" s="94"/>
      <c r="D25" s="119"/>
      <c r="E25" s="95"/>
      <c r="F25" s="96"/>
      <c r="G25" s="103"/>
      <c r="H25" s="74"/>
      <c r="I25" s="74"/>
      <c r="J25" s="74"/>
      <c r="K25" s="74"/>
      <c r="L25" s="74"/>
      <c r="M25" s="74"/>
      <c r="N25" s="100"/>
      <c r="O25" s="93">
        <f t="shared" si="0"/>
        <v>0</v>
      </c>
      <c r="P25" s="74"/>
      <c r="Q25" s="117"/>
      <c r="R25" s="93" t="str">
        <f t="shared" si="1"/>
        <v>-</v>
      </c>
      <c r="S25" s="116"/>
      <c r="T25" s="116"/>
      <c r="U25" s="204">
        <f t="shared" si="2"/>
        <v>0</v>
      </c>
      <c r="V25" s="112"/>
      <c r="W25" s="105"/>
      <c r="X25" s="101"/>
      <c r="Y25" s="122"/>
      <c r="Z25" s="121"/>
      <c r="AA25" s="49">
        <f t="shared" si="3"/>
        <v>0</v>
      </c>
      <c r="AB25" s="21"/>
      <c r="AC25" s="21"/>
      <c r="AD25" s="98">
        <f t="shared" si="4"/>
        <v>0</v>
      </c>
      <c r="AE25" s="98">
        <f t="shared" si="5"/>
        <v>0</v>
      </c>
      <c r="AF25" s="21"/>
      <c r="AG25" s="111"/>
      <c r="AH25" s="99"/>
      <c r="AI25" s="111"/>
      <c r="AJ25" s="111"/>
      <c r="AK25" s="99"/>
      <c r="AL25" s="99"/>
    </row>
    <row r="26" spans="1:38" ht="18" customHeight="1" x14ac:dyDescent="0.3">
      <c r="A26" s="43"/>
      <c r="B26" s="44"/>
      <c r="C26" s="94"/>
      <c r="D26" s="119"/>
      <c r="E26" s="95"/>
      <c r="F26" s="96"/>
      <c r="G26" s="103"/>
      <c r="H26" s="74"/>
      <c r="I26" s="74"/>
      <c r="J26" s="74"/>
      <c r="K26" s="74"/>
      <c r="L26" s="74"/>
      <c r="M26" s="74"/>
      <c r="N26" s="100"/>
      <c r="O26" s="93">
        <f t="shared" si="0"/>
        <v>0</v>
      </c>
      <c r="P26" s="74"/>
      <c r="Q26" s="117"/>
      <c r="R26" s="93" t="str">
        <f t="shared" si="1"/>
        <v>-</v>
      </c>
      <c r="S26" s="116"/>
      <c r="T26" s="116"/>
      <c r="U26" s="204">
        <f t="shared" si="2"/>
        <v>0</v>
      </c>
      <c r="V26" s="112"/>
      <c r="W26" s="105"/>
      <c r="X26" s="101"/>
      <c r="Y26" s="122"/>
      <c r="Z26" s="121"/>
      <c r="AA26" s="49">
        <f t="shared" si="3"/>
        <v>0</v>
      </c>
      <c r="AB26" s="21"/>
      <c r="AC26" s="21"/>
      <c r="AD26" s="98">
        <f t="shared" si="4"/>
        <v>0</v>
      </c>
      <c r="AE26" s="98">
        <f t="shared" si="5"/>
        <v>0</v>
      </c>
      <c r="AF26" s="21"/>
      <c r="AG26" s="111"/>
      <c r="AH26" s="99"/>
      <c r="AI26" s="111"/>
      <c r="AJ26" s="111"/>
      <c r="AK26" s="99"/>
      <c r="AL26" s="99"/>
    </row>
    <row r="27" spans="1:38" ht="18" customHeight="1" x14ac:dyDescent="0.3">
      <c r="A27" s="43"/>
      <c r="B27" s="44"/>
      <c r="C27" s="94"/>
      <c r="D27" s="119"/>
      <c r="E27" s="95"/>
      <c r="F27" s="96"/>
      <c r="G27" s="103"/>
      <c r="H27" s="74"/>
      <c r="I27" s="74"/>
      <c r="J27" s="74"/>
      <c r="K27" s="74"/>
      <c r="L27" s="74"/>
      <c r="M27" s="74"/>
      <c r="N27" s="100"/>
      <c r="O27" s="93">
        <f t="shared" si="0"/>
        <v>0</v>
      </c>
      <c r="P27" s="74"/>
      <c r="Q27" s="117"/>
      <c r="R27" s="93" t="str">
        <f t="shared" si="1"/>
        <v>-</v>
      </c>
      <c r="S27" s="116"/>
      <c r="T27" s="116"/>
      <c r="U27" s="204">
        <f t="shared" si="2"/>
        <v>0</v>
      </c>
      <c r="V27" s="112"/>
      <c r="W27" s="105"/>
      <c r="X27" s="101"/>
      <c r="Y27" s="122"/>
      <c r="Z27" s="121"/>
      <c r="AA27" s="49">
        <f t="shared" si="3"/>
        <v>0</v>
      </c>
      <c r="AB27" s="21"/>
      <c r="AC27" s="21"/>
      <c r="AD27" s="98">
        <f t="shared" si="4"/>
        <v>0</v>
      </c>
      <c r="AE27" s="98">
        <f t="shared" si="5"/>
        <v>0</v>
      </c>
      <c r="AF27" s="21"/>
      <c r="AG27" s="111"/>
      <c r="AH27" s="99"/>
      <c r="AI27" s="111"/>
      <c r="AJ27" s="111"/>
      <c r="AK27" s="99"/>
      <c r="AL27" s="99"/>
    </row>
    <row r="28" spans="1:38" ht="18" customHeight="1" x14ac:dyDescent="0.3">
      <c r="A28" s="43"/>
      <c r="B28" s="44"/>
      <c r="C28" s="94"/>
      <c r="D28" s="119"/>
      <c r="E28" s="95"/>
      <c r="F28" s="96"/>
      <c r="G28" s="103"/>
      <c r="H28" s="74"/>
      <c r="I28" s="74"/>
      <c r="J28" s="74"/>
      <c r="K28" s="74"/>
      <c r="L28" s="74"/>
      <c r="M28" s="74"/>
      <c r="N28" s="100"/>
      <c r="O28" s="93">
        <f t="shared" si="0"/>
        <v>0</v>
      </c>
      <c r="P28" s="74"/>
      <c r="Q28" s="117"/>
      <c r="R28" s="93" t="str">
        <f t="shared" si="1"/>
        <v>-</v>
      </c>
      <c r="S28" s="116"/>
      <c r="T28" s="116"/>
      <c r="U28" s="204">
        <f t="shared" si="2"/>
        <v>0</v>
      </c>
      <c r="V28" s="112"/>
      <c r="W28" s="105"/>
      <c r="X28" s="101"/>
      <c r="Y28" s="122"/>
      <c r="Z28" s="121"/>
      <c r="AA28" s="49">
        <f t="shared" si="3"/>
        <v>0</v>
      </c>
      <c r="AB28" s="21"/>
      <c r="AC28" s="21"/>
      <c r="AD28" s="98">
        <f t="shared" si="4"/>
        <v>0</v>
      </c>
      <c r="AE28" s="98">
        <f t="shared" si="5"/>
        <v>0</v>
      </c>
      <c r="AF28" s="21"/>
      <c r="AG28" s="111"/>
      <c r="AH28" s="99"/>
      <c r="AI28" s="111"/>
      <c r="AJ28" s="111"/>
      <c r="AK28" s="99"/>
      <c r="AL28" s="99"/>
    </row>
    <row r="29" spans="1:38" ht="18" customHeight="1" x14ac:dyDescent="0.3">
      <c r="A29" s="43"/>
      <c r="B29" s="44"/>
      <c r="C29" s="94"/>
      <c r="D29" s="119"/>
      <c r="E29" s="95"/>
      <c r="F29" s="96"/>
      <c r="G29" s="103"/>
      <c r="H29" s="74"/>
      <c r="I29" s="74"/>
      <c r="J29" s="74"/>
      <c r="K29" s="74"/>
      <c r="L29" s="74"/>
      <c r="M29" s="74"/>
      <c r="N29" s="100"/>
      <c r="O29" s="93">
        <f t="shared" si="0"/>
        <v>0</v>
      </c>
      <c r="P29" s="74"/>
      <c r="Q29" s="117"/>
      <c r="R29" s="93" t="str">
        <f t="shared" si="1"/>
        <v>-</v>
      </c>
      <c r="S29" s="116"/>
      <c r="T29" s="116"/>
      <c r="U29" s="204">
        <f t="shared" si="2"/>
        <v>0</v>
      </c>
      <c r="V29" s="112"/>
      <c r="W29" s="105"/>
      <c r="X29" s="101"/>
      <c r="Y29" s="122"/>
      <c r="Z29" s="121"/>
      <c r="AA29" s="49">
        <f t="shared" si="3"/>
        <v>0</v>
      </c>
      <c r="AB29" s="21"/>
      <c r="AC29" s="21"/>
      <c r="AD29" s="98">
        <f t="shared" si="4"/>
        <v>0</v>
      </c>
      <c r="AE29" s="98">
        <f t="shared" si="5"/>
        <v>0</v>
      </c>
      <c r="AF29" s="21"/>
      <c r="AG29" s="111"/>
      <c r="AH29" s="99"/>
      <c r="AI29" s="111"/>
      <c r="AJ29" s="111"/>
      <c r="AK29" s="99"/>
      <c r="AL29" s="99"/>
    </row>
    <row r="30" spans="1:38" ht="18" customHeight="1" x14ac:dyDescent="0.3">
      <c r="A30" s="43"/>
      <c r="B30" s="44"/>
      <c r="C30" s="94"/>
      <c r="D30" s="119"/>
      <c r="E30" s="95"/>
      <c r="F30" s="96"/>
      <c r="G30" s="103"/>
      <c r="H30" s="74"/>
      <c r="I30" s="74"/>
      <c r="J30" s="74"/>
      <c r="K30" s="74"/>
      <c r="L30" s="74"/>
      <c r="M30" s="74"/>
      <c r="N30" s="100"/>
      <c r="O30" s="93">
        <f t="shared" si="0"/>
        <v>0</v>
      </c>
      <c r="P30" s="74"/>
      <c r="Q30" s="117"/>
      <c r="R30" s="93" t="str">
        <f t="shared" si="1"/>
        <v>-</v>
      </c>
      <c r="S30" s="116"/>
      <c r="T30" s="116"/>
      <c r="U30" s="204">
        <f t="shared" si="2"/>
        <v>0</v>
      </c>
      <c r="V30" s="112"/>
      <c r="W30" s="105"/>
      <c r="X30" s="101"/>
      <c r="Y30" s="122"/>
      <c r="Z30" s="121"/>
      <c r="AA30" s="49">
        <f t="shared" si="3"/>
        <v>0</v>
      </c>
      <c r="AB30" s="21"/>
      <c r="AC30" s="21"/>
      <c r="AD30" s="98">
        <f t="shared" si="4"/>
        <v>0</v>
      </c>
      <c r="AE30" s="98">
        <f t="shared" si="5"/>
        <v>0</v>
      </c>
      <c r="AF30" s="21"/>
      <c r="AG30" s="111"/>
      <c r="AH30" s="99"/>
      <c r="AI30" s="111"/>
      <c r="AJ30" s="111"/>
      <c r="AK30" s="99"/>
      <c r="AL30" s="99"/>
    </row>
    <row r="31" spans="1:38" ht="18" customHeight="1" x14ac:dyDescent="0.3">
      <c r="A31" s="43"/>
      <c r="B31" s="44"/>
      <c r="C31" s="94"/>
      <c r="D31" s="119"/>
      <c r="E31" s="95"/>
      <c r="F31" s="96"/>
      <c r="G31" s="103"/>
      <c r="H31" s="74"/>
      <c r="I31" s="74"/>
      <c r="J31" s="74"/>
      <c r="K31" s="74"/>
      <c r="L31" s="74"/>
      <c r="M31" s="74"/>
      <c r="N31" s="100"/>
      <c r="O31" s="93">
        <f t="shared" si="0"/>
        <v>0</v>
      </c>
      <c r="P31" s="74"/>
      <c r="Q31" s="117"/>
      <c r="R31" s="93" t="str">
        <f t="shared" si="1"/>
        <v>-</v>
      </c>
      <c r="S31" s="116"/>
      <c r="T31" s="116"/>
      <c r="U31" s="204">
        <f t="shared" si="2"/>
        <v>0</v>
      </c>
      <c r="V31" s="112"/>
      <c r="W31" s="105"/>
      <c r="X31" s="101"/>
      <c r="Y31" s="122"/>
      <c r="Z31" s="121"/>
      <c r="AA31" s="49">
        <f t="shared" si="3"/>
        <v>0</v>
      </c>
      <c r="AB31" s="21"/>
      <c r="AC31" s="21"/>
      <c r="AD31" s="98">
        <f t="shared" si="4"/>
        <v>0</v>
      </c>
      <c r="AE31" s="98">
        <f t="shared" si="5"/>
        <v>0</v>
      </c>
      <c r="AF31" s="21"/>
      <c r="AG31" s="111"/>
      <c r="AH31" s="99"/>
      <c r="AI31" s="111"/>
      <c r="AJ31" s="111"/>
      <c r="AK31" s="99"/>
      <c r="AL31" s="99"/>
    </row>
    <row r="32" spans="1:38" ht="18" customHeight="1" x14ac:dyDescent="0.3">
      <c r="A32" s="43"/>
      <c r="B32" s="44"/>
      <c r="C32" s="94"/>
      <c r="D32" s="119"/>
      <c r="E32" s="95"/>
      <c r="F32" s="96"/>
      <c r="G32" s="103"/>
      <c r="H32" s="74"/>
      <c r="I32" s="74"/>
      <c r="J32" s="74"/>
      <c r="K32" s="74"/>
      <c r="L32" s="74"/>
      <c r="M32" s="74"/>
      <c r="N32" s="100"/>
      <c r="O32" s="93">
        <f t="shared" si="0"/>
        <v>0</v>
      </c>
      <c r="P32" s="74"/>
      <c r="Q32" s="117"/>
      <c r="R32" s="93" t="str">
        <f t="shared" si="1"/>
        <v>-</v>
      </c>
      <c r="S32" s="116"/>
      <c r="T32" s="116"/>
      <c r="U32" s="204">
        <f t="shared" si="2"/>
        <v>0</v>
      </c>
      <c r="V32" s="112"/>
      <c r="W32" s="105"/>
      <c r="X32" s="101"/>
      <c r="Y32" s="122"/>
      <c r="Z32" s="121"/>
      <c r="AA32" s="49">
        <f t="shared" si="3"/>
        <v>0</v>
      </c>
      <c r="AB32" s="21"/>
      <c r="AC32" s="21"/>
      <c r="AD32" s="98">
        <f t="shared" si="4"/>
        <v>0</v>
      </c>
      <c r="AE32" s="98">
        <f t="shared" si="5"/>
        <v>0</v>
      </c>
      <c r="AF32" s="21"/>
      <c r="AG32" s="111"/>
      <c r="AH32" s="99"/>
      <c r="AI32" s="111"/>
      <c r="AJ32" s="111"/>
      <c r="AK32" s="99"/>
      <c r="AL32" s="99"/>
    </row>
    <row r="33" spans="1:38" ht="18" customHeight="1" x14ac:dyDescent="0.3">
      <c r="A33" s="43"/>
      <c r="B33" s="44"/>
      <c r="C33" s="94"/>
      <c r="D33" s="119"/>
      <c r="E33" s="95"/>
      <c r="F33" s="96"/>
      <c r="G33" s="103"/>
      <c r="H33" s="74"/>
      <c r="I33" s="74"/>
      <c r="J33" s="74"/>
      <c r="K33" s="74"/>
      <c r="L33" s="74"/>
      <c r="M33" s="74"/>
      <c r="N33" s="100"/>
      <c r="O33" s="93">
        <f t="shared" si="0"/>
        <v>0</v>
      </c>
      <c r="P33" s="74"/>
      <c r="Q33" s="117"/>
      <c r="R33" s="93" t="str">
        <f t="shared" si="1"/>
        <v>-</v>
      </c>
      <c r="S33" s="116"/>
      <c r="T33" s="116"/>
      <c r="U33" s="204">
        <f t="shared" si="2"/>
        <v>0</v>
      </c>
      <c r="V33" s="112"/>
      <c r="W33" s="105"/>
      <c r="X33" s="101"/>
      <c r="Y33" s="122"/>
      <c r="Z33" s="121"/>
      <c r="AA33" s="49">
        <f t="shared" si="3"/>
        <v>0</v>
      </c>
      <c r="AB33" s="21"/>
      <c r="AC33" s="21"/>
      <c r="AD33" s="98">
        <f t="shared" si="4"/>
        <v>0</v>
      </c>
      <c r="AE33" s="98">
        <f t="shared" si="5"/>
        <v>0</v>
      </c>
      <c r="AF33" s="21"/>
      <c r="AG33" s="111"/>
      <c r="AH33" s="99"/>
      <c r="AI33" s="111"/>
      <c r="AJ33" s="111"/>
      <c r="AK33" s="99"/>
      <c r="AL33" s="99"/>
    </row>
    <row r="34" spans="1:38" ht="18" customHeight="1" x14ac:dyDescent="0.3">
      <c r="A34" s="43"/>
      <c r="B34" s="44"/>
      <c r="C34" s="94"/>
      <c r="D34" s="119"/>
      <c r="E34" s="95"/>
      <c r="F34" s="96"/>
      <c r="G34" s="103"/>
      <c r="H34" s="74"/>
      <c r="I34" s="74"/>
      <c r="J34" s="74"/>
      <c r="K34" s="74"/>
      <c r="L34" s="74"/>
      <c r="M34" s="74"/>
      <c r="N34" s="100"/>
      <c r="O34" s="93">
        <f t="shared" si="0"/>
        <v>0</v>
      </c>
      <c r="P34" s="74"/>
      <c r="Q34" s="117"/>
      <c r="R34" s="93" t="str">
        <f t="shared" si="1"/>
        <v>-</v>
      </c>
      <c r="S34" s="116"/>
      <c r="T34" s="116"/>
      <c r="U34" s="204">
        <f t="shared" si="2"/>
        <v>0</v>
      </c>
      <c r="V34" s="112"/>
      <c r="W34" s="105"/>
      <c r="X34" s="101"/>
      <c r="Y34" s="122"/>
      <c r="Z34" s="121"/>
      <c r="AA34" s="49">
        <f t="shared" si="3"/>
        <v>0</v>
      </c>
      <c r="AB34" s="21"/>
      <c r="AC34" s="21"/>
      <c r="AD34" s="98">
        <f t="shared" si="4"/>
        <v>0</v>
      </c>
      <c r="AE34" s="98">
        <f t="shared" si="5"/>
        <v>0</v>
      </c>
      <c r="AF34" s="21"/>
      <c r="AG34" s="111"/>
      <c r="AH34" s="99"/>
      <c r="AI34" s="111"/>
      <c r="AJ34" s="111"/>
      <c r="AK34" s="99"/>
      <c r="AL34" s="99"/>
    </row>
    <row r="35" spans="1:38" ht="18" customHeight="1" x14ac:dyDescent="0.3">
      <c r="A35" s="43"/>
      <c r="B35" s="44"/>
      <c r="C35" s="94"/>
      <c r="D35" s="119"/>
      <c r="E35" s="95"/>
      <c r="F35" s="96"/>
      <c r="G35" s="103"/>
      <c r="H35" s="74"/>
      <c r="I35" s="74"/>
      <c r="J35" s="74"/>
      <c r="K35" s="74"/>
      <c r="L35" s="74"/>
      <c r="M35" s="74"/>
      <c r="N35" s="100"/>
      <c r="O35" s="93">
        <f t="shared" si="0"/>
        <v>0</v>
      </c>
      <c r="P35" s="74"/>
      <c r="Q35" s="117"/>
      <c r="R35" s="93" t="str">
        <f t="shared" si="1"/>
        <v>-</v>
      </c>
      <c r="S35" s="116"/>
      <c r="T35" s="116"/>
      <c r="U35" s="204">
        <f t="shared" si="2"/>
        <v>0</v>
      </c>
      <c r="V35" s="112"/>
      <c r="W35" s="105"/>
      <c r="X35" s="101"/>
      <c r="Y35" s="122"/>
      <c r="Z35" s="121"/>
      <c r="AA35" s="49">
        <f t="shared" si="3"/>
        <v>0</v>
      </c>
      <c r="AB35" s="21"/>
      <c r="AC35" s="21"/>
      <c r="AD35" s="98">
        <f t="shared" si="4"/>
        <v>0</v>
      </c>
      <c r="AE35" s="98">
        <f t="shared" si="5"/>
        <v>0</v>
      </c>
      <c r="AF35" s="21"/>
      <c r="AG35" s="111"/>
      <c r="AH35" s="99"/>
      <c r="AI35" s="111"/>
      <c r="AJ35" s="111"/>
      <c r="AK35" s="99"/>
      <c r="AL35" s="99"/>
    </row>
    <row r="36" spans="1:38" ht="18" customHeight="1" x14ac:dyDescent="0.3">
      <c r="A36" s="43"/>
      <c r="B36" s="44"/>
      <c r="C36" s="94"/>
      <c r="D36" s="119"/>
      <c r="E36" s="95"/>
      <c r="F36" s="96"/>
      <c r="G36" s="103"/>
      <c r="H36" s="74"/>
      <c r="I36" s="74"/>
      <c r="J36" s="74"/>
      <c r="K36" s="74"/>
      <c r="L36" s="74"/>
      <c r="M36" s="74"/>
      <c r="N36" s="100"/>
      <c r="O36" s="93">
        <f t="shared" si="0"/>
        <v>0</v>
      </c>
      <c r="P36" s="74"/>
      <c r="Q36" s="117"/>
      <c r="R36" s="93" t="str">
        <f t="shared" si="1"/>
        <v>-</v>
      </c>
      <c r="S36" s="116"/>
      <c r="T36" s="116"/>
      <c r="U36" s="204">
        <f t="shared" si="2"/>
        <v>0</v>
      </c>
      <c r="V36" s="112"/>
      <c r="W36" s="105"/>
      <c r="X36" s="101"/>
      <c r="Y36" s="122"/>
      <c r="Z36" s="121"/>
      <c r="AA36" s="49">
        <f t="shared" si="3"/>
        <v>0</v>
      </c>
      <c r="AB36" s="21"/>
      <c r="AC36" s="21"/>
      <c r="AD36" s="98">
        <f t="shared" si="4"/>
        <v>0</v>
      </c>
      <c r="AE36" s="98">
        <f t="shared" si="5"/>
        <v>0</v>
      </c>
      <c r="AF36" s="21"/>
      <c r="AG36" s="111"/>
      <c r="AH36" s="99"/>
      <c r="AI36" s="111"/>
      <c r="AJ36" s="111"/>
      <c r="AK36" s="99"/>
      <c r="AL36" s="99"/>
    </row>
    <row r="37" spans="1:38" ht="18" customHeight="1" x14ac:dyDescent="0.3">
      <c r="A37" s="43"/>
      <c r="B37" s="44"/>
      <c r="C37" s="94"/>
      <c r="D37" s="119"/>
      <c r="E37" s="95"/>
      <c r="F37" s="96"/>
      <c r="G37" s="103"/>
      <c r="H37" s="74"/>
      <c r="I37" s="74"/>
      <c r="J37" s="74"/>
      <c r="K37" s="74"/>
      <c r="L37" s="74"/>
      <c r="M37" s="74"/>
      <c r="N37" s="100"/>
      <c r="O37" s="93">
        <f t="shared" si="0"/>
        <v>0</v>
      </c>
      <c r="P37" s="74"/>
      <c r="Q37" s="117"/>
      <c r="R37" s="93" t="str">
        <f t="shared" si="1"/>
        <v>-</v>
      </c>
      <c r="S37" s="116"/>
      <c r="T37" s="116"/>
      <c r="U37" s="204">
        <f t="shared" si="2"/>
        <v>0</v>
      </c>
      <c r="V37" s="112"/>
      <c r="W37" s="105"/>
      <c r="X37" s="101"/>
      <c r="Y37" s="122"/>
      <c r="Z37" s="121"/>
      <c r="AA37" s="49">
        <f t="shared" si="3"/>
        <v>0</v>
      </c>
      <c r="AB37" s="21"/>
      <c r="AC37" s="21"/>
      <c r="AD37" s="98">
        <f t="shared" si="4"/>
        <v>0</v>
      </c>
      <c r="AE37" s="98">
        <f t="shared" si="5"/>
        <v>0</v>
      </c>
      <c r="AF37" s="21"/>
      <c r="AG37" s="111"/>
      <c r="AH37" s="99"/>
      <c r="AI37" s="111"/>
      <c r="AJ37" s="111"/>
      <c r="AK37" s="99"/>
      <c r="AL37" s="99"/>
    </row>
    <row r="38" spans="1:38" ht="18" customHeight="1" x14ac:dyDescent="0.3">
      <c r="A38" s="43"/>
      <c r="B38" s="44"/>
      <c r="C38" s="94"/>
      <c r="D38" s="119"/>
      <c r="E38" s="95"/>
      <c r="F38" s="96"/>
      <c r="G38" s="103"/>
      <c r="H38" s="74"/>
      <c r="I38" s="74"/>
      <c r="J38" s="74"/>
      <c r="K38" s="74"/>
      <c r="L38" s="74"/>
      <c r="M38" s="74"/>
      <c r="N38" s="100"/>
      <c r="O38" s="93">
        <f t="shared" si="0"/>
        <v>0</v>
      </c>
      <c r="P38" s="74"/>
      <c r="Q38" s="117"/>
      <c r="R38" s="93" t="str">
        <f t="shared" si="1"/>
        <v>-</v>
      </c>
      <c r="S38" s="116"/>
      <c r="T38" s="116"/>
      <c r="U38" s="204">
        <f t="shared" si="2"/>
        <v>0</v>
      </c>
      <c r="V38" s="112"/>
      <c r="W38" s="105"/>
      <c r="X38" s="101"/>
      <c r="Y38" s="122"/>
      <c r="Z38" s="121"/>
      <c r="AA38" s="49">
        <f t="shared" si="3"/>
        <v>0</v>
      </c>
      <c r="AB38" s="21"/>
      <c r="AC38" s="21"/>
      <c r="AD38" s="98">
        <f t="shared" si="4"/>
        <v>0</v>
      </c>
      <c r="AE38" s="98">
        <f t="shared" si="5"/>
        <v>0</v>
      </c>
      <c r="AF38" s="21"/>
      <c r="AG38" s="111"/>
      <c r="AH38" s="99"/>
      <c r="AI38" s="111"/>
      <c r="AJ38" s="111"/>
      <c r="AK38" s="99"/>
      <c r="AL38" s="99"/>
    </row>
    <row r="39" spans="1:38" ht="18" customHeight="1" x14ac:dyDescent="0.3">
      <c r="A39" s="43"/>
      <c r="B39" s="44"/>
      <c r="C39" s="94"/>
      <c r="D39" s="119"/>
      <c r="E39" s="95"/>
      <c r="F39" s="96"/>
      <c r="G39" s="103"/>
      <c r="H39" s="74"/>
      <c r="I39" s="74"/>
      <c r="J39" s="74"/>
      <c r="K39" s="74"/>
      <c r="L39" s="74"/>
      <c r="M39" s="74"/>
      <c r="N39" s="100"/>
      <c r="O39" s="93">
        <f t="shared" si="0"/>
        <v>0</v>
      </c>
      <c r="P39" s="74"/>
      <c r="Q39" s="117"/>
      <c r="R39" s="93" t="str">
        <f t="shared" si="1"/>
        <v>-</v>
      </c>
      <c r="S39" s="116"/>
      <c r="T39" s="116"/>
      <c r="U39" s="204">
        <f t="shared" si="2"/>
        <v>0</v>
      </c>
      <c r="V39" s="112"/>
      <c r="W39" s="105"/>
      <c r="X39" s="101"/>
      <c r="Y39" s="122"/>
      <c r="Z39" s="121"/>
      <c r="AA39" s="49">
        <f t="shared" si="3"/>
        <v>0</v>
      </c>
      <c r="AB39" s="21"/>
      <c r="AC39" s="21"/>
      <c r="AD39" s="98">
        <f t="shared" si="4"/>
        <v>0</v>
      </c>
      <c r="AE39" s="98">
        <f t="shared" si="5"/>
        <v>0</v>
      </c>
      <c r="AF39" s="21"/>
      <c r="AG39" s="111"/>
      <c r="AH39" s="99"/>
      <c r="AI39" s="111"/>
      <c r="AJ39" s="111"/>
      <c r="AK39" s="99"/>
      <c r="AL39" s="99"/>
    </row>
    <row r="40" spans="1:38" ht="18" customHeight="1" x14ac:dyDescent="0.3">
      <c r="A40" s="43"/>
      <c r="B40" s="44"/>
      <c r="C40" s="94"/>
      <c r="D40" s="119"/>
      <c r="E40" s="95"/>
      <c r="F40" s="96"/>
      <c r="G40" s="103"/>
      <c r="H40" s="74"/>
      <c r="I40" s="74"/>
      <c r="J40" s="74"/>
      <c r="K40" s="74"/>
      <c r="L40" s="74"/>
      <c r="M40" s="74"/>
      <c r="N40" s="100"/>
      <c r="O40" s="93">
        <f t="shared" si="0"/>
        <v>0</v>
      </c>
      <c r="P40" s="74"/>
      <c r="Q40" s="117"/>
      <c r="R40" s="93" t="str">
        <f t="shared" si="1"/>
        <v>-</v>
      </c>
      <c r="S40" s="116"/>
      <c r="T40" s="116"/>
      <c r="U40" s="204">
        <f t="shared" si="2"/>
        <v>0</v>
      </c>
      <c r="V40" s="112"/>
      <c r="W40" s="105"/>
      <c r="X40" s="101"/>
      <c r="Y40" s="122"/>
      <c r="Z40" s="121"/>
      <c r="AA40" s="49">
        <f t="shared" si="3"/>
        <v>0</v>
      </c>
      <c r="AB40" s="21"/>
      <c r="AC40" s="21"/>
      <c r="AD40" s="98">
        <f t="shared" si="4"/>
        <v>0</v>
      </c>
      <c r="AE40" s="98">
        <f t="shared" si="5"/>
        <v>0</v>
      </c>
      <c r="AF40" s="21"/>
      <c r="AG40" s="111"/>
      <c r="AH40" s="99"/>
      <c r="AI40" s="111"/>
      <c r="AJ40" s="111"/>
      <c r="AK40" s="99"/>
      <c r="AL40" s="99"/>
    </row>
    <row r="41" spans="1:38" ht="18" customHeight="1" x14ac:dyDescent="0.3">
      <c r="A41" s="43"/>
      <c r="B41" s="44"/>
      <c r="C41" s="94"/>
      <c r="D41" s="119"/>
      <c r="E41" s="95"/>
      <c r="F41" s="96"/>
      <c r="G41" s="103"/>
      <c r="H41" s="74"/>
      <c r="I41" s="74"/>
      <c r="J41" s="74"/>
      <c r="K41" s="74"/>
      <c r="L41" s="74"/>
      <c r="M41" s="74"/>
      <c r="N41" s="100"/>
      <c r="O41" s="93">
        <f t="shared" si="0"/>
        <v>0</v>
      </c>
      <c r="P41" s="74"/>
      <c r="Q41" s="117"/>
      <c r="R41" s="93" t="str">
        <f t="shared" si="1"/>
        <v>-</v>
      </c>
      <c r="S41" s="116"/>
      <c r="T41" s="116"/>
      <c r="U41" s="204">
        <f t="shared" si="2"/>
        <v>0</v>
      </c>
      <c r="V41" s="112"/>
      <c r="W41" s="105"/>
      <c r="X41" s="101"/>
      <c r="Y41" s="122"/>
      <c r="Z41" s="121"/>
      <c r="AA41" s="49">
        <f t="shared" si="3"/>
        <v>0</v>
      </c>
      <c r="AB41" s="21"/>
      <c r="AC41" s="21"/>
      <c r="AD41" s="98">
        <f t="shared" si="4"/>
        <v>0</v>
      </c>
      <c r="AE41" s="98">
        <f t="shared" si="5"/>
        <v>0</v>
      </c>
      <c r="AF41" s="21"/>
      <c r="AG41" s="111"/>
      <c r="AH41" s="99"/>
      <c r="AI41" s="111"/>
      <c r="AJ41" s="111"/>
      <c r="AK41" s="99"/>
      <c r="AL41" s="99"/>
    </row>
    <row r="42" spans="1:38" ht="18" customHeight="1" x14ac:dyDescent="0.3">
      <c r="A42" s="43"/>
      <c r="B42" s="44"/>
      <c r="C42" s="94"/>
      <c r="D42" s="119"/>
      <c r="E42" s="95"/>
      <c r="F42" s="96"/>
      <c r="G42" s="103"/>
      <c r="H42" s="74"/>
      <c r="I42" s="74"/>
      <c r="J42" s="74"/>
      <c r="K42" s="74"/>
      <c r="L42" s="74"/>
      <c r="M42" s="74"/>
      <c r="N42" s="100"/>
      <c r="O42" s="93">
        <f t="shared" si="0"/>
        <v>0</v>
      </c>
      <c r="P42" s="74"/>
      <c r="Q42" s="117"/>
      <c r="R42" s="93" t="str">
        <f t="shared" si="1"/>
        <v>-</v>
      </c>
      <c r="S42" s="116"/>
      <c r="T42" s="116"/>
      <c r="U42" s="204">
        <f t="shared" si="2"/>
        <v>0</v>
      </c>
      <c r="V42" s="112"/>
      <c r="W42" s="105"/>
      <c r="X42" s="101"/>
      <c r="Y42" s="122"/>
      <c r="Z42" s="121"/>
      <c r="AA42" s="49">
        <f t="shared" si="3"/>
        <v>0</v>
      </c>
      <c r="AB42" s="21"/>
      <c r="AC42" s="21"/>
      <c r="AD42" s="98">
        <f t="shared" si="4"/>
        <v>0</v>
      </c>
      <c r="AE42" s="98">
        <f t="shared" si="5"/>
        <v>0</v>
      </c>
      <c r="AF42" s="21"/>
      <c r="AG42" s="111"/>
      <c r="AH42" s="99"/>
      <c r="AI42" s="111"/>
      <c r="AJ42" s="111"/>
      <c r="AK42" s="99"/>
      <c r="AL42" s="99"/>
    </row>
    <row r="43" spans="1:38" ht="18" customHeight="1" x14ac:dyDescent="0.3">
      <c r="A43" s="43"/>
      <c r="B43" s="44"/>
      <c r="C43" s="94"/>
      <c r="D43" s="119"/>
      <c r="E43" s="95"/>
      <c r="F43" s="96"/>
      <c r="G43" s="103"/>
      <c r="H43" s="74"/>
      <c r="I43" s="74"/>
      <c r="J43" s="74"/>
      <c r="K43" s="74"/>
      <c r="L43" s="74"/>
      <c r="M43" s="74"/>
      <c r="N43" s="100"/>
      <c r="O43" s="93">
        <f t="shared" si="0"/>
        <v>0</v>
      </c>
      <c r="P43" s="74"/>
      <c r="Q43" s="117"/>
      <c r="R43" s="93" t="str">
        <f t="shared" si="1"/>
        <v>-</v>
      </c>
      <c r="S43" s="116"/>
      <c r="T43" s="116"/>
      <c r="U43" s="204">
        <f t="shared" si="2"/>
        <v>0</v>
      </c>
      <c r="V43" s="112"/>
      <c r="W43" s="105"/>
      <c r="X43" s="101"/>
      <c r="Y43" s="122"/>
      <c r="Z43" s="121"/>
      <c r="AA43" s="49">
        <f t="shared" si="3"/>
        <v>0</v>
      </c>
      <c r="AB43" s="21"/>
      <c r="AC43" s="21"/>
      <c r="AD43" s="98">
        <f t="shared" si="4"/>
        <v>0</v>
      </c>
      <c r="AE43" s="98">
        <f t="shared" si="5"/>
        <v>0</v>
      </c>
      <c r="AF43" s="21"/>
      <c r="AG43" s="111"/>
      <c r="AH43" s="99"/>
      <c r="AI43" s="111"/>
      <c r="AJ43" s="111"/>
      <c r="AK43" s="99"/>
      <c r="AL43" s="99"/>
    </row>
    <row r="44" spans="1:38" ht="18" customHeight="1" x14ac:dyDescent="0.3">
      <c r="A44" s="43"/>
      <c r="B44" s="44"/>
      <c r="C44" s="94"/>
      <c r="D44" s="119"/>
      <c r="E44" s="95"/>
      <c r="F44" s="96"/>
      <c r="G44" s="103"/>
      <c r="H44" s="74"/>
      <c r="I44" s="74"/>
      <c r="J44" s="74"/>
      <c r="K44" s="74"/>
      <c r="L44" s="74"/>
      <c r="M44" s="74"/>
      <c r="N44" s="100"/>
      <c r="O44" s="93">
        <f t="shared" si="0"/>
        <v>0</v>
      </c>
      <c r="P44" s="74"/>
      <c r="Q44" s="117"/>
      <c r="R44" s="93" t="str">
        <f t="shared" si="1"/>
        <v>-</v>
      </c>
      <c r="S44" s="116"/>
      <c r="T44" s="116"/>
      <c r="U44" s="204">
        <f t="shared" si="2"/>
        <v>0</v>
      </c>
      <c r="V44" s="112"/>
      <c r="W44" s="105"/>
      <c r="X44" s="101"/>
      <c r="Y44" s="122"/>
      <c r="Z44" s="121"/>
      <c r="AA44" s="49">
        <f t="shared" si="3"/>
        <v>0</v>
      </c>
      <c r="AB44" s="21"/>
      <c r="AC44" s="21"/>
      <c r="AD44" s="98">
        <f t="shared" si="4"/>
        <v>0</v>
      </c>
      <c r="AE44" s="98">
        <f t="shared" si="5"/>
        <v>0</v>
      </c>
      <c r="AF44" s="21"/>
      <c r="AG44" s="111"/>
      <c r="AH44" s="99"/>
      <c r="AI44" s="111"/>
      <c r="AJ44" s="111"/>
      <c r="AK44" s="99"/>
      <c r="AL44" s="99"/>
    </row>
    <row r="45" spans="1:38" ht="18" customHeight="1" x14ac:dyDescent="0.3">
      <c r="A45" s="43"/>
      <c r="B45" s="44"/>
      <c r="C45" s="94"/>
      <c r="D45" s="119"/>
      <c r="E45" s="95"/>
      <c r="F45" s="96"/>
      <c r="G45" s="103"/>
      <c r="H45" s="74"/>
      <c r="I45" s="74"/>
      <c r="J45" s="74"/>
      <c r="K45" s="74"/>
      <c r="L45" s="74"/>
      <c r="M45" s="74"/>
      <c r="N45" s="100"/>
      <c r="O45" s="93">
        <f t="shared" si="0"/>
        <v>0</v>
      </c>
      <c r="P45" s="74"/>
      <c r="Q45" s="117"/>
      <c r="R45" s="93" t="str">
        <f t="shared" si="1"/>
        <v>-</v>
      </c>
      <c r="S45" s="116"/>
      <c r="T45" s="116"/>
      <c r="U45" s="204">
        <f t="shared" si="2"/>
        <v>0</v>
      </c>
      <c r="V45" s="112"/>
      <c r="W45" s="105"/>
      <c r="X45" s="101"/>
      <c r="Y45" s="122"/>
      <c r="Z45" s="121"/>
      <c r="AA45" s="49">
        <f t="shared" si="3"/>
        <v>0</v>
      </c>
      <c r="AB45" s="21"/>
      <c r="AC45" s="21"/>
      <c r="AD45" s="98">
        <f t="shared" si="4"/>
        <v>0</v>
      </c>
      <c r="AE45" s="98">
        <f t="shared" si="5"/>
        <v>0</v>
      </c>
      <c r="AF45" s="21"/>
      <c r="AG45" s="111"/>
      <c r="AH45" s="99"/>
      <c r="AI45" s="111"/>
      <c r="AJ45" s="111"/>
      <c r="AK45" s="99"/>
      <c r="AL45" s="99"/>
    </row>
    <row r="46" spans="1:38" ht="18" customHeight="1" x14ac:dyDescent="0.3">
      <c r="A46" s="43"/>
      <c r="B46" s="44"/>
      <c r="C46" s="94"/>
      <c r="D46" s="119"/>
      <c r="E46" s="95"/>
      <c r="F46" s="96"/>
      <c r="G46" s="103"/>
      <c r="H46" s="74"/>
      <c r="I46" s="74"/>
      <c r="J46" s="74"/>
      <c r="K46" s="74"/>
      <c r="L46" s="74"/>
      <c r="M46" s="74"/>
      <c r="N46" s="100"/>
      <c r="O46" s="93">
        <f t="shared" si="0"/>
        <v>0</v>
      </c>
      <c r="P46" s="74"/>
      <c r="Q46" s="117"/>
      <c r="R46" s="93" t="str">
        <f t="shared" si="1"/>
        <v>-</v>
      </c>
      <c r="S46" s="116"/>
      <c r="T46" s="116"/>
      <c r="U46" s="204">
        <f t="shared" si="2"/>
        <v>0</v>
      </c>
      <c r="V46" s="112"/>
      <c r="W46" s="105"/>
      <c r="X46" s="101"/>
      <c r="Y46" s="122"/>
      <c r="Z46" s="121"/>
      <c r="AA46" s="49">
        <f t="shared" si="3"/>
        <v>0</v>
      </c>
      <c r="AB46" s="21"/>
      <c r="AC46" s="21"/>
      <c r="AD46" s="98">
        <f t="shared" si="4"/>
        <v>0</v>
      </c>
      <c r="AE46" s="98">
        <f t="shared" si="5"/>
        <v>0</v>
      </c>
      <c r="AF46" s="21"/>
      <c r="AG46" s="111"/>
      <c r="AH46" s="99"/>
      <c r="AI46" s="111"/>
      <c r="AJ46" s="111"/>
      <c r="AK46" s="99"/>
      <c r="AL46" s="99"/>
    </row>
    <row r="47" spans="1:38" ht="18" customHeight="1" x14ac:dyDescent="0.3">
      <c r="A47" s="43"/>
      <c r="B47" s="44"/>
      <c r="C47" s="94"/>
      <c r="D47" s="119"/>
      <c r="E47" s="95"/>
      <c r="F47" s="96"/>
      <c r="G47" s="103"/>
      <c r="H47" s="74"/>
      <c r="I47" s="74"/>
      <c r="J47" s="74"/>
      <c r="K47" s="74"/>
      <c r="L47" s="74"/>
      <c r="M47" s="74"/>
      <c r="N47" s="100"/>
      <c r="O47" s="93">
        <f t="shared" si="0"/>
        <v>0</v>
      </c>
      <c r="P47" s="74"/>
      <c r="Q47" s="117"/>
      <c r="R47" s="93" t="str">
        <f t="shared" si="1"/>
        <v>-</v>
      </c>
      <c r="S47" s="116"/>
      <c r="T47" s="116"/>
      <c r="U47" s="204"/>
      <c r="V47" s="112"/>
      <c r="W47" s="105"/>
      <c r="X47" s="101"/>
      <c r="Y47" s="122"/>
      <c r="Z47" s="121"/>
      <c r="AA47" s="49"/>
      <c r="AB47" s="21"/>
      <c r="AC47" s="21"/>
      <c r="AD47" s="98"/>
      <c r="AE47" s="98"/>
      <c r="AF47" s="21"/>
      <c r="AG47" s="111"/>
      <c r="AH47" s="99"/>
      <c r="AI47" s="111"/>
      <c r="AJ47" s="111"/>
      <c r="AK47" s="99"/>
      <c r="AL47" s="99"/>
    </row>
    <row r="48" spans="1:38" ht="18" customHeight="1" x14ac:dyDescent="0.3">
      <c r="A48" s="43"/>
      <c r="B48" s="44"/>
      <c r="C48" s="94"/>
      <c r="D48" s="119"/>
      <c r="E48" s="95"/>
      <c r="F48" s="96"/>
      <c r="G48" s="103"/>
      <c r="H48" s="74"/>
      <c r="I48" s="74"/>
      <c r="J48" s="74"/>
      <c r="K48" s="74"/>
      <c r="L48" s="74"/>
      <c r="M48" s="74"/>
      <c r="N48" s="100"/>
      <c r="O48" s="93">
        <f t="shared" si="0"/>
        <v>0</v>
      </c>
      <c r="P48" s="74"/>
      <c r="Q48" s="117"/>
      <c r="R48" s="93" t="str">
        <f t="shared" si="1"/>
        <v>-</v>
      </c>
      <c r="S48" s="116"/>
      <c r="T48" s="116"/>
      <c r="U48" s="204"/>
      <c r="V48" s="112"/>
      <c r="W48" s="105"/>
      <c r="X48" s="101"/>
      <c r="Y48" s="122"/>
      <c r="Z48" s="121"/>
      <c r="AA48" s="49"/>
      <c r="AB48" s="21"/>
      <c r="AC48" s="21"/>
      <c r="AD48" s="98"/>
      <c r="AE48" s="98"/>
      <c r="AF48" s="21"/>
      <c r="AG48" s="111"/>
      <c r="AH48" s="99"/>
      <c r="AI48" s="111"/>
      <c r="AJ48" s="111"/>
      <c r="AK48" s="99"/>
      <c r="AL48" s="99"/>
    </row>
    <row r="49" spans="1:38" ht="18" customHeight="1" x14ac:dyDescent="0.3">
      <c r="A49" s="43"/>
      <c r="B49" s="44"/>
      <c r="C49" s="94"/>
      <c r="D49" s="119"/>
      <c r="E49" s="95"/>
      <c r="F49" s="96"/>
      <c r="G49" s="103"/>
      <c r="H49" s="74"/>
      <c r="I49" s="74"/>
      <c r="J49" s="74"/>
      <c r="K49" s="74"/>
      <c r="L49" s="74"/>
      <c r="M49" s="74"/>
      <c r="N49" s="100"/>
      <c r="O49" s="93">
        <f t="shared" si="0"/>
        <v>0</v>
      </c>
      <c r="P49" s="74"/>
      <c r="Q49" s="117"/>
      <c r="R49" s="93" t="str">
        <f t="shared" si="1"/>
        <v>-</v>
      </c>
      <c r="S49" s="116"/>
      <c r="T49" s="116"/>
      <c r="U49" s="204"/>
      <c r="V49" s="112"/>
      <c r="W49" s="105"/>
      <c r="X49" s="101"/>
      <c r="Y49" s="122"/>
      <c r="Z49" s="121"/>
      <c r="AA49" s="49"/>
      <c r="AB49" s="21"/>
      <c r="AC49" s="21"/>
      <c r="AD49" s="98"/>
      <c r="AE49" s="98"/>
      <c r="AF49" s="21"/>
      <c r="AG49" s="111"/>
      <c r="AH49" s="99"/>
      <c r="AI49" s="111"/>
      <c r="AJ49" s="111"/>
      <c r="AK49" s="99"/>
      <c r="AL49" s="99"/>
    </row>
    <row r="50" spans="1:38" ht="18" customHeight="1" x14ac:dyDescent="0.3">
      <c r="A50" s="43"/>
      <c r="B50" s="44"/>
      <c r="C50" s="94"/>
      <c r="D50" s="119"/>
      <c r="E50" s="95"/>
      <c r="F50" s="96"/>
      <c r="G50" s="103"/>
      <c r="H50" s="74"/>
      <c r="I50" s="74"/>
      <c r="J50" s="74"/>
      <c r="K50" s="74"/>
      <c r="L50" s="74"/>
      <c r="M50" s="74"/>
      <c r="N50" s="100"/>
      <c r="O50" s="93">
        <f t="shared" si="0"/>
        <v>0</v>
      </c>
      <c r="P50" s="74"/>
      <c r="Q50" s="117"/>
      <c r="R50" s="93" t="str">
        <f t="shared" si="1"/>
        <v>-</v>
      </c>
      <c r="S50" s="116"/>
      <c r="T50" s="116"/>
      <c r="U50" s="204"/>
      <c r="V50" s="112"/>
      <c r="W50" s="105"/>
      <c r="X50" s="101"/>
      <c r="Y50" s="122"/>
      <c r="Z50" s="121"/>
      <c r="AA50" s="49"/>
      <c r="AB50" s="21"/>
      <c r="AC50" s="21"/>
      <c r="AD50" s="98"/>
      <c r="AE50" s="98"/>
      <c r="AF50" s="21"/>
      <c r="AG50" s="111"/>
      <c r="AH50" s="99"/>
      <c r="AI50" s="111"/>
      <c r="AJ50" s="111"/>
      <c r="AK50" s="99"/>
      <c r="AL50" s="99"/>
    </row>
    <row r="51" spans="1:38" ht="18" customHeight="1" x14ac:dyDescent="0.3">
      <c r="A51" s="43"/>
      <c r="B51" s="44"/>
      <c r="C51" s="94"/>
      <c r="D51" s="119"/>
      <c r="E51" s="95"/>
      <c r="F51" s="96"/>
      <c r="G51" s="103"/>
      <c r="H51" s="74"/>
      <c r="I51" s="74"/>
      <c r="J51" s="74"/>
      <c r="K51" s="74"/>
      <c r="L51" s="74"/>
      <c r="M51" s="74"/>
      <c r="N51" s="100"/>
      <c r="O51" s="93">
        <f t="shared" si="0"/>
        <v>0</v>
      </c>
      <c r="P51" s="74"/>
      <c r="Q51" s="117"/>
      <c r="R51" s="93" t="str">
        <f t="shared" si="1"/>
        <v>-</v>
      </c>
      <c r="S51" s="116"/>
      <c r="T51" s="116"/>
      <c r="U51" s="204">
        <f t="shared" si="2"/>
        <v>0</v>
      </c>
      <c r="V51" s="112"/>
      <c r="W51" s="105"/>
      <c r="X51" s="101"/>
      <c r="Y51" s="122"/>
      <c r="Z51" s="121"/>
      <c r="AA51" s="49">
        <f t="shared" si="3"/>
        <v>0</v>
      </c>
      <c r="AB51" s="21"/>
      <c r="AC51" s="21"/>
      <c r="AD51" s="98">
        <f t="shared" si="4"/>
        <v>0</v>
      </c>
      <c r="AE51" s="98">
        <f t="shared" si="5"/>
        <v>0</v>
      </c>
      <c r="AF51" s="21"/>
      <c r="AG51" s="111"/>
      <c r="AH51" s="99"/>
      <c r="AI51" s="111"/>
      <c r="AJ51" s="111"/>
      <c r="AK51" s="99"/>
      <c r="AL51" s="99"/>
    </row>
    <row r="52" spans="1:38" ht="18" customHeight="1" x14ac:dyDescent="0.3">
      <c r="A52" s="43"/>
      <c r="B52" s="44"/>
      <c r="C52" s="94"/>
      <c r="D52" s="119"/>
      <c r="E52" s="95"/>
      <c r="F52" s="96"/>
      <c r="G52" s="103"/>
      <c r="H52" s="74"/>
      <c r="I52" s="74"/>
      <c r="J52" s="74"/>
      <c r="K52" s="74"/>
      <c r="L52" s="74"/>
      <c r="M52" s="74"/>
      <c r="N52" s="100"/>
      <c r="O52" s="93">
        <f t="shared" si="0"/>
        <v>0</v>
      </c>
      <c r="P52" s="74"/>
      <c r="Q52" s="117"/>
      <c r="R52" s="93" t="str">
        <f t="shared" si="1"/>
        <v>-</v>
      </c>
      <c r="S52" s="116"/>
      <c r="T52" s="116"/>
      <c r="U52" s="204">
        <f t="shared" si="2"/>
        <v>0</v>
      </c>
      <c r="V52" s="112"/>
      <c r="W52" s="105"/>
      <c r="X52" s="101"/>
      <c r="Y52" s="122"/>
      <c r="Z52" s="121"/>
      <c r="AA52" s="49">
        <f t="shared" si="3"/>
        <v>0</v>
      </c>
      <c r="AB52" s="21"/>
      <c r="AC52" s="21"/>
      <c r="AD52" s="98">
        <f t="shared" si="4"/>
        <v>0</v>
      </c>
      <c r="AE52" s="98">
        <f t="shared" si="5"/>
        <v>0</v>
      </c>
      <c r="AF52" s="21"/>
      <c r="AG52" s="111"/>
      <c r="AH52" s="99"/>
      <c r="AI52" s="111"/>
      <c r="AJ52" s="111"/>
      <c r="AK52" s="99"/>
      <c r="AL52" s="99"/>
    </row>
    <row r="53" spans="1:38" ht="18" customHeight="1" x14ac:dyDescent="0.3">
      <c r="A53" s="43"/>
      <c r="B53" s="44"/>
      <c r="C53" s="94"/>
      <c r="D53" s="119"/>
      <c r="E53" s="95"/>
      <c r="F53" s="96"/>
      <c r="G53" s="103"/>
      <c r="H53" s="74"/>
      <c r="I53" s="74"/>
      <c r="J53" s="74"/>
      <c r="K53" s="74"/>
      <c r="L53" s="74"/>
      <c r="M53" s="74"/>
      <c r="N53" s="100"/>
      <c r="O53" s="93">
        <f t="shared" si="0"/>
        <v>0</v>
      </c>
      <c r="P53" s="74"/>
      <c r="Q53" s="117"/>
      <c r="R53" s="93" t="str">
        <f t="shared" si="1"/>
        <v>-</v>
      </c>
      <c r="S53" s="116"/>
      <c r="T53" s="116"/>
      <c r="U53" s="204">
        <f t="shared" si="2"/>
        <v>0</v>
      </c>
      <c r="V53" s="112"/>
      <c r="W53" s="105"/>
      <c r="X53" s="101"/>
      <c r="Y53" s="122"/>
      <c r="Z53" s="121"/>
      <c r="AA53" s="49">
        <f t="shared" si="3"/>
        <v>0</v>
      </c>
      <c r="AB53" s="21"/>
      <c r="AC53" s="21"/>
      <c r="AD53" s="98">
        <f t="shared" si="4"/>
        <v>0</v>
      </c>
      <c r="AE53" s="98">
        <f t="shared" si="5"/>
        <v>0</v>
      </c>
      <c r="AF53" s="21"/>
      <c r="AG53" s="111"/>
      <c r="AH53" s="99"/>
      <c r="AI53" s="111"/>
      <c r="AJ53" s="111"/>
      <c r="AK53" s="99"/>
      <c r="AL53" s="99"/>
    </row>
    <row r="54" spans="1:38" ht="18" customHeight="1" x14ac:dyDescent="0.3">
      <c r="A54" s="43"/>
      <c r="B54" s="44"/>
      <c r="C54" s="94"/>
      <c r="D54" s="119"/>
      <c r="E54" s="95"/>
      <c r="F54" s="96"/>
      <c r="G54" s="103"/>
      <c r="H54" s="74"/>
      <c r="I54" s="74"/>
      <c r="J54" s="74"/>
      <c r="K54" s="74"/>
      <c r="L54" s="74"/>
      <c r="M54" s="74"/>
      <c r="N54" s="100"/>
      <c r="O54" s="93">
        <f t="shared" si="0"/>
        <v>0</v>
      </c>
      <c r="P54" s="74"/>
      <c r="Q54" s="117"/>
      <c r="R54" s="93" t="str">
        <f t="shared" si="1"/>
        <v>-</v>
      </c>
      <c r="S54" s="116"/>
      <c r="T54" s="116"/>
      <c r="U54" s="204">
        <f t="shared" si="2"/>
        <v>0</v>
      </c>
      <c r="V54" s="112"/>
      <c r="W54" s="105"/>
      <c r="X54" s="101"/>
      <c r="Y54" s="122"/>
      <c r="Z54" s="121"/>
      <c r="AA54" s="49">
        <f t="shared" si="3"/>
        <v>0</v>
      </c>
      <c r="AB54" s="21"/>
      <c r="AC54" s="21"/>
      <c r="AD54" s="98">
        <f t="shared" si="4"/>
        <v>0</v>
      </c>
      <c r="AE54" s="98">
        <f t="shared" si="5"/>
        <v>0</v>
      </c>
      <c r="AF54" s="21"/>
      <c r="AG54" s="111"/>
      <c r="AH54" s="99"/>
      <c r="AI54" s="111"/>
      <c r="AJ54" s="111"/>
      <c r="AK54" s="99"/>
      <c r="AL54" s="99"/>
    </row>
    <row r="55" spans="1:38" ht="18" customHeight="1" x14ac:dyDescent="0.3">
      <c r="A55" s="43"/>
      <c r="B55" s="44"/>
      <c r="C55" s="94"/>
      <c r="D55" s="120"/>
      <c r="E55" s="95"/>
      <c r="F55" s="96"/>
      <c r="G55" s="103"/>
      <c r="H55" s="104"/>
      <c r="I55" s="104"/>
      <c r="J55" s="74"/>
      <c r="K55" s="104"/>
      <c r="L55" s="104"/>
      <c r="M55" s="74"/>
      <c r="N55" s="100"/>
      <c r="O55" s="93">
        <f t="shared" si="0"/>
        <v>0</v>
      </c>
      <c r="P55" s="106"/>
      <c r="Q55" s="118"/>
      <c r="R55" s="93" t="str">
        <f t="shared" si="1"/>
        <v>-</v>
      </c>
      <c r="S55" s="115"/>
      <c r="T55" s="115"/>
      <c r="U55" s="204">
        <f t="shared" si="2"/>
        <v>0</v>
      </c>
      <c r="V55" s="104"/>
      <c r="W55" s="106"/>
      <c r="X55" s="107"/>
      <c r="Y55" s="122"/>
      <c r="Z55" s="121"/>
      <c r="AA55" s="49">
        <f>IFERROR(MIN(SUM(H55:L55)*(1+D55/100),R55*S55*(1+D55/100)),0)</f>
        <v>0</v>
      </c>
      <c r="AB55" s="21"/>
      <c r="AC55" s="21"/>
      <c r="AD55" s="98">
        <f t="shared" si="4"/>
        <v>0</v>
      </c>
      <c r="AE55" s="98">
        <f t="shared" si="5"/>
        <v>0</v>
      </c>
      <c r="AF55" s="21"/>
      <c r="AG55" s="99"/>
      <c r="AH55" s="99"/>
      <c r="AI55" s="111"/>
      <c r="AJ55" s="111"/>
      <c r="AK55" s="99"/>
      <c r="AL55" s="99"/>
    </row>
    <row r="56" spans="1:38" s="527" customFormat="1" ht="20.149999999999999" customHeight="1" x14ac:dyDescent="0.25">
      <c r="A56" s="228" t="s">
        <v>4</v>
      </c>
      <c r="B56" s="522"/>
      <c r="C56" s="522"/>
      <c r="D56" s="523"/>
      <c r="E56" s="524"/>
      <c r="F56" s="525">
        <f>SUM(F4:F55)</f>
        <v>0</v>
      </c>
      <c r="G56" s="525"/>
      <c r="H56" s="526"/>
      <c r="I56" s="526"/>
      <c r="J56" s="526"/>
      <c r="K56" s="526"/>
      <c r="L56" s="526"/>
      <c r="M56" s="526"/>
      <c r="N56" s="526"/>
      <c r="O56" s="526"/>
      <c r="P56" s="526"/>
      <c r="Q56" s="526"/>
      <c r="R56" s="526"/>
      <c r="S56" s="526"/>
      <c r="T56" s="526"/>
      <c r="U56" s="526"/>
      <c r="V56" s="526"/>
      <c r="W56" s="526"/>
      <c r="X56" s="526"/>
      <c r="Y56" s="526"/>
      <c r="Z56" s="526"/>
      <c r="AA56" s="525">
        <f>SUM(AA4:AA55)</f>
        <v>0</v>
      </c>
      <c r="AB56" s="525">
        <f>SUM(AB4:AB55)</f>
        <v>0</v>
      </c>
      <c r="AC56" s="525">
        <f>SUM(AC4:AC55)</f>
        <v>0</v>
      </c>
      <c r="AD56" s="525">
        <f>SUM(AD4:AD55)</f>
        <v>0</v>
      </c>
      <c r="AE56" s="525">
        <f>SUM(AE4:AE55)</f>
        <v>0</v>
      </c>
      <c r="AF56" s="525"/>
      <c r="AG56" s="203"/>
      <c r="AH56" s="203"/>
      <c r="AI56" s="203"/>
      <c r="AJ56" s="203"/>
      <c r="AK56" s="203"/>
      <c r="AL56" s="203"/>
    </row>
    <row r="59" spans="1:38" ht="20.149999999999999" customHeight="1" x14ac:dyDescent="0.3">
      <c r="O59" s="113"/>
    </row>
    <row r="60" spans="1:38" ht="20.149999999999999" customHeight="1" x14ac:dyDescent="0.3">
      <c r="O60" s="6"/>
    </row>
    <row r="61" spans="1:38" ht="20.149999999999999" customHeight="1" x14ac:dyDescent="0.3">
      <c r="O61" s="6"/>
    </row>
    <row r="69" spans="15:15" ht="20.149999999999999" customHeight="1" x14ac:dyDescent="0.3">
      <c r="O69" s="114"/>
    </row>
  </sheetData>
  <autoFilter ref="A3:AL3"/>
  <mergeCells count="3">
    <mergeCell ref="A1:B1"/>
    <mergeCell ref="E1:H1"/>
    <mergeCell ref="H2:M2"/>
  </mergeCells>
  <dataValidations count="5">
    <dataValidation type="list" allowBlank="1" showInputMessage="1" showErrorMessage="1" sqref="B56:B1048576 B2:B3">
      <formula1>#REF!</formula1>
    </dataValidation>
    <dataValidation type="list" allowBlank="1" showInputMessage="1" showErrorMessage="1" sqref="V4:V55 Z4:Z55">
      <formula1>"Yes, No"</formula1>
    </dataValidation>
    <dataValidation type="list" allowBlank="1" showInputMessage="1" showErrorMessage="1" sqref="Y4:Y55">
      <formula1>"Yes, No, Partially"</formula1>
    </dataValidation>
    <dataValidation type="list" allowBlank="1" showInputMessage="1" showErrorMessage="1" sqref="M4:M55 J4:J55">
      <formula1>"Y,N"</formula1>
    </dataValidation>
    <dataValidation type="list" allowBlank="1" showInputMessage="1" showErrorMessage="1" sqref="AH4:AH55">
      <formula1>"Anomalous, Known, Random, Systemic,N/A"</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'Admin Check Summary'!$A$5:$A$14</xm:f>
          </x14:formula1>
          <xm:sqref>B4:B55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sheetPr>
  <dimension ref="A1:V57"/>
  <sheetViews>
    <sheetView zoomScale="70" zoomScaleNormal="70" workbookViewId="0">
      <selection activeCell="B49" sqref="B49"/>
    </sheetView>
  </sheetViews>
  <sheetFormatPr defaultColWidth="9.1796875" defaultRowHeight="14" x14ac:dyDescent="0.3"/>
  <cols>
    <col min="1" max="1" width="8.54296875" style="4" customWidth="1"/>
    <col min="2" max="2" width="50.7265625" style="4" customWidth="1"/>
    <col min="3" max="3" width="20.7265625" style="4" customWidth="1"/>
    <col min="4" max="4" width="15.54296875" style="23" customWidth="1"/>
    <col min="5" max="5" width="12.7265625" style="26" customWidth="1"/>
    <col min="6" max="6" width="12.7265625" style="7" customWidth="1"/>
    <col min="7" max="7" width="13.26953125" style="265" customWidth="1"/>
    <col min="8" max="8" width="15.54296875" style="29" customWidth="1"/>
    <col min="9" max="9" width="12.7265625" style="7" customWidth="1"/>
    <col min="10" max="10" width="13.26953125" style="26" customWidth="1"/>
    <col min="11" max="11" width="16.54296875" style="265" customWidth="1"/>
    <col min="12" max="12" width="18.7265625" style="6" customWidth="1"/>
    <col min="13" max="13" width="19.7265625" style="6" customWidth="1"/>
    <col min="14" max="14" width="18.1796875" style="6" customWidth="1"/>
    <col min="15" max="15" width="17.54296875" style="6" customWidth="1"/>
    <col min="16" max="16" width="30.7265625" style="266" customWidth="1"/>
    <col min="17" max="17" width="30.7265625" style="18" customWidth="1"/>
    <col min="18" max="18" width="26.81640625" style="67" customWidth="1"/>
    <col min="19" max="19" width="24.81640625" style="51" customWidth="1"/>
    <col min="20" max="20" width="32.7265625" style="51" customWidth="1"/>
    <col min="21" max="22" width="28" style="51" customWidth="1"/>
    <col min="23" max="16384" width="9.1796875" style="4"/>
  </cols>
  <sheetData>
    <row r="1" spans="1:22" ht="18" x14ac:dyDescent="0.4">
      <c r="A1" s="580" t="s">
        <v>171</v>
      </c>
      <c r="B1" s="581"/>
      <c r="C1" s="264"/>
      <c r="D1" s="264"/>
      <c r="E1" s="263"/>
      <c r="R1" s="165"/>
      <c r="S1" s="165"/>
      <c r="T1" s="165"/>
      <c r="U1" s="165"/>
      <c r="V1" s="165"/>
    </row>
    <row r="2" spans="1:22" x14ac:dyDescent="0.3">
      <c r="A2" s="267"/>
      <c r="B2" s="10"/>
      <c r="C2" s="9"/>
      <c r="L2" s="11"/>
      <c r="M2" s="11"/>
      <c r="N2" s="11"/>
      <c r="O2" s="11"/>
      <c r="P2" s="268"/>
      <c r="R2" s="51"/>
    </row>
    <row r="3" spans="1:22" s="141" customFormat="1" ht="46.5" x14ac:dyDescent="0.25">
      <c r="A3" s="143" t="s">
        <v>5</v>
      </c>
      <c r="B3" s="143" t="s">
        <v>172</v>
      </c>
      <c r="C3" s="202" t="s">
        <v>54</v>
      </c>
      <c r="D3" s="200" t="s">
        <v>173</v>
      </c>
      <c r="E3" s="200" t="s">
        <v>174</v>
      </c>
      <c r="F3" s="200" t="s">
        <v>175</v>
      </c>
      <c r="G3" s="269" t="s">
        <v>176</v>
      </c>
      <c r="H3" s="202" t="s">
        <v>177</v>
      </c>
      <c r="I3" s="200" t="s">
        <v>178</v>
      </c>
      <c r="J3" s="200" t="s">
        <v>179</v>
      </c>
      <c r="K3" s="269" t="s">
        <v>180</v>
      </c>
      <c r="L3" s="270" t="s">
        <v>61</v>
      </c>
      <c r="M3" s="270" t="s">
        <v>181</v>
      </c>
      <c r="N3" s="270" t="s">
        <v>182</v>
      </c>
      <c r="O3" s="143" t="s">
        <v>12</v>
      </c>
      <c r="P3" s="270" t="s">
        <v>23</v>
      </c>
      <c r="Q3" s="143" t="s">
        <v>3</v>
      </c>
      <c r="R3" s="271" t="s">
        <v>160</v>
      </c>
      <c r="S3" s="271" t="s">
        <v>183</v>
      </c>
      <c r="T3" s="271" t="s">
        <v>159</v>
      </c>
      <c r="U3" s="143" t="s">
        <v>190</v>
      </c>
      <c r="V3" s="143" t="s">
        <v>186</v>
      </c>
    </row>
    <row r="4" spans="1:22" s="282" customFormat="1" ht="20.149999999999999" customHeight="1" x14ac:dyDescent="0.3">
      <c r="A4" s="115"/>
      <c r="B4" s="272"/>
      <c r="C4" s="273"/>
      <c r="D4" s="274"/>
      <c r="E4" s="275"/>
      <c r="F4" s="275"/>
      <c r="G4" s="276">
        <f t="shared" ref="G4:G55" si="0">E4*F4</f>
        <v>0</v>
      </c>
      <c r="H4" s="277"/>
      <c r="I4" s="274"/>
      <c r="J4" s="278"/>
      <c r="K4" s="276">
        <f t="shared" ref="K4:K55" si="1">J4*F4</f>
        <v>0</v>
      </c>
      <c r="L4" s="279"/>
      <c r="M4" s="279"/>
      <c r="N4" s="280">
        <f t="shared" ref="N4:N55" si="2">IF(G4&gt;K4,G4-K4-(L4+M4),0)</f>
        <v>0</v>
      </c>
      <c r="O4" s="280">
        <f t="shared" ref="O4:O55" si="3">IF(J4&gt;E4,J4-E4,0)</f>
        <v>0</v>
      </c>
      <c r="P4" s="279"/>
      <c r="Q4" s="272"/>
      <c r="R4" s="99"/>
      <c r="S4" s="281"/>
      <c r="T4" s="281"/>
      <c r="U4" s="99"/>
      <c r="V4" s="99"/>
    </row>
    <row r="5" spans="1:22" s="282" customFormat="1" ht="20.149999999999999" customHeight="1" x14ac:dyDescent="0.25">
      <c r="A5" s="115"/>
      <c r="B5" s="272"/>
      <c r="C5" s="273"/>
      <c r="D5" s="274"/>
      <c r="E5" s="275"/>
      <c r="F5" s="275"/>
      <c r="G5" s="276">
        <f t="shared" si="0"/>
        <v>0</v>
      </c>
      <c r="H5" s="277"/>
      <c r="I5" s="274"/>
      <c r="J5" s="278"/>
      <c r="K5" s="276">
        <f t="shared" si="1"/>
        <v>0</v>
      </c>
      <c r="L5" s="279"/>
      <c r="M5" s="279"/>
      <c r="N5" s="280">
        <f t="shared" si="2"/>
        <v>0</v>
      </c>
      <c r="O5" s="280">
        <f t="shared" si="3"/>
        <v>0</v>
      </c>
      <c r="P5" s="279"/>
      <c r="Q5" s="272"/>
      <c r="R5" s="99"/>
      <c r="S5" s="249"/>
      <c r="T5" s="249"/>
      <c r="U5" s="99"/>
      <c r="V5" s="99"/>
    </row>
    <row r="6" spans="1:22" s="282" customFormat="1" ht="20.149999999999999" customHeight="1" x14ac:dyDescent="0.25">
      <c r="A6" s="115"/>
      <c r="B6" s="272"/>
      <c r="C6" s="273"/>
      <c r="D6" s="274"/>
      <c r="E6" s="275"/>
      <c r="F6" s="275"/>
      <c r="G6" s="276">
        <f t="shared" si="0"/>
        <v>0</v>
      </c>
      <c r="H6" s="277"/>
      <c r="I6" s="274"/>
      <c r="J6" s="278"/>
      <c r="K6" s="276">
        <f t="shared" si="1"/>
        <v>0</v>
      </c>
      <c r="L6" s="279"/>
      <c r="M6" s="279"/>
      <c r="N6" s="280">
        <f t="shared" si="2"/>
        <v>0</v>
      </c>
      <c r="O6" s="280">
        <f t="shared" si="3"/>
        <v>0</v>
      </c>
      <c r="P6" s="279"/>
      <c r="Q6" s="272"/>
      <c r="R6" s="99"/>
      <c r="S6" s="249"/>
      <c r="T6" s="249"/>
      <c r="U6" s="99"/>
      <c r="V6" s="99"/>
    </row>
    <row r="7" spans="1:22" s="282" customFormat="1" ht="20.149999999999999" customHeight="1" x14ac:dyDescent="0.25">
      <c r="A7" s="115"/>
      <c r="B7" s="272"/>
      <c r="C7" s="273"/>
      <c r="D7" s="274"/>
      <c r="E7" s="275"/>
      <c r="F7" s="275"/>
      <c r="G7" s="276">
        <f t="shared" si="0"/>
        <v>0</v>
      </c>
      <c r="H7" s="277"/>
      <c r="I7" s="274"/>
      <c r="J7" s="278"/>
      <c r="K7" s="276">
        <f t="shared" si="1"/>
        <v>0</v>
      </c>
      <c r="L7" s="279"/>
      <c r="M7" s="279"/>
      <c r="N7" s="280">
        <f t="shared" si="2"/>
        <v>0</v>
      </c>
      <c r="O7" s="280">
        <f t="shared" si="3"/>
        <v>0</v>
      </c>
      <c r="P7" s="279"/>
      <c r="Q7" s="272"/>
      <c r="R7" s="99"/>
      <c r="S7" s="249"/>
      <c r="T7" s="249"/>
      <c r="U7" s="99"/>
      <c r="V7" s="99"/>
    </row>
    <row r="8" spans="1:22" s="282" customFormat="1" ht="20.149999999999999" customHeight="1" x14ac:dyDescent="0.25">
      <c r="A8" s="115"/>
      <c r="B8" s="272"/>
      <c r="C8" s="273"/>
      <c r="D8" s="274"/>
      <c r="E8" s="275"/>
      <c r="F8" s="275"/>
      <c r="G8" s="276">
        <f t="shared" si="0"/>
        <v>0</v>
      </c>
      <c r="H8" s="277"/>
      <c r="I8" s="274"/>
      <c r="J8" s="278"/>
      <c r="K8" s="276">
        <f t="shared" si="1"/>
        <v>0</v>
      </c>
      <c r="L8" s="279"/>
      <c r="M8" s="279"/>
      <c r="N8" s="280">
        <f t="shared" si="2"/>
        <v>0</v>
      </c>
      <c r="O8" s="280">
        <f t="shared" si="3"/>
        <v>0</v>
      </c>
      <c r="P8" s="279"/>
      <c r="Q8" s="272"/>
      <c r="R8" s="99"/>
      <c r="S8" s="249"/>
      <c r="T8" s="249"/>
      <c r="U8" s="99"/>
      <c r="V8" s="99"/>
    </row>
    <row r="9" spans="1:22" s="282" customFormat="1" ht="20.149999999999999" customHeight="1" x14ac:dyDescent="0.25">
      <c r="A9" s="115"/>
      <c r="B9" s="272"/>
      <c r="C9" s="273"/>
      <c r="D9" s="274"/>
      <c r="E9" s="275"/>
      <c r="F9" s="275"/>
      <c r="G9" s="276">
        <f t="shared" si="0"/>
        <v>0</v>
      </c>
      <c r="H9" s="277"/>
      <c r="I9" s="274"/>
      <c r="J9" s="278"/>
      <c r="K9" s="276">
        <f t="shared" si="1"/>
        <v>0</v>
      </c>
      <c r="L9" s="279"/>
      <c r="M9" s="279"/>
      <c r="N9" s="280">
        <f t="shared" si="2"/>
        <v>0</v>
      </c>
      <c r="O9" s="280">
        <f t="shared" si="3"/>
        <v>0</v>
      </c>
      <c r="P9" s="279"/>
      <c r="Q9" s="272"/>
      <c r="R9" s="99"/>
      <c r="S9" s="249"/>
      <c r="T9" s="249"/>
      <c r="U9" s="99"/>
      <c r="V9" s="99"/>
    </row>
    <row r="10" spans="1:22" s="282" customFormat="1" ht="20.149999999999999" customHeight="1" x14ac:dyDescent="0.25">
      <c r="A10" s="115"/>
      <c r="B10" s="272"/>
      <c r="C10" s="273"/>
      <c r="D10" s="274"/>
      <c r="E10" s="275"/>
      <c r="F10" s="275"/>
      <c r="G10" s="276">
        <f t="shared" si="0"/>
        <v>0</v>
      </c>
      <c r="H10" s="277"/>
      <c r="I10" s="274"/>
      <c r="J10" s="278"/>
      <c r="K10" s="276">
        <f t="shared" si="1"/>
        <v>0</v>
      </c>
      <c r="L10" s="279"/>
      <c r="M10" s="279"/>
      <c r="N10" s="280">
        <f t="shared" si="2"/>
        <v>0</v>
      </c>
      <c r="O10" s="280">
        <f t="shared" si="3"/>
        <v>0</v>
      </c>
      <c r="P10" s="279"/>
      <c r="Q10" s="272"/>
      <c r="R10" s="99"/>
      <c r="S10" s="249"/>
      <c r="T10" s="249"/>
      <c r="U10" s="99"/>
      <c r="V10" s="99"/>
    </row>
    <row r="11" spans="1:22" s="282" customFormat="1" ht="20.149999999999999" customHeight="1" x14ac:dyDescent="0.25">
      <c r="A11" s="115"/>
      <c r="B11" s="272"/>
      <c r="C11" s="273"/>
      <c r="D11" s="274"/>
      <c r="E11" s="275"/>
      <c r="F11" s="275"/>
      <c r="G11" s="276">
        <f t="shared" si="0"/>
        <v>0</v>
      </c>
      <c r="H11" s="277"/>
      <c r="I11" s="274"/>
      <c r="J11" s="278"/>
      <c r="K11" s="276">
        <f t="shared" si="1"/>
        <v>0</v>
      </c>
      <c r="L11" s="279"/>
      <c r="M11" s="279"/>
      <c r="N11" s="280">
        <f t="shared" si="2"/>
        <v>0</v>
      </c>
      <c r="O11" s="280">
        <f t="shared" si="3"/>
        <v>0</v>
      </c>
      <c r="P11" s="279"/>
      <c r="Q11" s="272"/>
      <c r="R11" s="99"/>
      <c r="S11" s="249"/>
      <c r="T11" s="249"/>
      <c r="U11" s="99"/>
      <c r="V11" s="99"/>
    </row>
    <row r="12" spans="1:22" s="282" customFormat="1" ht="20.149999999999999" customHeight="1" x14ac:dyDescent="0.25">
      <c r="A12" s="115"/>
      <c r="B12" s="272"/>
      <c r="C12" s="283"/>
      <c r="D12" s="274"/>
      <c r="E12" s="275"/>
      <c r="F12" s="275"/>
      <c r="G12" s="276">
        <f t="shared" si="0"/>
        <v>0</v>
      </c>
      <c r="H12" s="277"/>
      <c r="I12" s="274"/>
      <c r="J12" s="278"/>
      <c r="K12" s="276">
        <f t="shared" si="1"/>
        <v>0</v>
      </c>
      <c r="L12" s="279"/>
      <c r="M12" s="279"/>
      <c r="N12" s="280">
        <f t="shared" si="2"/>
        <v>0</v>
      </c>
      <c r="O12" s="280">
        <f t="shared" si="3"/>
        <v>0</v>
      </c>
      <c r="P12" s="279"/>
      <c r="Q12" s="272"/>
      <c r="R12" s="99"/>
      <c r="S12" s="249"/>
      <c r="T12" s="249"/>
      <c r="U12" s="99"/>
      <c r="V12" s="99"/>
    </row>
    <row r="13" spans="1:22" s="282" customFormat="1" ht="20.149999999999999" customHeight="1" x14ac:dyDescent="0.25">
      <c r="A13" s="115"/>
      <c r="B13" s="272"/>
      <c r="C13" s="283"/>
      <c r="D13" s="274"/>
      <c r="E13" s="275"/>
      <c r="F13" s="275"/>
      <c r="G13" s="276">
        <f t="shared" si="0"/>
        <v>0</v>
      </c>
      <c r="H13" s="277"/>
      <c r="I13" s="274"/>
      <c r="J13" s="278"/>
      <c r="K13" s="276">
        <f t="shared" si="1"/>
        <v>0</v>
      </c>
      <c r="L13" s="279"/>
      <c r="M13" s="279"/>
      <c r="N13" s="280">
        <f t="shared" si="2"/>
        <v>0</v>
      </c>
      <c r="O13" s="280">
        <f t="shared" si="3"/>
        <v>0</v>
      </c>
      <c r="P13" s="279"/>
      <c r="Q13" s="272"/>
      <c r="R13" s="99"/>
      <c r="S13" s="249"/>
      <c r="T13" s="249"/>
      <c r="U13" s="99"/>
      <c r="V13" s="99"/>
    </row>
    <row r="14" spans="1:22" s="282" customFormat="1" ht="20.149999999999999" customHeight="1" x14ac:dyDescent="0.25">
      <c r="A14" s="115"/>
      <c r="B14" s="272"/>
      <c r="C14" s="283"/>
      <c r="D14" s="274"/>
      <c r="E14" s="275"/>
      <c r="F14" s="275"/>
      <c r="G14" s="276">
        <f t="shared" si="0"/>
        <v>0</v>
      </c>
      <c r="H14" s="277"/>
      <c r="I14" s="274"/>
      <c r="J14" s="278"/>
      <c r="K14" s="276">
        <f t="shared" si="1"/>
        <v>0</v>
      </c>
      <c r="L14" s="279"/>
      <c r="M14" s="279"/>
      <c r="N14" s="280">
        <f t="shared" si="2"/>
        <v>0</v>
      </c>
      <c r="O14" s="280">
        <f t="shared" si="3"/>
        <v>0</v>
      </c>
      <c r="P14" s="279"/>
      <c r="Q14" s="272"/>
      <c r="R14" s="99"/>
      <c r="S14" s="249"/>
      <c r="T14" s="249"/>
      <c r="U14" s="99"/>
      <c r="V14" s="99"/>
    </row>
    <row r="15" spans="1:22" s="282" customFormat="1" ht="20.149999999999999" customHeight="1" x14ac:dyDescent="0.25">
      <c r="A15" s="115"/>
      <c r="B15" s="272"/>
      <c r="C15" s="283"/>
      <c r="D15" s="274"/>
      <c r="E15" s="275"/>
      <c r="F15" s="275"/>
      <c r="G15" s="276">
        <f t="shared" si="0"/>
        <v>0</v>
      </c>
      <c r="H15" s="277"/>
      <c r="I15" s="274"/>
      <c r="J15" s="278"/>
      <c r="K15" s="276">
        <f t="shared" si="1"/>
        <v>0</v>
      </c>
      <c r="L15" s="279"/>
      <c r="M15" s="279"/>
      <c r="N15" s="280">
        <f t="shared" si="2"/>
        <v>0</v>
      </c>
      <c r="O15" s="280">
        <f t="shared" si="3"/>
        <v>0</v>
      </c>
      <c r="P15" s="279"/>
      <c r="Q15" s="272"/>
      <c r="R15" s="99"/>
      <c r="S15" s="249"/>
      <c r="T15" s="249"/>
      <c r="U15" s="99"/>
      <c r="V15" s="99"/>
    </row>
    <row r="16" spans="1:22" s="282" customFormat="1" ht="20.149999999999999" customHeight="1" x14ac:dyDescent="0.25">
      <c r="A16" s="115"/>
      <c r="B16" s="272"/>
      <c r="C16" s="283"/>
      <c r="D16" s="274"/>
      <c r="E16" s="275"/>
      <c r="F16" s="275"/>
      <c r="G16" s="276">
        <f t="shared" si="0"/>
        <v>0</v>
      </c>
      <c r="H16" s="277"/>
      <c r="I16" s="274"/>
      <c r="J16" s="278"/>
      <c r="K16" s="276">
        <f t="shared" si="1"/>
        <v>0</v>
      </c>
      <c r="L16" s="279"/>
      <c r="M16" s="279"/>
      <c r="N16" s="280">
        <f t="shared" si="2"/>
        <v>0</v>
      </c>
      <c r="O16" s="280">
        <f t="shared" si="3"/>
        <v>0</v>
      </c>
      <c r="P16" s="279"/>
      <c r="Q16" s="272"/>
      <c r="R16" s="99"/>
      <c r="S16" s="249"/>
      <c r="T16" s="249"/>
      <c r="U16" s="99"/>
      <c r="V16" s="99"/>
    </row>
    <row r="17" spans="1:22" s="282" customFormat="1" ht="20.149999999999999" customHeight="1" x14ac:dyDescent="0.25">
      <c r="A17" s="115"/>
      <c r="B17" s="272"/>
      <c r="C17" s="283"/>
      <c r="D17" s="274"/>
      <c r="E17" s="275"/>
      <c r="F17" s="275"/>
      <c r="G17" s="276">
        <f t="shared" si="0"/>
        <v>0</v>
      </c>
      <c r="H17" s="277"/>
      <c r="I17" s="274"/>
      <c r="J17" s="278"/>
      <c r="K17" s="276">
        <f t="shared" si="1"/>
        <v>0</v>
      </c>
      <c r="L17" s="279"/>
      <c r="M17" s="279"/>
      <c r="N17" s="280">
        <f t="shared" si="2"/>
        <v>0</v>
      </c>
      <c r="O17" s="280">
        <f t="shared" si="3"/>
        <v>0</v>
      </c>
      <c r="P17" s="279"/>
      <c r="Q17" s="272"/>
      <c r="R17" s="99"/>
      <c r="S17" s="249"/>
      <c r="T17" s="249"/>
      <c r="U17" s="99"/>
      <c r="V17" s="99"/>
    </row>
    <row r="18" spans="1:22" s="282" customFormat="1" ht="20.149999999999999" customHeight="1" x14ac:dyDescent="0.25">
      <c r="A18" s="115"/>
      <c r="B18" s="272"/>
      <c r="C18" s="283"/>
      <c r="D18" s="274"/>
      <c r="E18" s="275"/>
      <c r="F18" s="275"/>
      <c r="G18" s="276">
        <f t="shared" si="0"/>
        <v>0</v>
      </c>
      <c r="H18" s="277"/>
      <c r="I18" s="274"/>
      <c r="J18" s="278"/>
      <c r="K18" s="276">
        <f t="shared" si="1"/>
        <v>0</v>
      </c>
      <c r="L18" s="279"/>
      <c r="M18" s="279"/>
      <c r="N18" s="280">
        <f t="shared" si="2"/>
        <v>0</v>
      </c>
      <c r="O18" s="280">
        <f t="shared" si="3"/>
        <v>0</v>
      </c>
      <c r="P18" s="279"/>
      <c r="Q18" s="272"/>
      <c r="R18" s="99"/>
      <c r="S18" s="249"/>
      <c r="T18" s="249"/>
      <c r="U18" s="99"/>
      <c r="V18" s="99"/>
    </row>
    <row r="19" spans="1:22" s="282" customFormat="1" ht="20.149999999999999" customHeight="1" x14ac:dyDescent="0.25">
      <c r="A19" s="115"/>
      <c r="B19" s="272"/>
      <c r="C19" s="283"/>
      <c r="D19" s="274"/>
      <c r="E19" s="275"/>
      <c r="F19" s="275"/>
      <c r="G19" s="276">
        <f t="shared" si="0"/>
        <v>0</v>
      </c>
      <c r="H19" s="277"/>
      <c r="I19" s="274"/>
      <c r="J19" s="278"/>
      <c r="K19" s="276">
        <f t="shared" si="1"/>
        <v>0</v>
      </c>
      <c r="L19" s="279"/>
      <c r="M19" s="279"/>
      <c r="N19" s="280">
        <f t="shared" si="2"/>
        <v>0</v>
      </c>
      <c r="O19" s="280">
        <f t="shared" si="3"/>
        <v>0</v>
      </c>
      <c r="P19" s="279"/>
      <c r="Q19" s="272"/>
      <c r="R19" s="99"/>
      <c r="S19" s="249"/>
      <c r="T19" s="249"/>
      <c r="U19" s="99"/>
      <c r="V19" s="99"/>
    </row>
    <row r="20" spans="1:22" s="282" customFormat="1" ht="20.149999999999999" customHeight="1" x14ac:dyDescent="0.25">
      <c r="A20" s="115"/>
      <c r="B20" s="272"/>
      <c r="C20" s="283"/>
      <c r="D20" s="274"/>
      <c r="E20" s="275"/>
      <c r="F20" s="275"/>
      <c r="G20" s="276">
        <f t="shared" si="0"/>
        <v>0</v>
      </c>
      <c r="H20" s="277"/>
      <c r="I20" s="274"/>
      <c r="J20" s="278"/>
      <c r="K20" s="276">
        <f t="shared" si="1"/>
        <v>0</v>
      </c>
      <c r="L20" s="279"/>
      <c r="M20" s="279"/>
      <c r="N20" s="280">
        <f t="shared" si="2"/>
        <v>0</v>
      </c>
      <c r="O20" s="280">
        <f t="shared" si="3"/>
        <v>0</v>
      </c>
      <c r="P20" s="279"/>
      <c r="Q20" s="272"/>
      <c r="R20" s="99"/>
      <c r="S20" s="249"/>
      <c r="T20" s="249"/>
      <c r="U20" s="99"/>
      <c r="V20" s="99"/>
    </row>
    <row r="21" spans="1:22" s="282" customFormat="1" ht="20.149999999999999" customHeight="1" x14ac:dyDescent="0.25">
      <c r="A21" s="115"/>
      <c r="B21" s="272"/>
      <c r="C21" s="283"/>
      <c r="D21" s="274"/>
      <c r="E21" s="275"/>
      <c r="F21" s="275"/>
      <c r="G21" s="276">
        <f t="shared" si="0"/>
        <v>0</v>
      </c>
      <c r="H21" s="277"/>
      <c r="I21" s="274"/>
      <c r="J21" s="278"/>
      <c r="K21" s="276">
        <f t="shared" si="1"/>
        <v>0</v>
      </c>
      <c r="L21" s="279"/>
      <c r="M21" s="279"/>
      <c r="N21" s="280">
        <f t="shared" si="2"/>
        <v>0</v>
      </c>
      <c r="O21" s="280">
        <f t="shared" si="3"/>
        <v>0</v>
      </c>
      <c r="P21" s="279"/>
      <c r="Q21" s="272"/>
      <c r="R21" s="99"/>
      <c r="S21" s="249"/>
      <c r="T21" s="249"/>
      <c r="U21" s="99"/>
      <c r="V21" s="99"/>
    </row>
    <row r="22" spans="1:22" s="282" customFormat="1" ht="20.149999999999999" customHeight="1" x14ac:dyDescent="0.25">
      <c r="A22" s="115"/>
      <c r="B22" s="272"/>
      <c r="C22" s="283"/>
      <c r="D22" s="274"/>
      <c r="E22" s="275"/>
      <c r="F22" s="275"/>
      <c r="G22" s="276">
        <f t="shared" si="0"/>
        <v>0</v>
      </c>
      <c r="H22" s="277"/>
      <c r="I22" s="274"/>
      <c r="J22" s="278"/>
      <c r="K22" s="276">
        <f t="shared" si="1"/>
        <v>0</v>
      </c>
      <c r="L22" s="279"/>
      <c r="M22" s="279"/>
      <c r="N22" s="280">
        <f t="shared" si="2"/>
        <v>0</v>
      </c>
      <c r="O22" s="280">
        <f t="shared" si="3"/>
        <v>0</v>
      </c>
      <c r="P22" s="279"/>
      <c r="Q22" s="272"/>
      <c r="R22" s="99"/>
      <c r="S22" s="249"/>
      <c r="T22" s="249"/>
      <c r="U22" s="99"/>
      <c r="V22" s="99"/>
    </row>
    <row r="23" spans="1:22" s="282" customFormat="1" ht="20.149999999999999" customHeight="1" x14ac:dyDescent="0.25">
      <c r="A23" s="115"/>
      <c r="B23" s="272"/>
      <c r="C23" s="283"/>
      <c r="D23" s="274"/>
      <c r="E23" s="275"/>
      <c r="F23" s="275"/>
      <c r="G23" s="276">
        <f t="shared" si="0"/>
        <v>0</v>
      </c>
      <c r="H23" s="277"/>
      <c r="I23" s="274"/>
      <c r="J23" s="278"/>
      <c r="K23" s="276">
        <f t="shared" si="1"/>
        <v>0</v>
      </c>
      <c r="L23" s="279"/>
      <c r="M23" s="279"/>
      <c r="N23" s="280">
        <f t="shared" si="2"/>
        <v>0</v>
      </c>
      <c r="O23" s="280">
        <f t="shared" si="3"/>
        <v>0</v>
      </c>
      <c r="P23" s="279"/>
      <c r="Q23" s="272"/>
      <c r="R23" s="99"/>
      <c r="S23" s="249"/>
      <c r="T23" s="249"/>
      <c r="U23" s="99"/>
      <c r="V23" s="99"/>
    </row>
    <row r="24" spans="1:22" s="282" customFormat="1" ht="20.149999999999999" customHeight="1" x14ac:dyDescent="0.25">
      <c r="A24" s="115"/>
      <c r="B24" s="272"/>
      <c r="C24" s="283"/>
      <c r="D24" s="274"/>
      <c r="E24" s="275"/>
      <c r="F24" s="275"/>
      <c r="G24" s="276">
        <f t="shared" si="0"/>
        <v>0</v>
      </c>
      <c r="H24" s="277"/>
      <c r="I24" s="274"/>
      <c r="J24" s="278"/>
      <c r="K24" s="276">
        <f t="shared" si="1"/>
        <v>0</v>
      </c>
      <c r="L24" s="279"/>
      <c r="M24" s="279"/>
      <c r="N24" s="280">
        <f t="shared" si="2"/>
        <v>0</v>
      </c>
      <c r="O24" s="280">
        <f t="shared" si="3"/>
        <v>0</v>
      </c>
      <c r="P24" s="279"/>
      <c r="Q24" s="284"/>
      <c r="R24" s="99"/>
      <c r="S24" s="249"/>
      <c r="T24" s="249"/>
      <c r="U24" s="99"/>
      <c r="V24" s="99"/>
    </row>
    <row r="25" spans="1:22" s="282" customFormat="1" ht="20.149999999999999" customHeight="1" x14ac:dyDescent="0.25">
      <c r="A25" s="115"/>
      <c r="B25" s="272"/>
      <c r="C25" s="283"/>
      <c r="D25" s="274"/>
      <c r="E25" s="275"/>
      <c r="F25" s="275"/>
      <c r="G25" s="276">
        <f t="shared" si="0"/>
        <v>0</v>
      </c>
      <c r="H25" s="277"/>
      <c r="I25" s="274"/>
      <c r="J25" s="278"/>
      <c r="K25" s="276">
        <f t="shared" si="1"/>
        <v>0</v>
      </c>
      <c r="L25" s="279"/>
      <c r="M25" s="279"/>
      <c r="N25" s="280">
        <f t="shared" si="2"/>
        <v>0</v>
      </c>
      <c r="O25" s="280">
        <f t="shared" si="3"/>
        <v>0</v>
      </c>
      <c r="P25" s="279"/>
      <c r="Q25" s="284"/>
      <c r="R25" s="99"/>
      <c r="S25" s="249"/>
      <c r="T25" s="249"/>
      <c r="U25" s="99"/>
      <c r="V25" s="99"/>
    </row>
    <row r="26" spans="1:22" s="282" customFormat="1" ht="20.149999999999999" customHeight="1" x14ac:dyDescent="0.25">
      <c r="A26" s="115"/>
      <c r="B26" s="272"/>
      <c r="C26" s="283"/>
      <c r="D26" s="274"/>
      <c r="E26" s="275"/>
      <c r="F26" s="275"/>
      <c r="G26" s="276">
        <f t="shared" si="0"/>
        <v>0</v>
      </c>
      <c r="H26" s="277"/>
      <c r="I26" s="274"/>
      <c r="J26" s="278"/>
      <c r="K26" s="276">
        <f t="shared" si="1"/>
        <v>0</v>
      </c>
      <c r="L26" s="279"/>
      <c r="M26" s="279"/>
      <c r="N26" s="280">
        <f t="shared" si="2"/>
        <v>0</v>
      </c>
      <c r="O26" s="280">
        <f t="shared" si="3"/>
        <v>0</v>
      </c>
      <c r="P26" s="279"/>
      <c r="Q26" s="284"/>
      <c r="R26" s="99"/>
      <c r="S26" s="249"/>
      <c r="T26" s="249"/>
      <c r="U26" s="99"/>
      <c r="V26" s="99"/>
    </row>
    <row r="27" spans="1:22" s="282" customFormat="1" ht="20.149999999999999" customHeight="1" x14ac:dyDescent="0.25">
      <c r="A27" s="115"/>
      <c r="B27" s="272"/>
      <c r="C27" s="283"/>
      <c r="D27" s="274"/>
      <c r="E27" s="275"/>
      <c r="F27" s="275"/>
      <c r="G27" s="276">
        <f t="shared" si="0"/>
        <v>0</v>
      </c>
      <c r="H27" s="277"/>
      <c r="I27" s="274"/>
      <c r="J27" s="278"/>
      <c r="K27" s="276">
        <f t="shared" si="1"/>
        <v>0</v>
      </c>
      <c r="L27" s="279"/>
      <c r="M27" s="279"/>
      <c r="N27" s="280">
        <f t="shared" si="2"/>
        <v>0</v>
      </c>
      <c r="O27" s="280">
        <f t="shared" si="3"/>
        <v>0</v>
      </c>
      <c r="P27" s="279"/>
      <c r="Q27" s="274"/>
      <c r="R27" s="99"/>
      <c r="S27" s="249"/>
      <c r="T27" s="249"/>
      <c r="U27" s="99"/>
      <c r="V27" s="99"/>
    </row>
    <row r="28" spans="1:22" s="282" customFormat="1" ht="20.149999999999999" customHeight="1" x14ac:dyDescent="0.25">
      <c r="A28" s="115"/>
      <c r="B28" s="272"/>
      <c r="C28" s="283"/>
      <c r="D28" s="274"/>
      <c r="E28" s="275"/>
      <c r="F28" s="275"/>
      <c r="G28" s="276">
        <f t="shared" si="0"/>
        <v>0</v>
      </c>
      <c r="H28" s="277"/>
      <c r="I28" s="274"/>
      <c r="J28" s="278"/>
      <c r="K28" s="276">
        <f t="shared" si="1"/>
        <v>0</v>
      </c>
      <c r="L28" s="279"/>
      <c r="M28" s="279"/>
      <c r="N28" s="280">
        <f t="shared" si="2"/>
        <v>0</v>
      </c>
      <c r="O28" s="280">
        <f t="shared" si="3"/>
        <v>0</v>
      </c>
      <c r="P28" s="279"/>
      <c r="Q28" s="274"/>
      <c r="R28" s="99"/>
      <c r="S28" s="249"/>
      <c r="T28" s="249"/>
      <c r="U28" s="99"/>
      <c r="V28" s="99"/>
    </row>
    <row r="29" spans="1:22" s="282" customFormat="1" ht="20.149999999999999" customHeight="1" x14ac:dyDescent="0.25">
      <c r="A29" s="115"/>
      <c r="B29" s="272"/>
      <c r="C29" s="283"/>
      <c r="D29" s="274"/>
      <c r="E29" s="275"/>
      <c r="F29" s="275"/>
      <c r="G29" s="276">
        <f t="shared" si="0"/>
        <v>0</v>
      </c>
      <c r="H29" s="277"/>
      <c r="I29" s="274"/>
      <c r="J29" s="278"/>
      <c r="K29" s="276">
        <f t="shared" si="1"/>
        <v>0</v>
      </c>
      <c r="L29" s="279"/>
      <c r="M29" s="279"/>
      <c r="N29" s="280">
        <f t="shared" si="2"/>
        <v>0</v>
      </c>
      <c r="O29" s="280">
        <f t="shared" si="3"/>
        <v>0</v>
      </c>
      <c r="P29" s="279"/>
      <c r="Q29" s="274"/>
      <c r="R29" s="99"/>
      <c r="S29" s="249"/>
      <c r="T29" s="249"/>
      <c r="U29" s="99"/>
      <c r="V29" s="99"/>
    </row>
    <row r="30" spans="1:22" s="282" customFormat="1" ht="20.149999999999999" customHeight="1" x14ac:dyDescent="0.25">
      <c r="A30" s="115"/>
      <c r="B30" s="272"/>
      <c r="C30" s="283"/>
      <c r="D30" s="274"/>
      <c r="E30" s="275"/>
      <c r="F30" s="275"/>
      <c r="G30" s="276">
        <f t="shared" si="0"/>
        <v>0</v>
      </c>
      <c r="H30" s="277"/>
      <c r="I30" s="274"/>
      <c r="J30" s="278"/>
      <c r="K30" s="276">
        <f t="shared" si="1"/>
        <v>0</v>
      </c>
      <c r="L30" s="279"/>
      <c r="M30" s="279"/>
      <c r="N30" s="280">
        <f t="shared" si="2"/>
        <v>0</v>
      </c>
      <c r="O30" s="280">
        <f t="shared" si="3"/>
        <v>0</v>
      </c>
      <c r="P30" s="279"/>
      <c r="Q30" s="274"/>
      <c r="R30" s="99"/>
      <c r="S30" s="249"/>
      <c r="T30" s="249"/>
      <c r="U30" s="99"/>
      <c r="V30" s="99"/>
    </row>
    <row r="31" spans="1:22" s="282" customFormat="1" ht="20.149999999999999" customHeight="1" x14ac:dyDescent="0.25">
      <c r="A31" s="115"/>
      <c r="B31" s="272"/>
      <c r="C31" s="283"/>
      <c r="D31" s="274"/>
      <c r="E31" s="275"/>
      <c r="F31" s="275"/>
      <c r="G31" s="276">
        <f t="shared" si="0"/>
        <v>0</v>
      </c>
      <c r="H31" s="277"/>
      <c r="I31" s="274"/>
      <c r="J31" s="278"/>
      <c r="K31" s="276">
        <f t="shared" si="1"/>
        <v>0</v>
      </c>
      <c r="L31" s="279"/>
      <c r="M31" s="279"/>
      <c r="N31" s="280">
        <f t="shared" si="2"/>
        <v>0</v>
      </c>
      <c r="O31" s="280">
        <f t="shared" si="3"/>
        <v>0</v>
      </c>
      <c r="P31" s="279"/>
      <c r="Q31" s="274"/>
      <c r="R31" s="99"/>
      <c r="S31" s="249"/>
      <c r="T31" s="249"/>
      <c r="U31" s="99"/>
      <c r="V31" s="99"/>
    </row>
    <row r="32" spans="1:22" s="282" customFormat="1" ht="20.149999999999999" customHeight="1" x14ac:dyDescent="0.25">
      <c r="A32" s="115"/>
      <c r="B32" s="272"/>
      <c r="C32" s="283"/>
      <c r="D32" s="274"/>
      <c r="E32" s="275"/>
      <c r="F32" s="275"/>
      <c r="G32" s="276">
        <f t="shared" si="0"/>
        <v>0</v>
      </c>
      <c r="H32" s="277"/>
      <c r="I32" s="274"/>
      <c r="J32" s="278"/>
      <c r="K32" s="276">
        <f t="shared" si="1"/>
        <v>0</v>
      </c>
      <c r="L32" s="279"/>
      <c r="M32" s="279"/>
      <c r="N32" s="280">
        <f t="shared" si="2"/>
        <v>0</v>
      </c>
      <c r="O32" s="280">
        <f t="shared" si="3"/>
        <v>0</v>
      </c>
      <c r="P32" s="279"/>
      <c r="Q32" s="274"/>
      <c r="R32" s="99"/>
      <c r="S32" s="249"/>
      <c r="T32" s="249"/>
      <c r="U32" s="99"/>
      <c r="V32" s="99"/>
    </row>
    <row r="33" spans="1:22" s="282" customFormat="1" ht="20.149999999999999" customHeight="1" x14ac:dyDescent="0.25">
      <c r="A33" s="115"/>
      <c r="B33" s="272"/>
      <c r="C33" s="283"/>
      <c r="D33" s="274"/>
      <c r="E33" s="275"/>
      <c r="F33" s="275"/>
      <c r="G33" s="276">
        <f t="shared" si="0"/>
        <v>0</v>
      </c>
      <c r="H33" s="277"/>
      <c r="I33" s="274"/>
      <c r="J33" s="278"/>
      <c r="K33" s="276">
        <f t="shared" si="1"/>
        <v>0</v>
      </c>
      <c r="L33" s="279"/>
      <c r="M33" s="279"/>
      <c r="N33" s="280">
        <f t="shared" si="2"/>
        <v>0</v>
      </c>
      <c r="O33" s="280">
        <f t="shared" si="3"/>
        <v>0</v>
      </c>
      <c r="P33" s="279"/>
      <c r="Q33" s="274"/>
      <c r="R33" s="99"/>
      <c r="S33" s="249"/>
      <c r="T33" s="249"/>
      <c r="U33" s="99"/>
      <c r="V33" s="99"/>
    </row>
    <row r="34" spans="1:22" s="282" customFormat="1" ht="20.149999999999999" customHeight="1" x14ac:dyDescent="0.25">
      <c r="A34" s="115"/>
      <c r="B34" s="272"/>
      <c r="C34" s="283"/>
      <c r="D34" s="274"/>
      <c r="E34" s="275"/>
      <c r="F34" s="275"/>
      <c r="G34" s="276">
        <f t="shared" si="0"/>
        <v>0</v>
      </c>
      <c r="H34" s="277"/>
      <c r="I34" s="274"/>
      <c r="J34" s="278"/>
      <c r="K34" s="276">
        <f t="shared" si="1"/>
        <v>0</v>
      </c>
      <c r="L34" s="279"/>
      <c r="M34" s="279"/>
      <c r="N34" s="280">
        <f t="shared" si="2"/>
        <v>0</v>
      </c>
      <c r="O34" s="280">
        <f t="shared" si="3"/>
        <v>0</v>
      </c>
      <c r="P34" s="279"/>
      <c r="Q34" s="274"/>
      <c r="R34" s="99"/>
      <c r="S34" s="249"/>
      <c r="T34" s="249"/>
      <c r="U34" s="99"/>
      <c r="V34" s="99"/>
    </row>
    <row r="35" spans="1:22" s="282" customFormat="1" ht="20.149999999999999" customHeight="1" x14ac:dyDescent="0.25">
      <c r="A35" s="115"/>
      <c r="B35" s="272"/>
      <c r="C35" s="283"/>
      <c r="D35" s="274"/>
      <c r="E35" s="275"/>
      <c r="F35" s="275"/>
      <c r="G35" s="276">
        <f t="shared" si="0"/>
        <v>0</v>
      </c>
      <c r="H35" s="277"/>
      <c r="I35" s="274"/>
      <c r="J35" s="278"/>
      <c r="K35" s="276">
        <f t="shared" si="1"/>
        <v>0</v>
      </c>
      <c r="L35" s="279"/>
      <c r="M35" s="279"/>
      <c r="N35" s="280">
        <f t="shared" si="2"/>
        <v>0</v>
      </c>
      <c r="O35" s="280">
        <f t="shared" si="3"/>
        <v>0</v>
      </c>
      <c r="P35" s="279"/>
      <c r="Q35" s="274"/>
      <c r="R35" s="99"/>
      <c r="S35" s="249"/>
      <c r="T35" s="249"/>
      <c r="U35" s="99"/>
      <c r="V35" s="99"/>
    </row>
    <row r="36" spans="1:22" s="282" customFormat="1" ht="20.149999999999999" customHeight="1" x14ac:dyDescent="0.25">
      <c r="A36" s="115"/>
      <c r="B36" s="272"/>
      <c r="C36" s="283"/>
      <c r="D36" s="274"/>
      <c r="E36" s="275"/>
      <c r="F36" s="275"/>
      <c r="G36" s="276">
        <f t="shared" si="0"/>
        <v>0</v>
      </c>
      <c r="H36" s="277"/>
      <c r="I36" s="274"/>
      <c r="J36" s="278"/>
      <c r="K36" s="276">
        <f t="shared" si="1"/>
        <v>0</v>
      </c>
      <c r="L36" s="279"/>
      <c r="M36" s="279"/>
      <c r="N36" s="280">
        <f t="shared" si="2"/>
        <v>0</v>
      </c>
      <c r="O36" s="280">
        <f t="shared" si="3"/>
        <v>0</v>
      </c>
      <c r="P36" s="279"/>
      <c r="Q36" s="272"/>
      <c r="R36" s="99"/>
      <c r="S36" s="249"/>
      <c r="T36" s="249"/>
      <c r="U36" s="99"/>
      <c r="V36" s="99"/>
    </row>
    <row r="37" spans="1:22" s="282" customFormat="1" ht="20.149999999999999" customHeight="1" x14ac:dyDescent="0.25">
      <c r="A37" s="115"/>
      <c r="B37" s="272"/>
      <c r="C37" s="277"/>
      <c r="D37" s="274"/>
      <c r="E37" s="275"/>
      <c r="F37" s="275"/>
      <c r="G37" s="276">
        <f t="shared" si="0"/>
        <v>0</v>
      </c>
      <c r="H37" s="277"/>
      <c r="I37" s="274"/>
      <c r="J37" s="278"/>
      <c r="K37" s="276">
        <f t="shared" si="1"/>
        <v>0</v>
      </c>
      <c r="L37" s="279"/>
      <c r="M37" s="279"/>
      <c r="N37" s="280">
        <f t="shared" si="2"/>
        <v>0</v>
      </c>
      <c r="O37" s="280">
        <f t="shared" si="3"/>
        <v>0</v>
      </c>
      <c r="P37" s="279"/>
      <c r="Q37" s="272"/>
      <c r="R37" s="99"/>
      <c r="S37" s="249"/>
      <c r="T37" s="249"/>
      <c r="U37" s="99"/>
      <c r="V37" s="99"/>
    </row>
    <row r="38" spans="1:22" s="282" customFormat="1" ht="20.149999999999999" customHeight="1" x14ac:dyDescent="0.25">
      <c r="A38" s="115"/>
      <c r="B38" s="272"/>
      <c r="C38" s="277"/>
      <c r="D38" s="274"/>
      <c r="E38" s="275"/>
      <c r="F38" s="275"/>
      <c r="G38" s="276">
        <f t="shared" si="0"/>
        <v>0</v>
      </c>
      <c r="H38" s="277"/>
      <c r="I38" s="274"/>
      <c r="J38" s="278"/>
      <c r="K38" s="276">
        <f t="shared" si="1"/>
        <v>0</v>
      </c>
      <c r="L38" s="279"/>
      <c r="M38" s="279"/>
      <c r="N38" s="280">
        <f t="shared" si="2"/>
        <v>0</v>
      </c>
      <c r="O38" s="280">
        <f t="shared" si="3"/>
        <v>0</v>
      </c>
      <c r="P38" s="279"/>
      <c r="Q38" s="272"/>
      <c r="R38" s="99"/>
      <c r="S38" s="249"/>
      <c r="T38" s="249"/>
      <c r="U38" s="99"/>
      <c r="V38" s="99"/>
    </row>
    <row r="39" spans="1:22" s="282" customFormat="1" ht="20.149999999999999" customHeight="1" x14ac:dyDescent="0.25">
      <c r="A39" s="115"/>
      <c r="B39" s="285"/>
      <c r="C39" s="277"/>
      <c r="D39" s="274"/>
      <c r="E39" s="275"/>
      <c r="F39" s="275"/>
      <c r="G39" s="276">
        <f t="shared" si="0"/>
        <v>0</v>
      </c>
      <c r="H39" s="277"/>
      <c r="I39" s="274"/>
      <c r="J39" s="278"/>
      <c r="K39" s="276">
        <f t="shared" si="1"/>
        <v>0</v>
      </c>
      <c r="L39" s="279"/>
      <c r="M39" s="279"/>
      <c r="N39" s="280">
        <f t="shared" si="2"/>
        <v>0</v>
      </c>
      <c r="O39" s="280">
        <f t="shared" si="3"/>
        <v>0</v>
      </c>
      <c r="P39" s="279"/>
      <c r="Q39" s="272"/>
      <c r="R39" s="99"/>
      <c r="S39" s="249"/>
      <c r="T39" s="249"/>
      <c r="U39" s="99"/>
      <c r="V39" s="99"/>
    </row>
    <row r="40" spans="1:22" s="282" customFormat="1" ht="20.149999999999999" customHeight="1" x14ac:dyDescent="0.25">
      <c r="A40" s="115"/>
      <c r="B40" s="285"/>
      <c r="C40" s="277"/>
      <c r="D40" s="274"/>
      <c r="E40" s="275"/>
      <c r="F40" s="275"/>
      <c r="G40" s="276">
        <f t="shared" si="0"/>
        <v>0</v>
      </c>
      <c r="H40" s="277"/>
      <c r="I40" s="274"/>
      <c r="J40" s="278"/>
      <c r="K40" s="276">
        <f t="shared" si="1"/>
        <v>0</v>
      </c>
      <c r="L40" s="279"/>
      <c r="M40" s="279"/>
      <c r="N40" s="280">
        <f t="shared" si="2"/>
        <v>0</v>
      </c>
      <c r="O40" s="280">
        <f t="shared" si="3"/>
        <v>0</v>
      </c>
      <c r="P40" s="279"/>
      <c r="Q40" s="272"/>
      <c r="R40" s="99"/>
      <c r="S40" s="249"/>
      <c r="T40" s="249"/>
      <c r="U40" s="99"/>
      <c r="V40" s="99"/>
    </row>
    <row r="41" spans="1:22" s="282" customFormat="1" ht="20.149999999999999" customHeight="1" x14ac:dyDescent="0.25">
      <c r="A41" s="115"/>
      <c r="B41" s="286"/>
      <c r="C41" s="277"/>
      <c r="D41" s="274"/>
      <c r="E41" s="275"/>
      <c r="F41" s="275"/>
      <c r="G41" s="276">
        <f t="shared" si="0"/>
        <v>0</v>
      </c>
      <c r="H41" s="277"/>
      <c r="I41" s="274"/>
      <c r="J41" s="278"/>
      <c r="K41" s="276">
        <f t="shared" si="1"/>
        <v>0</v>
      </c>
      <c r="L41" s="279"/>
      <c r="M41" s="279"/>
      <c r="N41" s="280">
        <f t="shared" si="2"/>
        <v>0</v>
      </c>
      <c r="O41" s="280">
        <f t="shared" si="3"/>
        <v>0</v>
      </c>
      <c r="P41" s="279"/>
      <c r="Q41" s="272"/>
      <c r="R41" s="99"/>
      <c r="S41" s="249"/>
      <c r="T41" s="249"/>
      <c r="U41" s="99"/>
      <c r="V41" s="99"/>
    </row>
    <row r="42" spans="1:22" s="282" customFormat="1" ht="20.149999999999999" customHeight="1" x14ac:dyDescent="0.25">
      <c r="A42" s="115"/>
      <c r="B42" s="286"/>
      <c r="C42" s="277"/>
      <c r="D42" s="274"/>
      <c r="E42" s="275"/>
      <c r="F42" s="275"/>
      <c r="G42" s="276">
        <f t="shared" si="0"/>
        <v>0</v>
      </c>
      <c r="H42" s="277"/>
      <c r="I42" s="274"/>
      <c r="J42" s="278"/>
      <c r="K42" s="276">
        <f t="shared" si="1"/>
        <v>0</v>
      </c>
      <c r="L42" s="279"/>
      <c r="M42" s="279"/>
      <c r="N42" s="280">
        <f t="shared" si="2"/>
        <v>0</v>
      </c>
      <c r="O42" s="280">
        <f t="shared" si="3"/>
        <v>0</v>
      </c>
      <c r="P42" s="279"/>
      <c r="Q42" s="272"/>
      <c r="R42" s="99"/>
      <c r="S42" s="249"/>
      <c r="T42" s="249"/>
      <c r="U42" s="99"/>
      <c r="V42" s="99"/>
    </row>
    <row r="43" spans="1:22" s="282" customFormat="1" ht="20.149999999999999" customHeight="1" x14ac:dyDescent="0.25">
      <c r="A43" s="115"/>
      <c r="B43" s="287"/>
      <c r="C43" s="277"/>
      <c r="D43" s="274"/>
      <c r="E43" s="275"/>
      <c r="F43" s="275"/>
      <c r="G43" s="276">
        <f t="shared" si="0"/>
        <v>0</v>
      </c>
      <c r="H43" s="277"/>
      <c r="I43" s="274"/>
      <c r="J43" s="278"/>
      <c r="K43" s="276">
        <f t="shared" si="1"/>
        <v>0</v>
      </c>
      <c r="L43" s="279"/>
      <c r="M43" s="279"/>
      <c r="N43" s="280">
        <f t="shared" si="2"/>
        <v>0</v>
      </c>
      <c r="O43" s="280">
        <f t="shared" si="3"/>
        <v>0</v>
      </c>
      <c r="P43" s="279"/>
      <c r="Q43" s="284"/>
      <c r="R43" s="99"/>
      <c r="S43" s="249"/>
      <c r="T43" s="249"/>
      <c r="U43" s="99"/>
      <c r="V43" s="99"/>
    </row>
    <row r="44" spans="1:22" s="282" customFormat="1" ht="20.149999999999999" customHeight="1" x14ac:dyDescent="0.25">
      <c r="A44" s="115"/>
      <c r="B44" s="287"/>
      <c r="C44" s="277"/>
      <c r="D44" s="274"/>
      <c r="E44" s="275"/>
      <c r="F44" s="275"/>
      <c r="G44" s="276">
        <f t="shared" si="0"/>
        <v>0</v>
      </c>
      <c r="H44" s="277"/>
      <c r="I44" s="274"/>
      <c r="J44" s="278"/>
      <c r="K44" s="276">
        <f t="shared" si="1"/>
        <v>0</v>
      </c>
      <c r="L44" s="279"/>
      <c r="M44" s="279"/>
      <c r="N44" s="280">
        <f t="shared" si="2"/>
        <v>0</v>
      </c>
      <c r="O44" s="280">
        <f t="shared" si="3"/>
        <v>0</v>
      </c>
      <c r="P44" s="279"/>
      <c r="Q44" s="272"/>
      <c r="R44" s="99"/>
      <c r="S44" s="249"/>
      <c r="T44" s="249"/>
      <c r="U44" s="99"/>
      <c r="V44" s="99"/>
    </row>
    <row r="45" spans="1:22" s="282" customFormat="1" ht="20.149999999999999" customHeight="1" x14ac:dyDescent="0.25">
      <c r="A45" s="115"/>
      <c r="B45" s="287"/>
      <c r="C45" s="277"/>
      <c r="D45" s="274"/>
      <c r="E45" s="275"/>
      <c r="F45" s="275"/>
      <c r="G45" s="276">
        <f t="shared" si="0"/>
        <v>0</v>
      </c>
      <c r="H45" s="277"/>
      <c r="I45" s="274"/>
      <c r="J45" s="278"/>
      <c r="K45" s="276">
        <f t="shared" si="1"/>
        <v>0</v>
      </c>
      <c r="L45" s="279"/>
      <c r="M45" s="279"/>
      <c r="N45" s="280">
        <f t="shared" si="2"/>
        <v>0</v>
      </c>
      <c r="O45" s="280">
        <f t="shared" si="3"/>
        <v>0</v>
      </c>
      <c r="P45" s="279"/>
      <c r="Q45" s="284"/>
      <c r="R45" s="99"/>
      <c r="S45" s="249"/>
      <c r="T45" s="249"/>
      <c r="U45" s="99"/>
      <c r="V45" s="99"/>
    </row>
    <row r="46" spans="1:22" s="282" customFormat="1" ht="20.149999999999999" customHeight="1" x14ac:dyDescent="0.25">
      <c r="A46" s="115"/>
      <c r="B46" s="287"/>
      <c r="C46" s="277"/>
      <c r="D46" s="274"/>
      <c r="E46" s="288"/>
      <c r="F46" s="288"/>
      <c r="G46" s="276">
        <f t="shared" si="0"/>
        <v>0</v>
      </c>
      <c r="H46" s="277"/>
      <c r="I46" s="274"/>
      <c r="J46" s="278"/>
      <c r="K46" s="276">
        <f t="shared" si="1"/>
        <v>0</v>
      </c>
      <c r="L46" s="279"/>
      <c r="M46" s="279"/>
      <c r="N46" s="280">
        <f t="shared" si="2"/>
        <v>0</v>
      </c>
      <c r="O46" s="280">
        <f t="shared" si="3"/>
        <v>0</v>
      </c>
      <c r="P46" s="279"/>
      <c r="Q46" s="284"/>
      <c r="R46" s="99"/>
      <c r="S46" s="249"/>
      <c r="T46" s="249"/>
      <c r="U46" s="99"/>
      <c r="V46" s="99"/>
    </row>
    <row r="47" spans="1:22" s="282" customFormat="1" ht="20.149999999999999" customHeight="1" x14ac:dyDescent="0.25">
      <c r="A47" s="115"/>
      <c r="B47" s="287"/>
      <c r="C47" s="277"/>
      <c r="D47" s="274"/>
      <c r="E47" s="288"/>
      <c r="F47" s="288"/>
      <c r="G47" s="276">
        <f t="shared" si="0"/>
        <v>0</v>
      </c>
      <c r="H47" s="277"/>
      <c r="I47" s="274"/>
      <c r="J47" s="278"/>
      <c r="K47" s="276">
        <f t="shared" si="1"/>
        <v>0</v>
      </c>
      <c r="L47" s="279"/>
      <c r="M47" s="279"/>
      <c r="N47" s="280">
        <f t="shared" si="2"/>
        <v>0</v>
      </c>
      <c r="O47" s="280">
        <f t="shared" si="3"/>
        <v>0</v>
      </c>
      <c r="P47" s="279"/>
      <c r="Q47" s="284"/>
      <c r="R47" s="99"/>
      <c r="S47" s="249"/>
      <c r="T47" s="249"/>
      <c r="U47" s="99"/>
      <c r="V47" s="99"/>
    </row>
    <row r="48" spans="1:22" s="282" customFormat="1" ht="20.149999999999999" customHeight="1" x14ac:dyDescent="0.25">
      <c r="A48" s="115"/>
      <c r="B48" s="287"/>
      <c r="C48" s="277"/>
      <c r="D48" s="274"/>
      <c r="E48" s="288"/>
      <c r="F48" s="288"/>
      <c r="G48" s="276">
        <f t="shared" si="0"/>
        <v>0</v>
      </c>
      <c r="H48" s="277"/>
      <c r="I48" s="274"/>
      <c r="J48" s="278"/>
      <c r="K48" s="276">
        <f t="shared" si="1"/>
        <v>0</v>
      </c>
      <c r="L48" s="279"/>
      <c r="M48" s="279"/>
      <c r="N48" s="280">
        <f t="shared" si="2"/>
        <v>0</v>
      </c>
      <c r="O48" s="280">
        <f t="shared" si="3"/>
        <v>0</v>
      </c>
      <c r="P48" s="279"/>
      <c r="Q48" s="272"/>
      <c r="R48" s="99"/>
      <c r="S48" s="249"/>
      <c r="T48" s="249"/>
      <c r="U48" s="99"/>
      <c r="V48" s="99"/>
    </row>
    <row r="49" spans="1:22" s="282" customFormat="1" ht="20.149999999999999" customHeight="1" x14ac:dyDescent="0.25">
      <c r="A49" s="115"/>
      <c r="B49" s="287"/>
      <c r="C49" s="277"/>
      <c r="D49" s="274"/>
      <c r="E49" s="288"/>
      <c r="F49" s="288"/>
      <c r="G49" s="276">
        <f t="shared" si="0"/>
        <v>0</v>
      </c>
      <c r="H49" s="277"/>
      <c r="I49" s="274"/>
      <c r="J49" s="278"/>
      <c r="K49" s="276">
        <f t="shared" si="1"/>
        <v>0</v>
      </c>
      <c r="L49" s="279"/>
      <c r="M49" s="279"/>
      <c r="N49" s="280">
        <f t="shared" si="2"/>
        <v>0</v>
      </c>
      <c r="O49" s="280">
        <f t="shared" si="3"/>
        <v>0</v>
      </c>
      <c r="P49" s="279"/>
      <c r="Q49" s="272"/>
      <c r="R49" s="99"/>
      <c r="S49" s="249"/>
      <c r="T49" s="249"/>
      <c r="U49" s="99"/>
      <c r="V49" s="99"/>
    </row>
    <row r="50" spans="1:22" s="282" customFormat="1" ht="20.149999999999999" customHeight="1" x14ac:dyDescent="0.3">
      <c r="A50" s="115"/>
      <c r="B50" s="287"/>
      <c r="C50" s="277"/>
      <c r="D50" s="274"/>
      <c r="E50" s="288"/>
      <c r="F50" s="288"/>
      <c r="G50" s="276">
        <f t="shared" si="0"/>
        <v>0</v>
      </c>
      <c r="H50" s="277"/>
      <c r="I50" s="274"/>
      <c r="J50" s="278"/>
      <c r="K50" s="276">
        <f t="shared" si="1"/>
        <v>0</v>
      </c>
      <c r="L50" s="279"/>
      <c r="M50" s="279"/>
      <c r="N50" s="280">
        <f t="shared" si="2"/>
        <v>0</v>
      </c>
      <c r="O50" s="280">
        <f t="shared" si="3"/>
        <v>0</v>
      </c>
      <c r="P50" s="279"/>
      <c r="Q50" s="272"/>
      <c r="R50" s="99"/>
      <c r="S50" s="281"/>
      <c r="T50" s="281"/>
      <c r="U50" s="99"/>
      <c r="V50" s="99"/>
    </row>
    <row r="51" spans="1:22" s="282" customFormat="1" ht="20.149999999999999" customHeight="1" x14ac:dyDescent="0.25">
      <c r="A51" s="115"/>
      <c r="B51" s="287"/>
      <c r="C51" s="277"/>
      <c r="D51" s="274"/>
      <c r="E51" s="288"/>
      <c r="F51" s="288"/>
      <c r="G51" s="276">
        <f t="shared" ref="G51:G52" si="4">E51*F51</f>
        <v>0</v>
      </c>
      <c r="H51" s="277"/>
      <c r="I51" s="274"/>
      <c r="J51" s="278"/>
      <c r="K51" s="276">
        <f t="shared" ref="K51:K52" si="5">J51*F51</f>
        <v>0</v>
      </c>
      <c r="L51" s="279"/>
      <c r="M51" s="279"/>
      <c r="N51" s="280">
        <f t="shared" ref="N51:N52" si="6">IF(G51&gt;K51,G51-K51-(L51+M51),0)</f>
        <v>0</v>
      </c>
      <c r="O51" s="280">
        <f t="shared" ref="O51:O52" si="7">IF(J51&gt;E51,J51-E51,0)</f>
        <v>0</v>
      </c>
      <c r="P51" s="279"/>
      <c r="Q51" s="272"/>
      <c r="R51" s="99"/>
      <c r="S51" s="249"/>
      <c r="T51" s="249"/>
      <c r="U51" s="99"/>
      <c r="V51" s="99"/>
    </row>
    <row r="52" spans="1:22" s="282" customFormat="1" ht="20.149999999999999" customHeight="1" x14ac:dyDescent="0.25">
      <c r="A52" s="115"/>
      <c r="B52" s="287"/>
      <c r="C52" s="277"/>
      <c r="D52" s="274"/>
      <c r="E52" s="288"/>
      <c r="F52" s="288"/>
      <c r="G52" s="276">
        <f t="shared" si="4"/>
        <v>0</v>
      </c>
      <c r="H52" s="277"/>
      <c r="I52" s="274"/>
      <c r="J52" s="278"/>
      <c r="K52" s="276">
        <f t="shared" si="5"/>
        <v>0</v>
      </c>
      <c r="L52" s="279"/>
      <c r="M52" s="279"/>
      <c r="N52" s="280">
        <f t="shared" si="6"/>
        <v>0</v>
      </c>
      <c r="O52" s="280">
        <f t="shared" si="7"/>
        <v>0</v>
      </c>
      <c r="P52" s="279"/>
      <c r="Q52" s="272"/>
      <c r="R52" s="99"/>
      <c r="S52" s="249"/>
      <c r="T52" s="249"/>
      <c r="U52" s="99"/>
      <c r="V52" s="99"/>
    </row>
    <row r="53" spans="1:22" s="282" customFormat="1" ht="20.149999999999999" customHeight="1" x14ac:dyDescent="0.25">
      <c r="A53" s="115"/>
      <c r="B53" s="287"/>
      <c r="C53" s="277"/>
      <c r="D53" s="274"/>
      <c r="E53" s="288"/>
      <c r="F53" s="288"/>
      <c r="G53" s="276">
        <f t="shared" si="0"/>
        <v>0</v>
      </c>
      <c r="H53" s="277"/>
      <c r="I53" s="274"/>
      <c r="J53" s="278"/>
      <c r="K53" s="276">
        <f t="shared" si="1"/>
        <v>0</v>
      </c>
      <c r="L53" s="279"/>
      <c r="M53" s="279"/>
      <c r="N53" s="280">
        <f t="shared" si="2"/>
        <v>0</v>
      </c>
      <c r="O53" s="280">
        <f t="shared" si="3"/>
        <v>0</v>
      </c>
      <c r="P53" s="279"/>
      <c r="Q53" s="272"/>
      <c r="R53" s="99"/>
      <c r="S53" s="249"/>
      <c r="T53" s="249"/>
      <c r="U53" s="99"/>
      <c r="V53" s="99"/>
    </row>
    <row r="54" spans="1:22" s="282" customFormat="1" ht="20.149999999999999" customHeight="1" x14ac:dyDescent="0.25">
      <c r="A54" s="115"/>
      <c r="B54" s="287"/>
      <c r="C54" s="277"/>
      <c r="D54" s="274"/>
      <c r="E54" s="288"/>
      <c r="F54" s="288"/>
      <c r="G54" s="276">
        <f t="shared" si="0"/>
        <v>0</v>
      </c>
      <c r="H54" s="277"/>
      <c r="I54" s="274"/>
      <c r="J54" s="278"/>
      <c r="K54" s="276">
        <f t="shared" si="1"/>
        <v>0</v>
      </c>
      <c r="L54" s="279"/>
      <c r="M54" s="279"/>
      <c r="N54" s="280">
        <f t="shared" si="2"/>
        <v>0</v>
      </c>
      <c r="O54" s="280">
        <f t="shared" si="3"/>
        <v>0</v>
      </c>
      <c r="P54" s="279"/>
      <c r="Q54" s="272"/>
      <c r="R54" s="99"/>
      <c r="S54" s="249"/>
      <c r="T54" s="249"/>
      <c r="U54" s="99"/>
      <c r="V54" s="99"/>
    </row>
    <row r="55" spans="1:22" s="282" customFormat="1" ht="20.149999999999999" customHeight="1" x14ac:dyDescent="0.25">
      <c r="A55" s="115"/>
      <c r="B55" s="287"/>
      <c r="C55" s="277"/>
      <c r="D55" s="274"/>
      <c r="E55" s="288"/>
      <c r="F55" s="288"/>
      <c r="G55" s="276">
        <f t="shared" si="0"/>
        <v>0</v>
      </c>
      <c r="H55" s="277"/>
      <c r="I55" s="274"/>
      <c r="J55" s="278"/>
      <c r="K55" s="276">
        <f t="shared" si="1"/>
        <v>0</v>
      </c>
      <c r="L55" s="279"/>
      <c r="M55" s="279"/>
      <c r="N55" s="280">
        <f t="shared" si="2"/>
        <v>0</v>
      </c>
      <c r="O55" s="280">
        <f t="shared" si="3"/>
        <v>0</v>
      </c>
      <c r="P55" s="279"/>
      <c r="Q55" s="272"/>
      <c r="R55" s="99"/>
      <c r="S55" s="249"/>
      <c r="T55" s="249"/>
      <c r="U55" s="99"/>
      <c r="V55" s="99"/>
    </row>
    <row r="56" spans="1:22" s="521" customFormat="1" ht="15.5" x14ac:dyDescent="0.25">
      <c r="A56" s="306" t="s">
        <v>4</v>
      </c>
      <c r="B56" s="514"/>
      <c r="C56" s="515"/>
      <c r="D56" s="516"/>
      <c r="E56" s="517">
        <f>SUM(E4:E55)</f>
        <v>0</v>
      </c>
      <c r="F56" s="517">
        <f>SUM(F4:F55)</f>
        <v>0</v>
      </c>
      <c r="G56" s="518">
        <f>SUM(G4:G55)</f>
        <v>0</v>
      </c>
      <c r="H56" s="515"/>
      <c r="I56" s="516"/>
      <c r="J56" s="517">
        <f t="shared" ref="J56:O56" si="8">SUM(J4:J55)</f>
        <v>0</v>
      </c>
      <c r="K56" s="519">
        <f t="shared" si="8"/>
        <v>0</v>
      </c>
      <c r="L56" s="518">
        <f>SUM(L4:L55)</f>
        <v>0</v>
      </c>
      <c r="M56" s="518">
        <f t="shared" si="8"/>
        <v>0</v>
      </c>
      <c r="N56" s="518">
        <f t="shared" si="8"/>
        <v>0</v>
      </c>
      <c r="O56" s="518">
        <f t="shared" si="8"/>
        <v>0</v>
      </c>
      <c r="P56" s="520"/>
      <c r="Q56" s="486"/>
      <c r="R56" s="486"/>
      <c r="S56" s="486"/>
      <c r="T56" s="486"/>
      <c r="U56" s="203"/>
      <c r="V56" s="203"/>
    </row>
    <row r="57" spans="1:22" x14ac:dyDescent="0.3">
      <c r="R57" s="18"/>
      <c r="S57" s="18"/>
      <c r="T57" s="18"/>
    </row>
  </sheetData>
  <autoFilter ref="A3:V3"/>
  <mergeCells count="1">
    <mergeCell ref="A1:B1"/>
  </mergeCells>
  <dataValidations count="1">
    <dataValidation type="list" allowBlank="1" showInputMessage="1" showErrorMessage="1" sqref="R4:R55">
      <formula1>"Anomalous, Known, Random, Systemic,N/A"</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pageSetUpPr fitToPage="1"/>
  </sheetPr>
  <dimension ref="A1:AA56"/>
  <sheetViews>
    <sheetView zoomScale="70" zoomScaleNormal="70" zoomScaleSheetLayoutView="75" workbookViewId="0">
      <pane ySplit="3" topLeftCell="A4" activePane="bottomLeft" state="frozen"/>
      <selection activeCell="A2" sqref="A2:H2"/>
      <selection pane="bottomLeft" activeCell="A4" sqref="A4"/>
    </sheetView>
  </sheetViews>
  <sheetFormatPr defaultColWidth="9.1796875" defaultRowHeight="14" x14ac:dyDescent="0.3"/>
  <cols>
    <col min="1" max="1" width="8.54296875" style="6" customWidth="1"/>
    <col min="2" max="2" width="40.7265625" style="31" customWidth="1"/>
    <col min="3" max="3" width="40.7265625" style="32" customWidth="1"/>
    <col min="4" max="4" width="12.453125" style="7" customWidth="1"/>
    <col min="5" max="5" width="20.7265625" style="30" customWidth="1"/>
    <col min="6" max="6" width="21" style="16" customWidth="1"/>
    <col min="7" max="7" width="15.7265625" style="5" customWidth="1"/>
    <col min="8" max="8" width="15.7265625" style="39" customWidth="1"/>
    <col min="9" max="9" width="18.7265625" style="29" customWidth="1"/>
    <col min="10" max="10" width="15.7265625" style="37" customWidth="1"/>
    <col min="11" max="11" width="15.7265625" style="6" customWidth="1"/>
    <col min="12" max="12" width="14.26953125" style="5" customWidth="1"/>
    <col min="13" max="13" width="19.453125" style="5" customWidth="1"/>
    <col min="14" max="14" width="22" style="8" bestFit="1" customWidth="1"/>
    <col min="15" max="15" width="13.453125" style="33" customWidth="1"/>
    <col min="16" max="16" width="18.7265625" style="6" customWidth="1"/>
    <col min="17" max="17" width="15.7265625" style="6" customWidth="1"/>
    <col min="18" max="18" width="14.81640625" style="6" customWidth="1"/>
    <col min="19" max="19" width="15.7265625" style="6" customWidth="1"/>
    <col min="20" max="20" width="15.7265625" style="13" customWidth="1"/>
    <col min="21" max="21" width="30.7265625" style="18" customWidth="1"/>
    <col min="22" max="22" width="30.7265625" style="6" customWidth="1"/>
    <col min="23" max="23" width="24.453125" style="6" customWidth="1"/>
    <col min="24" max="24" width="19.54296875" style="6" customWidth="1"/>
    <col min="25" max="25" width="22.453125" style="6" customWidth="1"/>
    <col min="26" max="27" width="28" style="51" customWidth="1"/>
    <col min="28" max="16384" width="9.1796875" style="6"/>
  </cols>
  <sheetData>
    <row r="1" spans="1:27" s="87" customFormat="1" ht="20.149999999999999" customHeight="1" x14ac:dyDescent="0.4">
      <c r="A1" s="580" t="s">
        <v>50</v>
      </c>
      <c r="B1" s="582"/>
      <c r="C1" s="144"/>
      <c r="D1" s="150"/>
      <c r="E1" s="145"/>
      <c r="F1" s="194"/>
      <c r="G1" s="195"/>
      <c r="H1" s="196"/>
      <c r="I1" s="199"/>
      <c r="J1" s="148"/>
      <c r="L1" s="195"/>
      <c r="M1" s="195"/>
      <c r="N1" s="197"/>
      <c r="O1" s="159"/>
      <c r="T1" s="153"/>
      <c r="U1" s="154"/>
      <c r="V1" s="198"/>
      <c r="Z1" s="165"/>
      <c r="AA1" s="165"/>
    </row>
    <row r="2" spans="1:27" ht="19.5" customHeight="1" x14ac:dyDescent="0.3">
      <c r="A2" s="1"/>
      <c r="J2" s="38"/>
      <c r="P2" s="11"/>
      <c r="Q2" s="11"/>
      <c r="R2" s="11"/>
      <c r="S2" s="11"/>
      <c r="T2" s="14"/>
    </row>
    <row r="3" spans="1:27" s="141" customFormat="1" ht="51.75" customHeight="1" x14ac:dyDescent="0.25">
      <c r="A3" s="315" t="s">
        <v>5</v>
      </c>
      <c r="B3" s="316" t="s">
        <v>30</v>
      </c>
      <c r="C3" s="316" t="s">
        <v>2</v>
      </c>
      <c r="D3" s="317" t="s">
        <v>108</v>
      </c>
      <c r="E3" s="318" t="s">
        <v>54</v>
      </c>
      <c r="F3" s="319" t="s">
        <v>142</v>
      </c>
      <c r="G3" s="316" t="s">
        <v>7</v>
      </c>
      <c r="H3" s="316" t="s">
        <v>6</v>
      </c>
      <c r="I3" s="359" t="s">
        <v>14</v>
      </c>
      <c r="J3" s="359" t="s">
        <v>18</v>
      </c>
      <c r="K3" s="359" t="s">
        <v>15</v>
      </c>
      <c r="L3" s="318" t="s">
        <v>8</v>
      </c>
      <c r="M3" s="322" t="s">
        <v>75</v>
      </c>
      <c r="N3" s="322" t="s">
        <v>144</v>
      </c>
      <c r="O3" s="316" t="s">
        <v>143</v>
      </c>
      <c r="P3" s="320" t="s">
        <v>16</v>
      </c>
      <c r="Q3" s="320" t="s">
        <v>61</v>
      </c>
      <c r="R3" s="320" t="s">
        <v>105</v>
      </c>
      <c r="S3" s="320" t="s">
        <v>62</v>
      </c>
      <c r="T3" s="315" t="s">
        <v>12</v>
      </c>
      <c r="U3" s="320" t="s">
        <v>23</v>
      </c>
      <c r="V3" s="315" t="s">
        <v>3</v>
      </c>
      <c r="W3" s="323" t="s">
        <v>160</v>
      </c>
      <c r="X3" s="143" t="s">
        <v>158</v>
      </c>
      <c r="Y3" s="143" t="s">
        <v>159</v>
      </c>
      <c r="Z3" s="143" t="s">
        <v>190</v>
      </c>
      <c r="AA3" s="143" t="s">
        <v>186</v>
      </c>
    </row>
    <row r="4" spans="1:27" s="102" customFormat="1" ht="18" customHeight="1" x14ac:dyDescent="0.3">
      <c r="A4" s="360"/>
      <c r="B4" s="350"/>
      <c r="C4" s="350"/>
      <c r="D4" s="350"/>
      <c r="E4" s="370"/>
      <c r="F4" s="329"/>
      <c r="G4" s="364"/>
      <c r="H4" s="362"/>
      <c r="I4" s="366"/>
      <c r="J4" s="371"/>
      <c r="K4" s="366"/>
      <c r="L4" s="361"/>
      <c r="M4" s="365"/>
      <c r="N4" s="347"/>
      <c r="O4" s="333"/>
      <c r="P4" s="377">
        <f>IF(AND(M4&gt;0,M4&lt;=1),ROUND(ROUND(I4*M4*(1+D4/100),2),2),ROUND(I4*(1+D4/100),2))</f>
        <v>0</v>
      </c>
      <c r="Q4" s="335"/>
      <c r="R4" s="335"/>
      <c r="S4" s="334">
        <f>ROUND(IF(F4&gt;P4,F4-P4-(Q4+R4),0),2)</f>
        <v>0</v>
      </c>
      <c r="T4" s="334">
        <f t="shared" ref="T4:T34" si="0">ROUND(IF(P4&gt;F4,P4-F4,0),2)</f>
        <v>0</v>
      </c>
      <c r="U4" s="335"/>
      <c r="V4" s="337"/>
      <c r="W4" s="369"/>
      <c r="X4" s="111"/>
      <c r="Y4" s="111"/>
      <c r="Z4" s="99"/>
      <c r="AA4" s="99"/>
    </row>
    <row r="5" spans="1:27" s="102" customFormat="1" ht="18" customHeight="1" x14ac:dyDescent="0.3">
      <c r="A5" s="360"/>
      <c r="B5" s="350"/>
      <c r="C5" s="350"/>
      <c r="D5" s="350"/>
      <c r="E5" s="370"/>
      <c r="F5" s="329"/>
      <c r="G5" s="364"/>
      <c r="H5" s="362"/>
      <c r="I5" s="366"/>
      <c r="J5" s="371"/>
      <c r="K5" s="366"/>
      <c r="L5" s="361"/>
      <c r="M5" s="365"/>
      <c r="N5" s="347"/>
      <c r="O5" s="333"/>
      <c r="P5" s="377">
        <f t="shared" ref="P5:P55" si="1">IF(AND(M5&gt;0,M5&lt;=1),ROUND(ROUND(I5*M5*(1+D5/100),2),2),ROUND(I5*(1+D5/100),2))</f>
        <v>0</v>
      </c>
      <c r="Q5" s="335"/>
      <c r="R5" s="335"/>
      <c r="S5" s="334">
        <f t="shared" ref="S5:S34" si="2">ROUND(IF(F5&gt;P5,F5-P5-(Q5+R5),0),2)</f>
        <v>0</v>
      </c>
      <c r="T5" s="334">
        <f t="shared" si="0"/>
        <v>0</v>
      </c>
      <c r="U5" s="335"/>
      <c r="V5" s="337"/>
      <c r="W5" s="369"/>
      <c r="X5" s="111"/>
      <c r="Y5" s="111"/>
      <c r="Z5" s="99"/>
      <c r="AA5" s="99"/>
    </row>
    <row r="6" spans="1:27" s="102" customFormat="1" ht="18" customHeight="1" x14ac:dyDescent="0.3">
      <c r="A6" s="360"/>
      <c r="B6" s="350"/>
      <c r="C6" s="350"/>
      <c r="D6" s="350"/>
      <c r="E6" s="370"/>
      <c r="F6" s="329"/>
      <c r="G6" s="364"/>
      <c r="H6" s="362"/>
      <c r="I6" s="366"/>
      <c r="J6" s="366"/>
      <c r="K6" s="366"/>
      <c r="L6" s="361"/>
      <c r="M6" s="365"/>
      <c r="N6" s="347"/>
      <c r="O6" s="333"/>
      <c r="P6" s="377">
        <f t="shared" si="1"/>
        <v>0</v>
      </c>
      <c r="Q6" s="335"/>
      <c r="R6" s="335"/>
      <c r="S6" s="334">
        <f t="shared" si="2"/>
        <v>0</v>
      </c>
      <c r="T6" s="334">
        <f t="shared" si="0"/>
        <v>0</v>
      </c>
      <c r="U6" s="335"/>
      <c r="V6" s="337"/>
      <c r="W6" s="369"/>
      <c r="X6" s="111"/>
      <c r="Y6" s="111"/>
      <c r="Z6" s="99"/>
      <c r="AA6" s="99"/>
    </row>
    <row r="7" spans="1:27" s="102" customFormat="1" ht="18" customHeight="1" x14ac:dyDescent="0.3">
      <c r="A7" s="360"/>
      <c r="B7" s="350"/>
      <c r="C7" s="350"/>
      <c r="D7" s="350"/>
      <c r="E7" s="370"/>
      <c r="F7" s="329"/>
      <c r="G7" s="364"/>
      <c r="H7" s="362"/>
      <c r="I7" s="366"/>
      <c r="J7" s="366"/>
      <c r="K7" s="366"/>
      <c r="L7" s="361"/>
      <c r="M7" s="365"/>
      <c r="N7" s="347"/>
      <c r="O7" s="333"/>
      <c r="P7" s="377">
        <f t="shared" si="1"/>
        <v>0</v>
      </c>
      <c r="Q7" s="335"/>
      <c r="R7" s="335"/>
      <c r="S7" s="334">
        <f t="shared" si="2"/>
        <v>0</v>
      </c>
      <c r="T7" s="334">
        <f t="shared" si="0"/>
        <v>0</v>
      </c>
      <c r="U7" s="335"/>
      <c r="V7" s="337"/>
      <c r="W7" s="369"/>
      <c r="X7" s="111"/>
      <c r="Y7" s="111"/>
      <c r="Z7" s="99"/>
      <c r="AA7" s="99"/>
    </row>
    <row r="8" spans="1:27" s="102" customFormat="1" ht="18" customHeight="1" x14ac:dyDescent="0.3">
      <c r="A8" s="360"/>
      <c r="B8" s="350"/>
      <c r="C8" s="350"/>
      <c r="D8" s="350"/>
      <c r="E8" s="370"/>
      <c r="F8" s="329"/>
      <c r="G8" s="364"/>
      <c r="H8" s="362"/>
      <c r="I8" s="366"/>
      <c r="J8" s="366"/>
      <c r="K8" s="366"/>
      <c r="L8" s="361"/>
      <c r="M8" s="365"/>
      <c r="N8" s="347"/>
      <c r="O8" s="333"/>
      <c r="P8" s="377">
        <f t="shared" si="1"/>
        <v>0</v>
      </c>
      <c r="Q8" s="335"/>
      <c r="R8" s="335"/>
      <c r="S8" s="334">
        <f t="shared" si="2"/>
        <v>0</v>
      </c>
      <c r="T8" s="334">
        <f t="shared" si="0"/>
        <v>0</v>
      </c>
      <c r="U8" s="335"/>
      <c r="V8" s="337"/>
      <c r="W8" s="369"/>
      <c r="X8" s="111"/>
      <c r="Y8" s="111"/>
      <c r="Z8" s="99"/>
      <c r="AA8" s="99"/>
    </row>
    <row r="9" spans="1:27" s="102" customFormat="1" ht="18" customHeight="1" x14ac:dyDescent="0.3">
      <c r="A9" s="360"/>
      <c r="B9" s="350"/>
      <c r="C9" s="350"/>
      <c r="D9" s="350"/>
      <c r="E9" s="370"/>
      <c r="F9" s="329"/>
      <c r="G9" s="364"/>
      <c r="H9" s="362"/>
      <c r="I9" s="366"/>
      <c r="J9" s="366"/>
      <c r="K9" s="366"/>
      <c r="L9" s="361"/>
      <c r="M9" s="365"/>
      <c r="N9" s="347"/>
      <c r="O9" s="333"/>
      <c r="P9" s="377">
        <f t="shared" si="1"/>
        <v>0</v>
      </c>
      <c r="Q9" s="335"/>
      <c r="R9" s="335"/>
      <c r="S9" s="334">
        <f t="shared" si="2"/>
        <v>0</v>
      </c>
      <c r="T9" s="334">
        <f t="shared" si="0"/>
        <v>0</v>
      </c>
      <c r="U9" s="335"/>
      <c r="V9" s="337"/>
      <c r="W9" s="369"/>
      <c r="X9" s="111"/>
      <c r="Y9" s="111"/>
      <c r="Z9" s="99"/>
      <c r="AA9" s="99"/>
    </row>
    <row r="10" spans="1:27" s="102" customFormat="1" ht="18" customHeight="1" x14ac:dyDescent="0.3">
      <c r="A10" s="360"/>
      <c r="B10" s="350"/>
      <c r="C10" s="350"/>
      <c r="D10" s="350"/>
      <c r="E10" s="370"/>
      <c r="F10" s="329"/>
      <c r="G10" s="364"/>
      <c r="H10" s="362"/>
      <c r="I10" s="366"/>
      <c r="J10" s="366"/>
      <c r="K10" s="366"/>
      <c r="L10" s="361"/>
      <c r="M10" s="365"/>
      <c r="N10" s="347"/>
      <c r="O10" s="333"/>
      <c r="P10" s="377">
        <f t="shared" si="1"/>
        <v>0</v>
      </c>
      <c r="Q10" s="335"/>
      <c r="R10" s="335"/>
      <c r="S10" s="334">
        <f t="shared" si="2"/>
        <v>0</v>
      </c>
      <c r="T10" s="334">
        <f t="shared" si="0"/>
        <v>0</v>
      </c>
      <c r="U10" s="335"/>
      <c r="V10" s="337"/>
      <c r="W10" s="369"/>
      <c r="X10" s="111"/>
      <c r="Y10" s="111"/>
      <c r="Z10" s="99"/>
      <c r="AA10" s="99"/>
    </row>
    <row r="11" spans="1:27" s="102" customFormat="1" ht="18" customHeight="1" x14ac:dyDescent="0.3">
      <c r="A11" s="360"/>
      <c r="B11" s="350"/>
      <c r="C11" s="350"/>
      <c r="D11" s="350"/>
      <c r="E11" s="370"/>
      <c r="F11" s="329"/>
      <c r="G11" s="364"/>
      <c r="H11" s="362"/>
      <c r="I11" s="366"/>
      <c r="J11" s="366"/>
      <c r="K11" s="366"/>
      <c r="L11" s="361"/>
      <c r="M11" s="365"/>
      <c r="N11" s="347"/>
      <c r="O11" s="333"/>
      <c r="P11" s="377">
        <f t="shared" si="1"/>
        <v>0</v>
      </c>
      <c r="Q11" s="335"/>
      <c r="R11" s="335"/>
      <c r="S11" s="334">
        <f t="shared" si="2"/>
        <v>0</v>
      </c>
      <c r="T11" s="334">
        <f t="shared" si="0"/>
        <v>0</v>
      </c>
      <c r="U11" s="335"/>
      <c r="V11" s="337"/>
      <c r="W11" s="369"/>
      <c r="X11" s="111"/>
      <c r="Y11" s="111"/>
      <c r="Z11" s="99"/>
      <c r="AA11" s="99"/>
    </row>
    <row r="12" spans="1:27" s="102" customFormat="1" ht="18" customHeight="1" x14ac:dyDescent="0.3">
      <c r="A12" s="360"/>
      <c r="B12" s="350"/>
      <c r="C12" s="350"/>
      <c r="D12" s="350"/>
      <c r="E12" s="370"/>
      <c r="F12" s="329"/>
      <c r="G12" s="364"/>
      <c r="H12" s="362"/>
      <c r="I12" s="366"/>
      <c r="J12" s="366"/>
      <c r="K12" s="366"/>
      <c r="L12" s="361"/>
      <c r="M12" s="365"/>
      <c r="N12" s="347"/>
      <c r="O12" s="333"/>
      <c r="P12" s="377">
        <f t="shared" si="1"/>
        <v>0</v>
      </c>
      <c r="Q12" s="335"/>
      <c r="R12" s="335"/>
      <c r="S12" s="334">
        <f t="shared" si="2"/>
        <v>0</v>
      </c>
      <c r="T12" s="334">
        <f t="shared" si="0"/>
        <v>0</v>
      </c>
      <c r="U12" s="335"/>
      <c r="V12" s="337"/>
      <c r="W12" s="369"/>
      <c r="X12" s="111"/>
      <c r="Y12" s="111"/>
      <c r="Z12" s="99"/>
      <c r="AA12" s="99"/>
    </row>
    <row r="13" spans="1:27" s="102" customFormat="1" ht="18" customHeight="1" x14ac:dyDescent="0.3">
      <c r="A13" s="360"/>
      <c r="B13" s="350"/>
      <c r="C13" s="350"/>
      <c r="D13" s="350"/>
      <c r="E13" s="370"/>
      <c r="F13" s="329"/>
      <c r="G13" s="364"/>
      <c r="H13" s="362"/>
      <c r="I13" s="366"/>
      <c r="J13" s="366"/>
      <c r="K13" s="366"/>
      <c r="L13" s="361"/>
      <c r="M13" s="365"/>
      <c r="N13" s="347"/>
      <c r="O13" s="333"/>
      <c r="P13" s="377">
        <f t="shared" si="1"/>
        <v>0</v>
      </c>
      <c r="Q13" s="335"/>
      <c r="R13" s="335"/>
      <c r="S13" s="334">
        <f t="shared" si="2"/>
        <v>0</v>
      </c>
      <c r="T13" s="334">
        <f t="shared" si="0"/>
        <v>0</v>
      </c>
      <c r="U13" s="335"/>
      <c r="V13" s="337"/>
      <c r="W13" s="369"/>
      <c r="X13" s="111"/>
      <c r="Y13" s="111"/>
      <c r="Z13" s="99"/>
      <c r="AA13" s="99"/>
    </row>
    <row r="14" spans="1:27" s="102" customFormat="1" ht="18" customHeight="1" x14ac:dyDescent="0.3">
      <c r="A14" s="360"/>
      <c r="B14" s="350"/>
      <c r="C14" s="350"/>
      <c r="D14" s="350"/>
      <c r="E14" s="370"/>
      <c r="F14" s="329"/>
      <c r="G14" s="364"/>
      <c r="H14" s="362"/>
      <c r="I14" s="366"/>
      <c r="J14" s="366"/>
      <c r="K14" s="366"/>
      <c r="L14" s="361"/>
      <c r="M14" s="365"/>
      <c r="N14" s="347"/>
      <c r="O14" s="333"/>
      <c r="P14" s="377">
        <f t="shared" si="1"/>
        <v>0</v>
      </c>
      <c r="Q14" s="335"/>
      <c r="R14" s="335"/>
      <c r="S14" s="334">
        <f t="shared" si="2"/>
        <v>0</v>
      </c>
      <c r="T14" s="334">
        <f t="shared" si="0"/>
        <v>0</v>
      </c>
      <c r="U14" s="335"/>
      <c r="V14" s="337"/>
      <c r="W14" s="369"/>
      <c r="X14" s="111"/>
      <c r="Y14" s="111"/>
      <c r="Z14" s="99"/>
      <c r="AA14" s="99"/>
    </row>
    <row r="15" spans="1:27" s="102" customFormat="1" ht="18" customHeight="1" x14ac:dyDescent="0.3">
      <c r="A15" s="360"/>
      <c r="B15" s="350"/>
      <c r="C15" s="350"/>
      <c r="D15" s="350"/>
      <c r="E15" s="370"/>
      <c r="F15" s="329"/>
      <c r="G15" s="364"/>
      <c r="H15" s="362"/>
      <c r="I15" s="366"/>
      <c r="J15" s="366"/>
      <c r="K15" s="366"/>
      <c r="L15" s="361"/>
      <c r="M15" s="365"/>
      <c r="N15" s="347"/>
      <c r="O15" s="333"/>
      <c r="P15" s="377">
        <f t="shared" si="1"/>
        <v>0</v>
      </c>
      <c r="Q15" s="335"/>
      <c r="R15" s="335"/>
      <c r="S15" s="334">
        <f t="shared" si="2"/>
        <v>0</v>
      </c>
      <c r="T15" s="334">
        <f t="shared" si="0"/>
        <v>0</v>
      </c>
      <c r="U15" s="335"/>
      <c r="V15" s="337"/>
      <c r="W15" s="369"/>
      <c r="X15" s="111"/>
      <c r="Y15" s="111"/>
      <c r="Z15" s="99"/>
      <c r="AA15" s="99"/>
    </row>
    <row r="16" spans="1:27" s="102" customFormat="1" ht="18" customHeight="1" x14ac:dyDescent="0.3">
      <c r="A16" s="360"/>
      <c r="B16" s="350"/>
      <c r="C16" s="350"/>
      <c r="D16" s="350"/>
      <c r="E16" s="370"/>
      <c r="F16" s="329"/>
      <c r="G16" s="364"/>
      <c r="H16" s="362"/>
      <c r="I16" s="366"/>
      <c r="J16" s="366"/>
      <c r="K16" s="366"/>
      <c r="L16" s="361"/>
      <c r="M16" s="365"/>
      <c r="N16" s="347"/>
      <c r="O16" s="333"/>
      <c r="P16" s="377">
        <f t="shared" si="1"/>
        <v>0</v>
      </c>
      <c r="Q16" s="335"/>
      <c r="R16" s="335"/>
      <c r="S16" s="334">
        <f t="shared" si="2"/>
        <v>0</v>
      </c>
      <c r="T16" s="334">
        <f t="shared" si="0"/>
        <v>0</v>
      </c>
      <c r="U16" s="335"/>
      <c r="V16" s="337"/>
      <c r="W16" s="369"/>
      <c r="X16" s="111"/>
      <c r="Y16" s="111"/>
      <c r="Z16" s="99"/>
      <c r="AA16" s="99"/>
    </row>
    <row r="17" spans="1:27" s="102" customFormat="1" ht="18" customHeight="1" x14ac:dyDescent="0.3">
      <c r="A17" s="360"/>
      <c r="B17" s="350"/>
      <c r="C17" s="350"/>
      <c r="D17" s="350"/>
      <c r="E17" s="370"/>
      <c r="F17" s="329"/>
      <c r="G17" s="364"/>
      <c r="H17" s="362"/>
      <c r="I17" s="366"/>
      <c r="J17" s="366"/>
      <c r="K17" s="366"/>
      <c r="L17" s="361"/>
      <c r="M17" s="365"/>
      <c r="N17" s="347"/>
      <c r="O17" s="333"/>
      <c r="P17" s="377">
        <f t="shared" si="1"/>
        <v>0</v>
      </c>
      <c r="Q17" s="335"/>
      <c r="R17" s="335"/>
      <c r="S17" s="334">
        <f t="shared" si="2"/>
        <v>0</v>
      </c>
      <c r="T17" s="334">
        <f t="shared" si="0"/>
        <v>0</v>
      </c>
      <c r="U17" s="335"/>
      <c r="V17" s="337"/>
      <c r="W17" s="369"/>
      <c r="X17" s="111"/>
      <c r="Y17" s="111"/>
      <c r="Z17" s="99"/>
      <c r="AA17" s="99"/>
    </row>
    <row r="18" spans="1:27" s="102" customFormat="1" ht="18" customHeight="1" x14ac:dyDescent="0.3">
      <c r="A18" s="360"/>
      <c r="B18" s="350"/>
      <c r="C18" s="350"/>
      <c r="D18" s="350"/>
      <c r="E18" s="370"/>
      <c r="F18" s="329"/>
      <c r="G18" s="364"/>
      <c r="H18" s="362"/>
      <c r="I18" s="366"/>
      <c r="J18" s="366"/>
      <c r="K18" s="366"/>
      <c r="L18" s="361"/>
      <c r="M18" s="365"/>
      <c r="N18" s="347"/>
      <c r="O18" s="333"/>
      <c r="P18" s="377">
        <f t="shared" si="1"/>
        <v>0</v>
      </c>
      <c r="Q18" s="335"/>
      <c r="R18" s="335"/>
      <c r="S18" s="334">
        <f t="shared" si="2"/>
        <v>0</v>
      </c>
      <c r="T18" s="334">
        <f t="shared" si="0"/>
        <v>0</v>
      </c>
      <c r="U18" s="335"/>
      <c r="V18" s="337"/>
      <c r="W18" s="369"/>
      <c r="X18" s="111"/>
      <c r="Y18" s="111"/>
      <c r="Z18" s="99"/>
      <c r="AA18" s="99"/>
    </row>
    <row r="19" spans="1:27" s="102" customFormat="1" ht="18" customHeight="1" x14ac:dyDescent="0.3">
      <c r="A19" s="360"/>
      <c r="B19" s="350"/>
      <c r="C19" s="350"/>
      <c r="D19" s="350"/>
      <c r="E19" s="370"/>
      <c r="F19" s="329"/>
      <c r="G19" s="364"/>
      <c r="H19" s="362"/>
      <c r="I19" s="366"/>
      <c r="J19" s="366"/>
      <c r="K19" s="366"/>
      <c r="L19" s="361"/>
      <c r="M19" s="365"/>
      <c r="N19" s="347"/>
      <c r="O19" s="333"/>
      <c r="P19" s="377">
        <f t="shared" si="1"/>
        <v>0</v>
      </c>
      <c r="Q19" s="335"/>
      <c r="R19" s="335"/>
      <c r="S19" s="334">
        <f t="shared" si="2"/>
        <v>0</v>
      </c>
      <c r="T19" s="334">
        <f t="shared" si="0"/>
        <v>0</v>
      </c>
      <c r="U19" s="335"/>
      <c r="V19" s="337"/>
      <c r="W19" s="369"/>
      <c r="X19" s="111"/>
      <c r="Y19" s="111"/>
      <c r="Z19" s="99"/>
      <c r="AA19" s="99"/>
    </row>
    <row r="20" spans="1:27" s="102" customFormat="1" ht="18" customHeight="1" x14ac:dyDescent="0.3">
      <c r="A20" s="360"/>
      <c r="B20" s="350"/>
      <c r="C20" s="350"/>
      <c r="D20" s="350"/>
      <c r="E20" s="370"/>
      <c r="F20" s="329"/>
      <c r="G20" s="364"/>
      <c r="H20" s="362"/>
      <c r="I20" s="366"/>
      <c r="J20" s="366"/>
      <c r="K20" s="366"/>
      <c r="L20" s="361"/>
      <c r="M20" s="365"/>
      <c r="N20" s="347"/>
      <c r="O20" s="333"/>
      <c r="P20" s="377">
        <f t="shared" si="1"/>
        <v>0</v>
      </c>
      <c r="Q20" s="335"/>
      <c r="R20" s="335"/>
      <c r="S20" s="334">
        <f t="shared" si="2"/>
        <v>0</v>
      </c>
      <c r="T20" s="334">
        <f t="shared" si="0"/>
        <v>0</v>
      </c>
      <c r="U20" s="335"/>
      <c r="V20" s="337"/>
      <c r="W20" s="369"/>
      <c r="X20" s="111"/>
      <c r="Y20" s="111"/>
      <c r="Z20" s="99"/>
      <c r="AA20" s="99"/>
    </row>
    <row r="21" spans="1:27" s="102" customFormat="1" ht="18" customHeight="1" x14ac:dyDescent="0.3">
      <c r="A21" s="360"/>
      <c r="B21" s="350"/>
      <c r="C21" s="361"/>
      <c r="D21" s="350"/>
      <c r="E21" s="370"/>
      <c r="F21" s="329"/>
      <c r="G21" s="364"/>
      <c r="H21" s="362"/>
      <c r="I21" s="366"/>
      <c r="J21" s="366"/>
      <c r="K21" s="366"/>
      <c r="L21" s="361"/>
      <c r="M21" s="365"/>
      <c r="N21" s="347"/>
      <c r="O21" s="333"/>
      <c r="P21" s="377">
        <f t="shared" si="1"/>
        <v>0</v>
      </c>
      <c r="Q21" s="335"/>
      <c r="R21" s="335"/>
      <c r="S21" s="334">
        <f t="shared" si="2"/>
        <v>0</v>
      </c>
      <c r="T21" s="334">
        <f t="shared" si="0"/>
        <v>0</v>
      </c>
      <c r="U21" s="335"/>
      <c r="V21" s="337"/>
      <c r="W21" s="369"/>
      <c r="X21" s="111"/>
      <c r="Y21" s="111"/>
      <c r="Z21" s="99"/>
      <c r="AA21" s="99"/>
    </row>
    <row r="22" spans="1:27" s="102" customFormat="1" ht="18" customHeight="1" x14ac:dyDescent="0.3">
      <c r="A22" s="360"/>
      <c r="B22" s="350"/>
      <c r="C22" s="361"/>
      <c r="D22" s="350"/>
      <c r="E22" s="370"/>
      <c r="F22" s="329"/>
      <c r="G22" s="364"/>
      <c r="H22" s="362"/>
      <c r="I22" s="366"/>
      <c r="J22" s="366"/>
      <c r="K22" s="366"/>
      <c r="L22" s="361"/>
      <c r="M22" s="365"/>
      <c r="N22" s="347"/>
      <c r="O22" s="333"/>
      <c r="P22" s="377">
        <f t="shared" si="1"/>
        <v>0</v>
      </c>
      <c r="Q22" s="335"/>
      <c r="R22" s="335"/>
      <c r="S22" s="334">
        <f t="shared" si="2"/>
        <v>0</v>
      </c>
      <c r="T22" s="334">
        <f t="shared" si="0"/>
        <v>0</v>
      </c>
      <c r="U22" s="335"/>
      <c r="V22" s="337"/>
      <c r="W22" s="369"/>
      <c r="X22" s="111"/>
      <c r="Y22" s="111"/>
      <c r="Z22" s="99"/>
      <c r="AA22" s="99"/>
    </row>
    <row r="23" spans="1:27" s="102" customFormat="1" ht="18" customHeight="1" x14ac:dyDescent="0.3">
      <c r="A23" s="360"/>
      <c r="B23" s="350"/>
      <c r="C23" s="361"/>
      <c r="D23" s="350"/>
      <c r="E23" s="370"/>
      <c r="F23" s="329"/>
      <c r="G23" s="364"/>
      <c r="H23" s="362"/>
      <c r="I23" s="366"/>
      <c r="J23" s="366"/>
      <c r="K23" s="366"/>
      <c r="L23" s="361"/>
      <c r="M23" s="365"/>
      <c r="N23" s="347"/>
      <c r="O23" s="333"/>
      <c r="P23" s="377">
        <f t="shared" si="1"/>
        <v>0</v>
      </c>
      <c r="Q23" s="335"/>
      <c r="R23" s="335"/>
      <c r="S23" s="334">
        <f t="shared" si="2"/>
        <v>0</v>
      </c>
      <c r="T23" s="334">
        <f t="shared" si="0"/>
        <v>0</v>
      </c>
      <c r="U23" s="335"/>
      <c r="V23" s="417"/>
      <c r="W23" s="369"/>
      <c r="X23" s="111"/>
      <c r="Y23" s="111"/>
      <c r="Z23" s="99"/>
      <c r="AA23" s="99"/>
    </row>
    <row r="24" spans="1:27" s="102" customFormat="1" ht="18" customHeight="1" x14ac:dyDescent="0.3">
      <c r="A24" s="360"/>
      <c r="B24" s="350"/>
      <c r="C24" s="361"/>
      <c r="D24" s="350"/>
      <c r="E24" s="370"/>
      <c r="F24" s="329"/>
      <c r="G24" s="364"/>
      <c r="H24" s="362"/>
      <c r="I24" s="366"/>
      <c r="J24" s="366"/>
      <c r="K24" s="366"/>
      <c r="L24" s="361"/>
      <c r="M24" s="365"/>
      <c r="N24" s="347"/>
      <c r="O24" s="333"/>
      <c r="P24" s="377">
        <f t="shared" si="1"/>
        <v>0</v>
      </c>
      <c r="Q24" s="335"/>
      <c r="R24" s="335"/>
      <c r="S24" s="334">
        <f t="shared" si="2"/>
        <v>0</v>
      </c>
      <c r="T24" s="334">
        <f t="shared" si="0"/>
        <v>0</v>
      </c>
      <c r="U24" s="335"/>
      <c r="V24" s="417"/>
      <c r="W24" s="369"/>
      <c r="X24" s="111"/>
      <c r="Y24" s="111"/>
      <c r="Z24" s="99"/>
      <c r="AA24" s="99"/>
    </row>
    <row r="25" spans="1:27" s="102" customFormat="1" ht="18" customHeight="1" x14ac:dyDescent="0.3">
      <c r="A25" s="360"/>
      <c r="B25" s="350"/>
      <c r="C25" s="361"/>
      <c r="D25" s="350"/>
      <c r="E25" s="370"/>
      <c r="F25" s="329"/>
      <c r="G25" s="364"/>
      <c r="H25" s="362"/>
      <c r="I25" s="366"/>
      <c r="J25" s="366"/>
      <c r="K25" s="366"/>
      <c r="L25" s="361"/>
      <c r="M25" s="365"/>
      <c r="N25" s="347"/>
      <c r="O25" s="333"/>
      <c r="P25" s="377">
        <f t="shared" si="1"/>
        <v>0</v>
      </c>
      <c r="Q25" s="335"/>
      <c r="R25" s="335"/>
      <c r="S25" s="334">
        <f t="shared" si="2"/>
        <v>0</v>
      </c>
      <c r="T25" s="334">
        <f t="shared" si="0"/>
        <v>0</v>
      </c>
      <c r="U25" s="335"/>
      <c r="V25" s="417"/>
      <c r="W25" s="369"/>
      <c r="X25" s="111"/>
      <c r="Y25" s="111"/>
      <c r="Z25" s="99"/>
      <c r="AA25" s="99"/>
    </row>
    <row r="26" spans="1:27" s="102" customFormat="1" ht="18" customHeight="1" x14ac:dyDescent="0.3">
      <c r="A26" s="360"/>
      <c r="B26" s="350"/>
      <c r="C26" s="361"/>
      <c r="D26" s="350"/>
      <c r="E26" s="370"/>
      <c r="F26" s="329"/>
      <c r="G26" s="364"/>
      <c r="H26" s="362"/>
      <c r="I26" s="366"/>
      <c r="J26" s="366"/>
      <c r="K26" s="366"/>
      <c r="L26" s="361"/>
      <c r="M26" s="365"/>
      <c r="N26" s="347"/>
      <c r="O26" s="333"/>
      <c r="P26" s="377">
        <f t="shared" si="1"/>
        <v>0</v>
      </c>
      <c r="Q26" s="335"/>
      <c r="R26" s="335"/>
      <c r="S26" s="334">
        <f t="shared" si="2"/>
        <v>0</v>
      </c>
      <c r="T26" s="334">
        <f t="shared" si="0"/>
        <v>0</v>
      </c>
      <c r="U26" s="335"/>
      <c r="V26" s="350"/>
      <c r="W26" s="369"/>
      <c r="X26" s="111"/>
      <c r="Y26" s="111"/>
      <c r="Z26" s="99"/>
      <c r="AA26" s="99"/>
    </row>
    <row r="27" spans="1:27" s="102" customFormat="1" ht="18" customHeight="1" x14ac:dyDescent="0.3">
      <c r="A27" s="360"/>
      <c r="B27" s="350"/>
      <c r="C27" s="361"/>
      <c r="D27" s="350"/>
      <c r="E27" s="370"/>
      <c r="F27" s="329"/>
      <c r="G27" s="364"/>
      <c r="H27" s="362"/>
      <c r="I27" s="366"/>
      <c r="J27" s="366"/>
      <c r="K27" s="366"/>
      <c r="L27" s="361"/>
      <c r="M27" s="365"/>
      <c r="N27" s="347"/>
      <c r="O27" s="333"/>
      <c r="P27" s="377">
        <f t="shared" si="1"/>
        <v>0</v>
      </c>
      <c r="Q27" s="335"/>
      <c r="R27" s="335"/>
      <c r="S27" s="334">
        <f t="shared" si="2"/>
        <v>0</v>
      </c>
      <c r="T27" s="334">
        <f t="shared" si="0"/>
        <v>0</v>
      </c>
      <c r="U27" s="335"/>
      <c r="V27" s="350"/>
      <c r="W27" s="369"/>
      <c r="X27" s="111"/>
      <c r="Y27" s="111"/>
      <c r="Z27" s="99"/>
      <c r="AA27" s="99"/>
    </row>
    <row r="28" spans="1:27" s="102" customFormat="1" ht="18" customHeight="1" x14ac:dyDescent="0.3">
      <c r="A28" s="360"/>
      <c r="B28" s="350"/>
      <c r="C28" s="361"/>
      <c r="D28" s="350"/>
      <c r="E28" s="370"/>
      <c r="F28" s="329"/>
      <c r="G28" s="364"/>
      <c r="H28" s="362"/>
      <c r="I28" s="366"/>
      <c r="J28" s="366"/>
      <c r="K28" s="366"/>
      <c r="L28" s="361"/>
      <c r="M28" s="365"/>
      <c r="N28" s="347"/>
      <c r="O28" s="333"/>
      <c r="P28" s="377">
        <f t="shared" si="1"/>
        <v>0</v>
      </c>
      <c r="Q28" s="335"/>
      <c r="R28" s="335"/>
      <c r="S28" s="334">
        <f t="shared" si="2"/>
        <v>0</v>
      </c>
      <c r="T28" s="334">
        <f t="shared" si="0"/>
        <v>0</v>
      </c>
      <c r="U28" s="335"/>
      <c r="V28" s="350"/>
      <c r="W28" s="369"/>
      <c r="X28" s="111"/>
      <c r="Y28" s="111"/>
      <c r="Z28" s="99"/>
      <c r="AA28" s="99"/>
    </row>
    <row r="29" spans="1:27" s="102" customFormat="1" ht="18" customHeight="1" x14ac:dyDescent="0.3">
      <c r="A29" s="360"/>
      <c r="B29" s="350"/>
      <c r="C29" s="361"/>
      <c r="D29" s="350"/>
      <c r="E29" s="370"/>
      <c r="F29" s="329"/>
      <c r="G29" s="364"/>
      <c r="H29" s="362"/>
      <c r="I29" s="366"/>
      <c r="J29" s="366"/>
      <c r="K29" s="366"/>
      <c r="L29" s="361"/>
      <c r="M29" s="365"/>
      <c r="N29" s="347"/>
      <c r="O29" s="333"/>
      <c r="P29" s="377">
        <f t="shared" si="1"/>
        <v>0</v>
      </c>
      <c r="Q29" s="335"/>
      <c r="R29" s="335"/>
      <c r="S29" s="334">
        <f t="shared" si="2"/>
        <v>0</v>
      </c>
      <c r="T29" s="334">
        <f t="shared" si="0"/>
        <v>0</v>
      </c>
      <c r="U29" s="335"/>
      <c r="V29" s="350"/>
      <c r="W29" s="369"/>
      <c r="X29" s="111"/>
      <c r="Y29" s="111"/>
      <c r="Z29" s="99"/>
      <c r="AA29" s="99"/>
    </row>
    <row r="30" spans="1:27" s="102" customFormat="1" ht="18" customHeight="1" x14ac:dyDescent="0.3">
      <c r="A30" s="360"/>
      <c r="B30" s="350"/>
      <c r="C30" s="361"/>
      <c r="D30" s="350"/>
      <c r="E30" s="370"/>
      <c r="F30" s="329"/>
      <c r="G30" s="364"/>
      <c r="H30" s="362"/>
      <c r="I30" s="366"/>
      <c r="J30" s="366"/>
      <c r="K30" s="366"/>
      <c r="L30" s="361"/>
      <c r="M30" s="365"/>
      <c r="N30" s="347"/>
      <c r="O30" s="333"/>
      <c r="P30" s="377">
        <f t="shared" si="1"/>
        <v>0</v>
      </c>
      <c r="Q30" s="335"/>
      <c r="R30" s="335"/>
      <c r="S30" s="334">
        <f t="shared" si="2"/>
        <v>0</v>
      </c>
      <c r="T30" s="334">
        <f t="shared" si="0"/>
        <v>0</v>
      </c>
      <c r="U30" s="335"/>
      <c r="V30" s="350"/>
      <c r="W30" s="369"/>
      <c r="X30" s="111"/>
      <c r="Y30" s="111"/>
      <c r="Z30" s="99"/>
      <c r="AA30" s="99"/>
    </row>
    <row r="31" spans="1:27" s="102" customFormat="1" ht="18" customHeight="1" x14ac:dyDescent="0.3">
      <c r="A31" s="360"/>
      <c r="B31" s="350"/>
      <c r="C31" s="361"/>
      <c r="D31" s="350"/>
      <c r="E31" s="370"/>
      <c r="F31" s="329"/>
      <c r="G31" s="364"/>
      <c r="H31" s="362"/>
      <c r="I31" s="366"/>
      <c r="J31" s="366"/>
      <c r="K31" s="366"/>
      <c r="L31" s="361"/>
      <c r="M31" s="365"/>
      <c r="N31" s="347"/>
      <c r="O31" s="333"/>
      <c r="P31" s="377">
        <f t="shared" si="1"/>
        <v>0</v>
      </c>
      <c r="Q31" s="335"/>
      <c r="R31" s="335"/>
      <c r="S31" s="334">
        <f t="shared" si="2"/>
        <v>0</v>
      </c>
      <c r="T31" s="334">
        <f t="shared" si="0"/>
        <v>0</v>
      </c>
      <c r="U31" s="335"/>
      <c r="V31" s="350"/>
      <c r="W31" s="369"/>
      <c r="X31" s="111"/>
      <c r="Y31" s="111"/>
      <c r="Z31" s="99"/>
      <c r="AA31" s="99"/>
    </row>
    <row r="32" spans="1:27" s="102" customFormat="1" ht="18" customHeight="1" x14ac:dyDescent="0.3">
      <c r="A32" s="360"/>
      <c r="B32" s="350"/>
      <c r="C32" s="361"/>
      <c r="D32" s="350"/>
      <c r="E32" s="370"/>
      <c r="F32" s="329"/>
      <c r="G32" s="364"/>
      <c r="H32" s="362"/>
      <c r="I32" s="366"/>
      <c r="J32" s="366"/>
      <c r="K32" s="366"/>
      <c r="L32" s="361"/>
      <c r="M32" s="365"/>
      <c r="N32" s="347"/>
      <c r="O32" s="333"/>
      <c r="P32" s="377">
        <f t="shared" si="1"/>
        <v>0</v>
      </c>
      <c r="Q32" s="335"/>
      <c r="R32" s="335"/>
      <c r="S32" s="334">
        <f t="shared" si="2"/>
        <v>0</v>
      </c>
      <c r="T32" s="334">
        <f t="shared" si="0"/>
        <v>0</v>
      </c>
      <c r="U32" s="335"/>
      <c r="V32" s="350"/>
      <c r="W32" s="369"/>
      <c r="X32" s="111"/>
      <c r="Y32" s="111"/>
      <c r="Z32" s="99"/>
      <c r="AA32" s="99"/>
    </row>
    <row r="33" spans="1:27" s="102" customFormat="1" ht="18" customHeight="1" x14ac:dyDescent="0.3">
      <c r="A33" s="360"/>
      <c r="B33" s="350"/>
      <c r="C33" s="361"/>
      <c r="D33" s="350"/>
      <c r="E33" s="370"/>
      <c r="F33" s="329"/>
      <c r="G33" s="364"/>
      <c r="H33" s="362"/>
      <c r="I33" s="366"/>
      <c r="J33" s="366"/>
      <c r="K33" s="366"/>
      <c r="L33" s="361"/>
      <c r="M33" s="365"/>
      <c r="N33" s="347"/>
      <c r="O33" s="333"/>
      <c r="P33" s="377">
        <f t="shared" si="1"/>
        <v>0</v>
      </c>
      <c r="Q33" s="335"/>
      <c r="R33" s="335"/>
      <c r="S33" s="334">
        <f t="shared" si="2"/>
        <v>0</v>
      </c>
      <c r="T33" s="334">
        <f t="shared" si="0"/>
        <v>0</v>
      </c>
      <c r="U33" s="335"/>
      <c r="V33" s="350"/>
      <c r="W33" s="369"/>
      <c r="X33" s="111"/>
      <c r="Y33" s="111"/>
      <c r="Z33" s="99"/>
      <c r="AA33" s="99"/>
    </row>
    <row r="34" spans="1:27" s="102" customFormat="1" ht="18" customHeight="1" x14ac:dyDescent="0.3">
      <c r="A34" s="360"/>
      <c r="B34" s="350"/>
      <c r="C34" s="361"/>
      <c r="D34" s="350"/>
      <c r="E34" s="370"/>
      <c r="F34" s="329"/>
      <c r="G34" s="364"/>
      <c r="H34" s="362"/>
      <c r="I34" s="366"/>
      <c r="J34" s="366"/>
      <c r="K34" s="366"/>
      <c r="L34" s="361"/>
      <c r="M34" s="365"/>
      <c r="N34" s="347"/>
      <c r="O34" s="333"/>
      <c r="P34" s="377">
        <f t="shared" si="1"/>
        <v>0</v>
      </c>
      <c r="Q34" s="335"/>
      <c r="R34" s="335"/>
      <c r="S34" s="334">
        <f t="shared" si="2"/>
        <v>0</v>
      </c>
      <c r="T34" s="334">
        <f t="shared" si="0"/>
        <v>0</v>
      </c>
      <c r="U34" s="335"/>
      <c r="V34" s="350"/>
      <c r="W34" s="369"/>
      <c r="X34" s="111"/>
      <c r="Y34" s="111"/>
      <c r="Z34" s="99"/>
      <c r="AA34" s="99"/>
    </row>
    <row r="35" spans="1:27" s="102" customFormat="1" ht="18" customHeight="1" x14ac:dyDescent="0.3">
      <c r="A35" s="360"/>
      <c r="B35" s="350"/>
      <c r="C35" s="361"/>
      <c r="D35" s="350"/>
      <c r="E35" s="370"/>
      <c r="F35" s="329"/>
      <c r="G35" s="364"/>
      <c r="H35" s="362"/>
      <c r="I35" s="366"/>
      <c r="J35" s="366"/>
      <c r="K35" s="366"/>
      <c r="L35" s="361"/>
      <c r="M35" s="365"/>
      <c r="N35" s="347"/>
      <c r="O35" s="333"/>
      <c r="P35" s="377">
        <f t="shared" si="1"/>
        <v>0</v>
      </c>
      <c r="Q35" s="335"/>
      <c r="R35" s="335"/>
      <c r="S35" s="334">
        <f t="shared" ref="S35:S55" si="3">ROUND(IF(F35&gt;P35,F35-P35-(Q35+R35),0),2)</f>
        <v>0</v>
      </c>
      <c r="T35" s="334">
        <f t="shared" ref="T35:T55" si="4">ROUND(IF(P35&gt;F35,P35-F35,0),2)</f>
        <v>0</v>
      </c>
      <c r="U35" s="335"/>
      <c r="V35" s="337"/>
      <c r="W35" s="369"/>
      <c r="X35" s="111"/>
      <c r="Y35" s="111"/>
      <c r="Z35" s="99"/>
      <c r="AA35" s="99"/>
    </row>
    <row r="36" spans="1:27" s="102" customFormat="1" ht="18" customHeight="1" x14ac:dyDescent="0.3">
      <c r="A36" s="360"/>
      <c r="B36" s="350"/>
      <c r="C36" s="361"/>
      <c r="D36" s="350"/>
      <c r="E36" s="361"/>
      <c r="F36" s="329"/>
      <c r="G36" s="364"/>
      <c r="H36" s="362"/>
      <c r="I36" s="366"/>
      <c r="J36" s="366"/>
      <c r="K36" s="366"/>
      <c r="L36" s="361"/>
      <c r="M36" s="365"/>
      <c r="N36" s="347"/>
      <c r="O36" s="333"/>
      <c r="P36" s="377">
        <f t="shared" si="1"/>
        <v>0</v>
      </c>
      <c r="Q36" s="335"/>
      <c r="R36" s="335"/>
      <c r="S36" s="334">
        <f t="shared" si="3"/>
        <v>0</v>
      </c>
      <c r="T36" s="334">
        <f t="shared" si="4"/>
        <v>0</v>
      </c>
      <c r="U36" s="335"/>
      <c r="V36" s="337"/>
      <c r="W36" s="369"/>
      <c r="X36" s="111"/>
      <c r="Y36" s="111"/>
      <c r="Z36" s="99"/>
      <c r="AA36" s="99"/>
    </row>
    <row r="37" spans="1:27" s="102" customFormat="1" ht="18" customHeight="1" x14ac:dyDescent="0.3">
      <c r="A37" s="360"/>
      <c r="B37" s="350"/>
      <c r="C37" s="361"/>
      <c r="D37" s="350"/>
      <c r="E37" s="361"/>
      <c r="F37" s="329"/>
      <c r="G37" s="364"/>
      <c r="H37" s="362"/>
      <c r="I37" s="366"/>
      <c r="J37" s="366"/>
      <c r="K37" s="366"/>
      <c r="L37" s="361"/>
      <c r="M37" s="365"/>
      <c r="N37" s="347"/>
      <c r="O37" s="333"/>
      <c r="P37" s="377">
        <f t="shared" si="1"/>
        <v>0</v>
      </c>
      <c r="Q37" s="335"/>
      <c r="R37" s="335"/>
      <c r="S37" s="334">
        <f t="shared" si="3"/>
        <v>0</v>
      </c>
      <c r="T37" s="334">
        <f t="shared" si="4"/>
        <v>0</v>
      </c>
      <c r="U37" s="335"/>
      <c r="V37" s="337"/>
      <c r="W37" s="369"/>
      <c r="X37" s="111"/>
      <c r="Y37" s="111"/>
      <c r="Z37" s="99"/>
      <c r="AA37" s="99"/>
    </row>
    <row r="38" spans="1:27" s="102" customFormat="1" ht="18" customHeight="1" x14ac:dyDescent="0.3">
      <c r="A38" s="360"/>
      <c r="B38" s="350"/>
      <c r="C38" s="361"/>
      <c r="D38" s="350"/>
      <c r="E38" s="361"/>
      <c r="F38" s="329"/>
      <c r="G38" s="364"/>
      <c r="H38" s="362"/>
      <c r="I38" s="366"/>
      <c r="J38" s="366"/>
      <c r="K38" s="366"/>
      <c r="L38" s="361"/>
      <c r="M38" s="365"/>
      <c r="N38" s="347"/>
      <c r="O38" s="333"/>
      <c r="P38" s="377">
        <f t="shared" si="1"/>
        <v>0</v>
      </c>
      <c r="Q38" s="335"/>
      <c r="R38" s="335"/>
      <c r="S38" s="334">
        <f t="shared" si="3"/>
        <v>0</v>
      </c>
      <c r="T38" s="334">
        <f t="shared" si="4"/>
        <v>0</v>
      </c>
      <c r="U38" s="335"/>
      <c r="V38" s="337"/>
      <c r="W38" s="369"/>
      <c r="X38" s="111"/>
      <c r="Y38" s="111"/>
      <c r="Z38" s="99"/>
      <c r="AA38" s="99"/>
    </row>
    <row r="39" spans="1:27" s="102" customFormat="1" ht="18" customHeight="1" x14ac:dyDescent="0.3">
      <c r="A39" s="360"/>
      <c r="B39" s="350"/>
      <c r="C39" s="361"/>
      <c r="D39" s="350"/>
      <c r="E39" s="361"/>
      <c r="F39" s="329"/>
      <c r="G39" s="364"/>
      <c r="H39" s="362"/>
      <c r="I39" s="366"/>
      <c r="J39" s="366"/>
      <c r="K39" s="366"/>
      <c r="L39" s="361"/>
      <c r="M39" s="365"/>
      <c r="N39" s="347"/>
      <c r="O39" s="333"/>
      <c r="P39" s="377">
        <f t="shared" si="1"/>
        <v>0</v>
      </c>
      <c r="Q39" s="335"/>
      <c r="R39" s="335"/>
      <c r="S39" s="334">
        <f t="shared" si="3"/>
        <v>0</v>
      </c>
      <c r="T39" s="334">
        <f t="shared" si="4"/>
        <v>0</v>
      </c>
      <c r="U39" s="335"/>
      <c r="V39" s="337"/>
      <c r="W39" s="369"/>
      <c r="X39" s="111"/>
      <c r="Y39" s="111"/>
      <c r="Z39" s="99"/>
      <c r="AA39" s="99"/>
    </row>
    <row r="40" spans="1:27" s="102" customFormat="1" ht="18" customHeight="1" x14ac:dyDescent="0.3">
      <c r="A40" s="360"/>
      <c r="B40" s="350"/>
      <c r="C40" s="361"/>
      <c r="D40" s="350"/>
      <c r="E40" s="361"/>
      <c r="F40" s="329"/>
      <c r="G40" s="364"/>
      <c r="H40" s="362"/>
      <c r="I40" s="366"/>
      <c r="J40" s="366"/>
      <c r="K40" s="366"/>
      <c r="L40" s="361"/>
      <c r="M40" s="365"/>
      <c r="N40" s="347"/>
      <c r="O40" s="333"/>
      <c r="P40" s="377">
        <f t="shared" si="1"/>
        <v>0</v>
      </c>
      <c r="Q40" s="335"/>
      <c r="R40" s="335"/>
      <c r="S40" s="334">
        <f t="shared" si="3"/>
        <v>0</v>
      </c>
      <c r="T40" s="334">
        <f t="shared" si="4"/>
        <v>0</v>
      </c>
      <c r="U40" s="335"/>
      <c r="V40" s="337"/>
      <c r="W40" s="369"/>
      <c r="X40" s="111"/>
      <c r="Y40" s="111"/>
      <c r="Z40" s="99"/>
      <c r="AA40" s="99"/>
    </row>
    <row r="41" spans="1:27" s="102" customFormat="1" ht="18" customHeight="1" x14ac:dyDescent="0.3">
      <c r="A41" s="360"/>
      <c r="B41" s="350"/>
      <c r="C41" s="361"/>
      <c r="D41" s="350"/>
      <c r="E41" s="361"/>
      <c r="F41" s="329"/>
      <c r="G41" s="364"/>
      <c r="H41" s="362"/>
      <c r="I41" s="366"/>
      <c r="J41" s="366"/>
      <c r="K41" s="366"/>
      <c r="L41" s="361"/>
      <c r="M41" s="365"/>
      <c r="N41" s="347"/>
      <c r="O41" s="333"/>
      <c r="P41" s="377">
        <f t="shared" si="1"/>
        <v>0</v>
      </c>
      <c r="Q41" s="335"/>
      <c r="R41" s="335"/>
      <c r="S41" s="334">
        <f t="shared" si="3"/>
        <v>0</v>
      </c>
      <c r="T41" s="334">
        <f t="shared" si="4"/>
        <v>0</v>
      </c>
      <c r="U41" s="335"/>
      <c r="V41" s="337"/>
      <c r="W41" s="369"/>
      <c r="X41" s="111"/>
      <c r="Y41" s="111"/>
      <c r="Z41" s="99"/>
      <c r="AA41" s="99"/>
    </row>
    <row r="42" spans="1:27" s="102" customFormat="1" ht="18" customHeight="1" x14ac:dyDescent="0.3">
      <c r="A42" s="360"/>
      <c r="B42" s="350"/>
      <c r="C42" s="361"/>
      <c r="D42" s="350"/>
      <c r="E42" s="361"/>
      <c r="F42" s="329"/>
      <c r="G42" s="364"/>
      <c r="H42" s="362"/>
      <c r="I42" s="366"/>
      <c r="J42" s="366"/>
      <c r="K42" s="366"/>
      <c r="L42" s="361"/>
      <c r="M42" s="365"/>
      <c r="N42" s="347"/>
      <c r="O42" s="333"/>
      <c r="P42" s="377">
        <f t="shared" si="1"/>
        <v>0</v>
      </c>
      <c r="Q42" s="335"/>
      <c r="R42" s="335"/>
      <c r="S42" s="334">
        <f t="shared" si="3"/>
        <v>0</v>
      </c>
      <c r="T42" s="334">
        <f t="shared" si="4"/>
        <v>0</v>
      </c>
      <c r="U42" s="335"/>
      <c r="V42" s="417"/>
      <c r="W42" s="369"/>
      <c r="X42" s="111"/>
      <c r="Y42" s="111"/>
      <c r="Z42" s="99"/>
      <c r="AA42" s="99"/>
    </row>
    <row r="43" spans="1:27" s="102" customFormat="1" ht="18" customHeight="1" x14ac:dyDescent="0.3">
      <c r="A43" s="360"/>
      <c r="B43" s="350"/>
      <c r="C43" s="361"/>
      <c r="D43" s="350"/>
      <c r="E43" s="361"/>
      <c r="F43" s="329"/>
      <c r="G43" s="364"/>
      <c r="H43" s="362"/>
      <c r="I43" s="366"/>
      <c r="J43" s="366"/>
      <c r="K43" s="366"/>
      <c r="L43" s="361"/>
      <c r="M43" s="365"/>
      <c r="N43" s="347"/>
      <c r="O43" s="333"/>
      <c r="P43" s="377">
        <f t="shared" si="1"/>
        <v>0</v>
      </c>
      <c r="Q43" s="335"/>
      <c r="R43" s="335"/>
      <c r="S43" s="334">
        <f t="shared" si="3"/>
        <v>0</v>
      </c>
      <c r="T43" s="334">
        <f t="shared" si="4"/>
        <v>0</v>
      </c>
      <c r="U43" s="335"/>
      <c r="V43" s="337"/>
      <c r="W43" s="369"/>
      <c r="X43" s="111"/>
      <c r="Y43" s="111"/>
      <c r="Z43" s="99"/>
      <c r="AA43" s="99"/>
    </row>
    <row r="44" spans="1:27" s="102" customFormat="1" ht="18" customHeight="1" x14ac:dyDescent="0.3">
      <c r="A44" s="360"/>
      <c r="B44" s="350"/>
      <c r="C44" s="361"/>
      <c r="D44" s="350"/>
      <c r="E44" s="361"/>
      <c r="F44" s="329"/>
      <c r="G44" s="364"/>
      <c r="H44" s="362"/>
      <c r="I44" s="366"/>
      <c r="J44" s="366"/>
      <c r="K44" s="366"/>
      <c r="L44" s="361"/>
      <c r="M44" s="365"/>
      <c r="N44" s="347"/>
      <c r="O44" s="333"/>
      <c r="P44" s="377">
        <f t="shared" si="1"/>
        <v>0</v>
      </c>
      <c r="Q44" s="335"/>
      <c r="R44" s="335"/>
      <c r="S44" s="334">
        <f t="shared" si="3"/>
        <v>0</v>
      </c>
      <c r="T44" s="334">
        <f t="shared" si="4"/>
        <v>0</v>
      </c>
      <c r="U44" s="335"/>
      <c r="V44" s="417"/>
      <c r="W44" s="369"/>
      <c r="X44" s="111"/>
      <c r="Y44" s="111"/>
      <c r="Z44" s="99"/>
      <c r="AA44" s="99"/>
    </row>
    <row r="45" spans="1:27" s="102" customFormat="1" ht="18" customHeight="1" x14ac:dyDescent="0.3">
      <c r="A45" s="360"/>
      <c r="B45" s="350"/>
      <c r="C45" s="361"/>
      <c r="D45" s="350"/>
      <c r="E45" s="361"/>
      <c r="F45" s="329"/>
      <c r="G45" s="364"/>
      <c r="H45" s="362"/>
      <c r="I45" s="366"/>
      <c r="J45" s="366"/>
      <c r="K45" s="366"/>
      <c r="L45" s="361"/>
      <c r="M45" s="365"/>
      <c r="N45" s="347"/>
      <c r="O45" s="333"/>
      <c r="P45" s="377">
        <f t="shared" si="1"/>
        <v>0</v>
      </c>
      <c r="Q45" s="335"/>
      <c r="R45" s="335"/>
      <c r="S45" s="334">
        <f t="shared" si="3"/>
        <v>0</v>
      </c>
      <c r="T45" s="334">
        <f t="shared" si="4"/>
        <v>0</v>
      </c>
      <c r="U45" s="335"/>
      <c r="V45" s="417"/>
      <c r="W45" s="369"/>
      <c r="X45" s="111"/>
      <c r="Y45" s="111"/>
      <c r="Z45" s="99"/>
      <c r="AA45" s="99"/>
    </row>
    <row r="46" spans="1:27" s="102" customFormat="1" ht="18" customHeight="1" x14ac:dyDescent="0.3">
      <c r="A46" s="360"/>
      <c r="B46" s="350"/>
      <c r="C46" s="361"/>
      <c r="D46" s="350"/>
      <c r="E46" s="361"/>
      <c r="F46" s="329"/>
      <c r="G46" s="364"/>
      <c r="H46" s="362"/>
      <c r="I46" s="366"/>
      <c r="J46" s="366"/>
      <c r="K46" s="366"/>
      <c r="L46" s="361"/>
      <c r="M46" s="365"/>
      <c r="N46" s="347"/>
      <c r="O46" s="333"/>
      <c r="P46" s="377">
        <f t="shared" si="1"/>
        <v>0</v>
      </c>
      <c r="Q46" s="335"/>
      <c r="R46" s="335"/>
      <c r="S46" s="334">
        <f t="shared" si="3"/>
        <v>0</v>
      </c>
      <c r="T46" s="334">
        <f t="shared" si="4"/>
        <v>0</v>
      </c>
      <c r="U46" s="335"/>
      <c r="V46" s="417"/>
      <c r="W46" s="369"/>
      <c r="X46" s="111"/>
      <c r="Y46" s="111"/>
      <c r="Z46" s="99"/>
      <c r="AA46" s="99"/>
    </row>
    <row r="47" spans="1:27" s="102" customFormat="1" ht="18" customHeight="1" x14ac:dyDescent="0.3">
      <c r="A47" s="360"/>
      <c r="B47" s="350"/>
      <c r="C47" s="361"/>
      <c r="D47" s="350"/>
      <c r="E47" s="361"/>
      <c r="F47" s="329"/>
      <c r="G47" s="364"/>
      <c r="H47" s="362"/>
      <c r="I47" s="366"/>
      <c r="J47" s="366"/>
      <c r="K47" s="366"/>
      <c r="L47" s="361"/>
      <c r="M47" s="365"/>
      <c r="N47" s="433"/>
      <c r="O47" s="366"/>
      <c r="P47" s="377">
        <f t="shared" si="1"/>
        <v>0</v>
      </c>
      <c r="Q47" s="335"/>
      <c r="R47" s="335"/>
      <c r="S47" s="334">
        <f t="shared" si="3"/>
        <v>0</v>
      </c>
      <c r="T47" s="334">
        <f t="shared" si="4"/>
        <v>0</v>
      </c>
      <c r="U47" s="335"/>
      <c r="V47" s="417"/>
      <c r="W47" s="369"/>
      <c r="X47" s="111"/>
      <c r="Y47" s="111"/>
      <c r="Z47" s="99"/>
      <c r="AA47" s="99"/>
    </row>
    <row r="48" spans="1:27" s="102" customFormat="1" ht="18" customHeight="1" x14ac:dyDescent="0.3">
      <c r="A48" s="360"/>
      <c r="B48" s="350"/>
      <c r="C48" s="361"/>
      <c r="D48" s="350"/>
      <c r="E48" s="361"/>
      <c r="F48" s="329"/>
      <c r="G48" s="364"/>
      <c r="H48" s="362"/>
      <c r="I48" s="366"/>
      <c r="J48" s="366"/>
      <c r="K48" s="366"/>
      <c r="L48" s="361"/>
      <c r="M48" s="365"/>
      <c r="N48" s="347"/>
      <c r="O48" s="333"/>
      <c r="P48" s="377">
        <f t="shared" si="1"/>
        <v>0</v>
      </c>
      <c r="Q48" s="335"/>
      <c r="R48" s="335"/>
      <c r="S48" s="334">
        <f t="shared" si="3"/>
        <v>0</v>
      </c>
      <c r="T48" s="334">
        <f t="shared" si="4"/>
        <v>0</v>
      </c>
      <c r="U48" s="335"/>
      <c r="V48" s="337"/>
      <c r="W48" s="369"/>
      <c r="X48" s="111"/>
      <c r="Y48" s="111"/>
      <c r="Z48" s="99"/>
      <c r="AA48" s="99"/>
    </row>
    <row r="49" spans="1:27" s="102" customFormat="1" ht="18" customHeight="1" x14ac:dyDescent="0.3">
      <c r="A49" s="360"/>
      <c r="B49" s="350"/>
      <c r="C49" s="361"/>
      <c r="D49" s="350"/>
      <c r="E49" s="361"/>
      <c r="F49" s="329"/>
      <c r="G49" s="364"/>
      <c r="H49" s="362"/>
      <c r="I49" s="366"/>
      <c r="J49" s="366"/>
      <c r="K49" s="366"/>
      <c r="L49" s="361"/>
      <c r="M49" s="365"/>
      <c r="N49" s="433"/>
      <c r="O49" s="366"/>
      <c r="P49" s="377">
        <f t="shared" si="1"/>
        <v>0</v>
      </c>
      <c r="Q49" s="335"/>
      <c r="R49" s="335"/>
      <c r="S49" s="334">
        <f t="shared" si="3"/>
        <v>0</v>
      </c>
      <c r="T49" s="334">
        <f t="shared" si="4"/>
        <v>0</v>
      </c>
      <c r="U49" s="335"/>
      <c r="V49" s="337"/>
      <c r="W49" s="369"/>
      <c r="X49" s="111"/>
      <c r="Y49" s="111"/>
      <c r="Z49" s="99"/>
      <c r="AA49" s="99"/>
    </row>
    <row r="50" spans="1:27" s="102" customFormat="1" ht="18" customHeight="1" x14ac:dyDescent="0.3">
      <c r="A50" s="360"/>
      <c r="B50" s="350"/>
      <c r="C50" s="361"/>
      <c r="D50" s="350"/>
      <c r="E50" s="361"/>
      <c r="F50" s="329"/>
      <c r="G50" s="364"/>
      <c r="H50" s="362"/>
      <c r="I50" s="366"/>
      <c r="J50" s="366"/>
      <c r="K50" s="366"/>
      <c r="L50" s="361"/>
      <c r="M50" s="365"/>
      <c r="N50" s="347"/>
      <c r="O50" s="333"/>
      <c r="P50" s="377">
        <f t="shared" si="1"/>
        <v>0</v>
      </c>
      <c r="Q50" s="335"/>
      <c r="R50" s="335"/>
      <c r="S50" s="334">
        <f t="shared" si="3"/>
        <v>0</v>
      </c>
      <c r="T50" s="334">
        <f t="shared" si="4"/>
        <v>0</v>
      </c>
      <c r="U50" s="335"/>
      <c r="V50" s="337"/>
      <c r="W50" s="369"/>
      <c r="X50" s="111"/>
      <c r="Y50" s="111"/>
      <c r="Z50" s="99"/>
      <c r="AA50" s="99"/>
    </row>
    <row r="51" spans="1:27" s="102" customFormat="1" ht="18" customHeight="1" x14ac:dyDescent="0.3">
      <c r="A51" s="360"/>
      <c r="B51" s="350"/>
      <c r="C51" s="361"/>
      <c r="D51" s="350"/>
      <c r="E51" s="361"/>
      <c r="F51" s="329"/>
      <c r="G51" s="364"/>
      <c r="H51" s="362"/>
      <c r="I51" s="366"/>
      <c r="J51" s="366"/>
      <c r="K51" s="366"/>
      <c r="L51" s="361"/>
      <c r="M51" s="365"/>
      <c r="N51" s="433"/>
      <c r="O51" s="366"/>
      <c r="P51" s="377">
        <f t="shared" si="1"/>
        <v>0</v>
      </c>
      <c r="Q51" s="335"/>
      <c r="R51" s="335"/>
      <c r="S51" s="334">
        <f t="shared" si="3"/>
        <v>0</v>
      </c>
      <c r="T51" s="334">
        <f t="shared" si="4"/>
        <v>0</v>
      </c>
      <c r="U51" s="335"/>
      <c r="V51" s="337"/>
      <c r="W51" s="369"/>
      <c r="X51" s="111"/>
      <c r="Y51" s="111"/>
      <c r="Z51" s="99"/>
      <c r="AA51" s="99"/>
    </row>
    <row r="52" spans="1:27" s="102" customFormat="1" ht="18" customHeight="1" x14ac:dyDescent="0.3">
      <c r="A52" s="360"/>
      <c r="B52" s="350"/>
      <c r="C52" s="361"/>
      <c r="D52" s="350"/>
      <c r="E52" s="361"/>
      <c r="F52" s="329"/>
      <c r="G52" s="364"/>
      <c r="H52" s="362"/>
      <c r="I52" s="366"/>
      <c r="J52" s="366"/>
      <c r="K52" s="366"/>
      <c r="L52" s="361"/>
      <c r="M52" s="365"/>
      <c r="N52" s="347"/>
      <c r="O52" s="333"/>
      <c r="P52" s="377">
        <f t="shared" si="1"/>
        <v>0</v>
      </c>
      <c r="Q52" s="335"/>
      <c r="R52" s="335"/>
      <c r="S52" s="334">
        <f t="shared" si="3"/>
        <v>0</v>
      </c>
      <c r="T52" s="334">
        <f t="shared" si="4"/>
        <v>0</v>
      </c>
      <c r="U52" s="335"/>
      <c r="V52" s="337"/>
      <c r="W52" s="369"/>
      <c r="X52" s="111"/>
      <c r="Y52" s="111"/>
      <c r="Z52" s="99"/>
      <c r="AA52" s="99"/>
    </row>
    <row r="53" spans="1:27" s="102" customFormat="1" ht="18" customHeight="1" x14ac:dyDescent="0.3">
      <c r="A53" s="360"/>
      <c r="B53" s="350"/>
      <c r="C53" s="361"/>
      <c r="D53" s="350"/>
      <c r="E53" s="361"/>
      <c r="F53" s="329"/>
      <c r="G53" s="364"/>
      <c r="H53" s="362"/>
      <c r="I53" s="366"/>
      <c r="J53" s="366"/>
      <c r="K53" s="366"/>
      <c r="L53" s="361"/>
      <c r="M53" s="365"/>
      <c r="N53" s="347"/>
      <c r="O53" s="333"/>
      <c r="P53" s="377">
        <f t="shared" si="1"/>
        <v>0</v>
      </c>
      <c r="Q53" s="335"/>
      <c r="R53" s="335"/>
      <c r="S53" s="334">
        <f t="shared" si="3"/>
        <v>0</v>
      </c>
      <c r="T53" s="334">
        <f t="shared" si="4"/>
        <v>0</v>
      </c>
      <c r="U53" s="335"/>
      <c r="V53" s="337"/>
      <c r="W53" s="369"/>
      <c r="X53" s="111"/>
      <c r="Y53" s="111"/>
      <c r="Z53" s="99"/>
      <c r="AA53" s="99"/>
    </row>
    <row r="54" spans="1:27" s="102" customFormat="1" ht="18" customHeight="1" x14ac:dyDescent="0.3">
      <c r="A54" s="360"/>
      <c r="B54" s="350"/>
      <c r="C54" s="361"/>
      <c r="D54" s="350"/>
      <c r="E54" s="361"/>
      <c r="F54" s="329"/>
      <c r="G54" s="364"/>
      <c r="H54" s="362"/>
      <c r="I54" s="366"/>
      <c r="J54" s="366"/>
      <c r="K54" s="366"/>
      <c r="L54" s="361"/>
      <c r="M54" s="365"/>
      <c r="N54" s="347"/>
      <c r="O54" s="333"/>
      <c r="P54" s="377">
        <f t="shared" si="1"/>
        <v>0</v>
      </c>
      <c r="Q54" s="335"/>
      <c r="R54" s="335"/>
      <c r="S54" s="334">
        <f t="shared" si="3"/>
        <v>0</v>
      </c>
      <c r="T54" s="334">
        <f t="shared" si="4"/>
        <v>0</v>
      </c>
      <c r="U54" s="335"/>
      <c r="V54" s="337"/>
      <c r="W54" s="369"/>
      <c r="X54" s="111"/>
      <c r="Y54" s="111"/>
      <c r="Z54" s="99"/>
      <c r="AA54" s="99"/>
    </row>
    <row r="55" spans="1:27" s="102" customFormat="1" ht="18" customHeight="1" x14ac:dyDescent="0.3">
      <c r="A55" s="360"/>
      <c r="B55" s="350"/>
      <c r="C55" s="361"/>
      <c r="D55" s="350"/>
      <c r="E55" s="361"/>
      <c r="F55" s="329"/>
      <c r="G55" s="364"/>
      <c r="H55" s="362"/>
      <c r="I55" s="366"/>
      <c r="J55" s="366"/>
      <c r="K55" s="366"/>
      <c r="L55" s="361"/>
      <c r="M55" s="365"/>
      <c r="N55" s="347"/>
      <c r="O55" s="333"/>
      <c r="P55" s="377">
        <f t="shared" si="1"/>
        <v>0</v>
      </c>
      <c r="Q55" s="335"/>
      <c r="R55" s="335"/>
      <c r="S55" s="334">
        <f t="shared" si="3"/>
        <v>0</v>
      </c>
      <c r="T55" s="334">
        <f t="shared" si="4"/>
        <v>0</v>
      </c>
      <c r="U55" s="335"/>
      <c r="V55" s="337"/>
      <c r="W55" s="369"/>
      <c r="X55" s="111"/>
      <c r="Y55" s="111"/>
      <c r="Z55" s="99"/>
      <c r="AA55" s="99"/>
    </row>
    <row r="56" spans="1:27" s="500" customFormat="1" ht="20.149999999999999" customHeight="1" x14ac:dyDescent="0.25">
      <c r="A56" s="352" t="s">
        <v>4</v>
      </c>
      <c r="B56" s="497"/>
      <c r="C56" s="512"/>
      <c r="D56" s="497"/>
      <c r="E56" s="499"/>
      <c r="F56" s="432">
        <f>SUM(F4:F55)</f>
        <v>0</v>
      </c>
      <c r="G56" s="513"/>
      <c r="H56" s="499"/>
      <c r="I56" s="411"/>
      <c r="J56" s="411"/>
      <c r="K56" s="411"/>
      <c r="L56" s="352"/>
      <c r="M56" s="352"/>
      <c r="N56" s="432"/>
      <c r="O56" s="411"/>
      <c r="P56" s="432">
        <f>SUM(P4:P55)</f>
        <v>0</v>
      </c>
      <c r="Q56" s="432">
        <f>SUM(Q4:Q55)</f>
        <v>0</v>
      </c>
      <c r="R56" s="432">
        <f>SUM(R4:R55)</f>
        <v>0</v>
      </c>
      <c r="S56" s="432">
        <f t="shared" ref="S56:T56" si="5">SUM(S4:S55)</f>
        <v>0</v>
      </c>
      <c r="T56" s="432">
        <f t="shared" si="5"/>
        <v>0</v>
      </c>
      <c r="U56" s="432"/>
      <c r="V56" s="438"/>
      <c r="W56" s="203"/>
      <c r="X56" s="203"/>
      <c r="Y56" s="203"/>
      <c r="Z56" s="203"/>
      <c r="AA56" s="203"/>
    </row>
  </sheetData>
  <autoFilter ref="A3:AA3"/>
  <mergeCells count="1">
    <mergeCell ref="A1:B1"/>
  </mergeCells>
  <dataValidations count="4">
    <dataValidation type="list" allowBlank="1" showInputMessage="1" showErrorMessage="1" sqref="N1:N2 N56:N1048576">
      <formula1>"Y, N"</formula1>
    </dataValidation>
    <dataValidation type="list" allowBlank="1" showInputMessage="1" showErrorMessage="1" sqref="N4:N55">
      <formula1>"Yes, No, Partially"</formula1>
    </dataValidation>
    <dataValidation type="list" allowBlank="1" showInputMessage="1" showErrorMessage="1" sqref="O4:O55">
      <formula1>"Yes, No"</formula1>
    </dataValidation>
    <dataValidation type="list" allowBlank="1" showInputMessage="1" showErrorMessage="1" sqref="W4:W55">
      <formula1>"Anomalous, Known, Random, Systemic,N/A"</formula1>
    </dataValidation>
  </dataValidations>
  <pageMargins left="0.74803149606299213" right="0.74803149606299213" top="0.98425196850393704" bottom="0.98425196850393704" header="0.51181102362204722" footer="0.51181102362204722"/>
  <pageSetup paperSize="9" scale="30" fitToHeight="99" orientation="landscape" r:id="rId1"/>
  <headerFooter alignWithMargins="0">
    <oddFooter>&amp;F</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'Admin Check Summary'!$A$5:$A$14</xm:f>
          </x14:formula1>
          <xm:sqref>B2:B1048576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pageSetUpPr fitToPage="1"/>
  </sheetPr>
  <dimension ref="A1:AK56"/>
  <sheetViews>
    <sheetView zoomScale="70" zoomScaleNormal="70" zoomScaleSheetLayoutView="75" workbookViewId="0">
      <pane ySplit="3" topLeftCell="A4" activePane="bottomLeft" state="frozen"/>
      <selection activeCell="A2" sqref="A2:H2"/>
      <selection pane="bottomLeft" activeCell="A4" sqref="A4"/>
    </sheetView>
  </sheetViews>
  <sheetFormatPr defaultColWidth="9.1796875" defaultRowHeight="14" x14ac:dyDescent="0.3"/>
  <cols>
    <col min="1" max="1" width="8.54296875" style="6" customWidth="1"/>
    <col min="2" max="2" width="30.7265625" style="6" customWidth="1"/>
    <col min="3" max="3" width="30.7265625" style="31" customWidth="1"/>
    <col min="4" max="4" width="15.7265625" style="32" hidden="1" customWidth="1"/>
    <col min="5" max="5" width="20.7265625" style="31" customWidth="1"/>
    <col min="6" max="7" width="20.7265625" style="12" customWidth="1"/>
    <col min="8" max="8" width="16.26953125" customWidth="1"/>
    <col min="9" max="9" width="15.7265625" style="16" customWidth="1"/>
    <col min="10" max="10" width="15.7265625" style="5" customWidth="1"/>
    <col min="11" max="11" width="27.7265625" style="5" customWidth="1"/>
    <col min="12" max="12" width="22.81640625" style="39" customWidth="1"/>
    <col min="13" max="13" width="38.453125" style="12" customWidth="1"/>
    <col min="14" max="15" width="26.81640625" style="12" customWidth="1"/>
    <col min="16" max="18" width="19.453125" style="6" customWidth="1"/>
    <col min="19" max="19" width="30" style="39" customWidth="1"/>
    <col min="20" max="20" width="15.7265625" style="39" customWidth="1"/>
    <col min="21" max="21" width="15.7265625" style="37" customWidth="1"/>
    <col min="22" max="22" width="24.7265625" style="6" customWidth="1"/>
    <col min="23" max="23" width="19.1796875" style="6" customWidth="1"/>
    <col min="24" max="24" width="14.7265625" customWidth="1"/>
    <col min="25" max="25" width="20.1796875" style="5" customWidth="1"/>
    <col min="26" max="26" width="16.1796875" style="5" customWidth="1"/>
    <col min="27" max="27" width="15.81640625" style="8" customWidth="1"/>
    <col min="28" max="28" width="15.7265625" style="12" customWidth="1"/>
    <col min="29" max="30" width="15.7265625" style="6" customWidth="1"/>
    <col min="31" max="31" width="30.81640625" style="6" customWidth="1"/>
    <col min="32" max="32" width="15.7265625" style="6" customWidth="1"/>
    <col min="33" max="33" width="25" style="18" customWidth="1"/>
    <col min="34" max="34" width="19.1796875" style="6" customWidth="1"/>
    <col min="35" max="35" width="26.81640625" style="6" customWidth="1"/>
    <col min="36" max="37" width="28" style="51" customWidth="1"/>
    <col min="38" max="16384" width="9.1796875" style="6"/>
  </cols>
  <sheetData>
    <row r="1" spans="1:37" s="87" customFormat="1" ht="20.149999999999999" customHeight="1" x14ac:dyDescent="0.4">
      <c r="A1" s="580" t="s">
        <v>31</v>
      </c>
      <c r="B1" s="582"/>
      <c r="C1" s="192"/>
      <c r="D1" s="144"/>
      <c r="E1" s="193"/>
      <c r="F1" s="162"/>
      <c r="G1" s="162"/>
      <c r="H1" s="194"/>
      <c r="I1" s="195"/>
      <c r="J1" s="196"/>
      <c r="K1" s="196"/>
      <c r="L1" s="162"/>
      <c r="M1" s="196"/>
      <c r="N1" s="196"/>
      <c r="O1" s="196"/>
      <c r="P1" s="195"/>
      <c r="Q1" s="195"/>
      <c r="R1" s="195"/>
      <c r="S1" s="196"/>
      <c r="T1" s="148"/>
      <c r="V1" s="195"/>
      <c r="W1" s="195"/>
      <c r="X1" s="195"/>
      <c r="Y1" s="197"/>
      <c r="Z1" s="162"/>
      <c r="AE1" s="153"/>
      <c r="AF1" s="154"/>
      <c r="AJ1" s="165"/>
      <c r="AK1" s="165"/>
    </row>
    <row r="2" spans="1:37" ht="19.5" customHeight="1" x14ac:dyDescent="0.3">
      <c r="A2" s="1"/>
      <c r="B2" s="1"/>
      <c r="G2" s="591" t="s">
        <v>157</v>
      </c>
      <c r="H2" s="592"/>
      <c r="I2" s="592"/>
      <c r="J2" s="592"/>
      <c r="K2" s="592"/>
      <c r="L2" s="592"/>
      <c r="M2" s="592"/>
      <c r="N2" s="592"/>
      <c r="O2" s="592"/>
      <c r="P2" s="592"/>
      <c r="Q2" s="592"/>
      <c r="R2" s="593"/>
      <c r="T2" s="38"/>
      <c r="U2" s="6"/>
      <c r="V2" s="5"/>
      <c r="W2" s="5"/>
      <c r="X2" s="5"/>
      <c r="Y2" s="8"/>
      <c r="Z2" s="244"/>
      <c r="AA2" s="11"/>
      <c r="AB2" s="11"/>
      <c r="AC2" s="11"/>
      <c r="AD2" s="11"/>
      <c r="AE2" s="14"/>
      <c r="AF2" s="18"/>
      <c r="AG2" s="6"/>
    </row>
    <row r="3" spans="1:37" s="141" customFormat="1" ht="77.5" x14ac:dyDescent="0.25">
      <c r="A3" s="315" t="s">
        <v>5</v>
      </c>
      <c r="B3" s="316" t="s">
        <v>30</v>
      </c>
      <c r="C3" s="316" t="s">
        <v>2</v>
      </c>
      <c r="D3" s="358" t="s">
        <v>29</v>
      </c>
      <c r="E3" s="318" t="s">
        <v>121</v>
      </c>
      <c r="F3" s="319" t="s">
        <v>142</v>
      </c>
      <c r="G3" s="319" t="s">
        <v>155</v>
      </c>
      <c r="H3" s="316" t="s">
        <v>7</v>
      </c>
      <c r="I3" s="316" t="s">
        <v>6</v>
      </c>
      <c r="J3" s="359" t="s">
        <v>14</v>
      </c>
      <c r="K3" s="359" t="s">
        <v>195</v>
      </c>
      <c r="L3" s="359" t="s">
        <v>154</v>
      </c>
      <c r="M3" s="359" t="s">
        <v>163</v>
      </c>
      <c r="N3" s="359" t="s">
        <v>156</v>
      </c>
      <c r="O3" s="359" t="s">
        <v>164</v>
      </c>
      <c r="P3" s="359" t="s">
        <v>196</v>
      </c>
      <c r="Q3" s="359" t="s">
        <v>197</v>
      </c>
      <c r="R3" s="359" t="s">
        <v>198</v>
      </c>
      <c r="S3" s="359" t="s">
        <v>18</v>
      </c>
      <c r="T3" s="359" t="s">
        <v>15</v>
      </c>
      <c r="U3" s="318" t="s">
        <v>8</v>
      </c>
      <c r="V3" s="322" t="s">
        <v>203</v>
      </c>
      <c r="W3" s="322" t="s">
        <v>204</v>
      </c>
      <c r="X3" s="322" t="s">
        <v>144</v>
      </c>
      <c r="Y3" s="316" t="s">
        <v>143</v>
      </c>
      <c r="Z3" s="319" t="s">
        <v>16</v>
      </c>
      <c r="AA3" s="320" t="s">
        <v>61</v>
      </c>
      <c r="AB3" s="320" t="s">
        <v>105</v>
      </c>
      <c r="AC3" s="320" t="s">
        <v>62</v>
      </c>
      <c r="AD3" s="315" t="s">
        <v>12</v>
      </c>
      <c r="AE3" s="320" t="s">
        <v>23</v>
      </c>
      <c r="AF3" s="315" t="s">
        <v>3</v>
      </c>
      <c r="AG3" s="323" t="s">
        <v>160</v>
      </c>
      <c r="AH3" s="143" t="s">
        <v>158</v>
      </c>
      <c r="AI3" s="143" t="s">
        <v>159</v>
      </c>
      <c r="AJ3" s="143" t="s">
        <v>190</v>
      </c>
      <c r="AK3" s="143" t="s">
        <v>186</v>
      </c>
    </row>
    <row r="4" spans="1:37" s="102" customFormat="1" ht="18" customHeight="1" x14ac:dyDescent="0.3">
      <c r="A4" s="360"/>
      <c r="B4" s="350"/>
      <c r="C4" s="361"/>
      <c r="D4" s="361"/>
      <c r="E4" s="362"/>
      <c r="F4" s="329"/>
      <c r="G4" s="363"/>
      <c r="H4" s="364"/>
      <c r="I4" s="362"/>
      <c r="J4" s="363"/>
      <c r="K4" s="363"/>
      <c r="L4" s="363"/>
      <c r="M4" s="363"/>
      <c r="N4" s="363"/>
      <c r="O4" s="363"/>
      <c r="P4" s="365"/>
      <c r="Q4" s="365"/>
      <c r="R4" s="365"/>
      <c r="S4" s="366"/>
      <c r="T4" s="366"/>
      <c r="U4" s="361"/>
      <c r="V4" s="365"/>
      <c r="W4" s="365"/>
      <c r="X4" s="367"/>
      <c r="Y4" s="333"/>
      <c r="Z4" s="368"/>
      <c r="AA4" s="335"/>
      <c r="AB4" s="335"/>
      <c r="AC4" s="334">
        <f t="shared" ref="AC4:AC55" si="0">ROUND(IF(F4&gt;Z4,F4-Z4-(AA4+AB4),0),2)</f>
        <v>0</v>
      </c>
      <c r="AD4" s="334">
        <f t="shared" ref="AD4:AD55" si="1">ROUND(IF(Z4&gt;F4,Z4-F4,0),2)</f>
        <v>0</v>
      </c>
      <c r="AE4" s="335"/>
      <c r="AF4" s="337"/>
      <c r="AG4" s="369"/>
      <c r="AH4" s="111"/>
      <c r="AI4" s="111"/>
      <c r="AJ4" s="99"/>
      <c r="AK4" s="99"/>
    </row>
    <row r="5" spans="1:37" s="102" customFormat="1" ht="18" customHeight="1" x14ac:dyDescent="0.3">
      <c r="A5" s="360"/>
      <c r="B5" s="350"/>
      <c r="C5" s="361"/>
      <c r="D5" s="361"/>
      <c r="E5" s="362"/>
      <c r="F5" s="329"/>
      <c r="G5" s="363"/>
      <c r="H5" s="364"/>
      <c r="I5" s="362"/>
      <c r="J5" s="363"/>
      <c r="K5" s="363"/>
      <c r="L5" s="363"/>
      <c r="M5" s="363"/>
      <c r="N5" s="363"/>
      <c r="O5" s="363"/>
      <c r="P5" s="365"/>
      <c r="Q5" s="365"/>
      <c r="R5" s="365"/>
      <c r="S5" s="366"/>
      <c r="T5" s="366"/>
      <c r="U5" s="361"/>
      <c r="V5" s="365"/>
      <c r="W5" s="365"/>
      <c r="X5" s="367"/>
      <c r="Y5" s="333"/>
      <c r="Z5" s="368"/>
      <c r="AA5" s="335"/>
      <c r="AB5" s="335"/>
      <c r="AC5" s="334">
        <f t="shared" si="0"/>
        <v>0</v>
      </c>
      <c r="AD5" s="334">
        <f t="shared" si="1"/>
        <v>0</v>
      </c>
      <c r="AE5" s="335"/>
      <c r="AF5" s="337"/>
      <c r="AG5" s="369"/>
      <c r="AH5" s="111"/>
      <c r="AI5" s="111"/>
      <c r="AJ5" s="99"/>
      <c r="AK5" s="99"/>
    </row>
    <row r="6" spans="1:37" s="102" customFormat="1" ht="18" customHeight="1" x14ac:dyDescent="0.3">
      <c r="A6" s="360"/>
      <c r="B6" s="350"/>
      <c r="C6" s="361"/>
      <c r="D6" s="361"/>
      <c r="E6" s="362"/>
      <c r="F6" s="329"/>
      <c r="G6" s="363"/>
      <c r="H6" s="364"/>
      <c r="I6" s="362"/>
      <c r="J6" s="363"/>
      <c r="K6" s="363"/>
      <c r="L6" s="363"/>
      <c r="M6" s="363"/>
      <c r="N6" s="363"/>
      <c r="O6" s="363"/>
      <c r="P6" s="365"/>
      <c r="Q6" s="365"/>
      <c r="R6" s="365"/>
      <c r="S6" s="366"/>
      <c r="T6" s="366"/>
      <c r="U6" s="361"/>
      <c r="V6" s="365"/>
      <c r="W6" s="365"/>
      <c r="X6" s="367"/>
      <c r="Y6" s="333"/>
      <c r="Z6" s="368"/>
      <c r="AA6" s="335"/>
      <c r="AB6" s="335"/>
      <c r="AC6" s="334">
        <f t="shared" si="0"/>
        <v>0</v>
      </c>
      <c r="AD6" s="334">
        <f t="shared" si="1"/>
        <v>0</v>
      </c>
      <c r="AE6" s="335"/>
      <c r="AF6" s="337"/>
      <c r="AG6" s="369"/>
      <c r="AH6" s="111"/>
      <c r="AI6" s="111"/>
      <c r="AJ6" s="99"/>
      <c r="AK6" s="99"/>
    </row>
    <row r="7" spans="1:37" s="102" customFormat="1" ht="18" customHeight="1" x14ac:dyDescent="0.3">
      <c r="A7" s="360"/>
      <c r="B7" s="350"/>
      <c r="C7" s="361"/>
      <c r="D7" s="361"/>
      <c r="E7" s="362"/>
      <c r="F7" s="329"/>
      <c r="G7" s="363"/>
      <c r="H7" s="364"/>
      <c r="I7" s="362"/>
      <c r="J7" s="363"/>
      <c r="K7" s="363"/>
      <c r="L7" s="363"/>
      <c r="M7" s="363"/>
      <c r="N7" s="363"/>
      <c r="O7" s="363"/>
      <c r="P7" s="365"/>
      <c r="Q7" s="365"/>
      <c r="R7" s="365"/>
      <c r="S7" s="366"/>
      <c r="T7" s="366"/>
      <c r="U7" s="361"/>
      <c r="V7" s="365"/>
      <c r="W7" s="365"/>
      <c r="X7" s="367"/>
      <c r="Y7" s="333"/>
      <c r="Z7" s="368"/>
      <c r="AA7" s="335"/>
      <c r="AB7" s="335"/>
      <c r="AC7" s="334">
        <f t="shared" si="0"/>
        <v>0</v>
      </c>
      <c r="AD7" s="334">
        <f t="shared" si="1"/>
        <v>0</v>
      </c>
      <c r="AE7" s="335"/>
      <c r="AF7" s="337"/>
      <c r="AG7" s="369"/>
      <c r="AH7" s="111"/>
      <c r="AI7" s="111"/>
      <c r="AJ7" s="99"/>
      <c r="AK7" s="99"/>
    </row>
    <row r="8" spans="1:37" s="102" customFormat="1" ht="18" customHeight="1" x14ac:dyDescent="0.3">
      <c r="A8" s="360"/>
      <c r="B8" s="350"/>
      <c r="C8" s="361"/>
      <c r="D8" s="361"/>
      <c r="E8" s="362"/>
      <c r="F8" s="329"/>
      <c r="G8" s="363"/>
      <c r="H8" s="364"/>
      <c r="I8" s="362"/>
      <c r="J8" s="363"/>
      <c r="K8" s="363"/>
      <c r="L8" s="363"/>
      <c r="M8" s="363"/>
      <c r="N8" s="363"/>
      <c r="O8" s="363"/>
      <c r="P8" s="365"/>
      <c r="Q8" s="365"/>
      <c r="R8" s="365"/>
      <c r="S8" s="366"/>
      <c r="T8" s="366"/>
      <c r="U8" s="361"/>
      <c r="V8" s="365"/>
      <c r="W8" s="365"/>
      <c r="X8" s="367"/>
      <c r="Y8" s="333"/>
      <c r="Z8" s="368"/>
      <c r="AA8" s="335"/>
      <c r="AB8" s="335"/>
      <c r="AC8" s="334">
        <f t="shared" si="0"/>
        <v>0</v>
      </c>
      <c r="AD8" s="334">
        <f t="shared" si="1"/>
        <v>0</v>
      </c>
      <c r="AE8" s="335"/>
      <c r="AF8" s="337"/>
      <c r="AG8" s="369"/>
      <c r="AH8" s="111"/>
      <c r="AI8" s="111"/>
      <c r="AJ8" s="99"/>
      <c r="AK8" s="99"/>
    </row>
    <row r="9" spans="1:37" s="102" customFormat="1" ht="18" customHeight="1" x14ac:dyDescent="0.3">
      <c r="A9" s="360"/>
      <c r="B9" s="350"/>
      <c r="C9" s="361"/>
      <c r="D9" s="361"/>
      <c r="E9" s="362"/>
      <c r="F9" s="329"/>
      <c r="G9" s="363"/>
      <c r="H9" s="364"/>
      <c r="I9" s="362"/>
      <c r="J9" s="363"/>
      <c r="K9" s="363"/>
      <c r="L9" s="363"/>
      <c r="M9" s="363"/>
      <c r="N9" s="363"/>
      <c r="O9" s="363"/>
      <c r="P9" s="365"/>
      <c r="Q9" s="365"/>
      <c r="R9" s="365"/>
      <c r="S9" s="366"/>
      <c r="T9" s="366"/>
      <c r="U9" s="361"/>
      <c r="V9" s="365"/>
      <c r="W9" s="365"/>
      <c r="X9" s="367"/>
      <c r="Y9" s="333"/>
      <c r="Z9" s="368"/>
      <c r="AA9" s="335"/>
      <c r="AB9" s="335"/>
      <c r="AC9" s="334">
        <f t="shared" si="0"/>
        <v>0</v>
      </c>
      <c r="AD9" s="334">
        <f t="shared" si="1"/>
        <v>0</v>
      </c>
      <c r="AE9" s="335"/>
      <c r="AF9" s="337"/>
      <c r="AG9" s="369"/>
      <c r="AH9" s="111"/>
      <c r="AI9" s="111"/>
      <c r="AJ9" s="99"/>
      <c r="AK9" s="99"/>
    </row>
    <row r="10" spans="1:37" s="102" customFormat="1" ht="18" customHeight="1" x14ac:dyDescent="0.3">
      <c r="A10" s="360"/>
      <c r="B10" s="350"/>
      <c r="C10" s="361"/>
      <c r="D10" s="361"/>
      <c r="E10" s="362"/>
      <c r="F10" s="329"/>
      <c r="G10" s="363"/>
      <c r="H10" s="364"/>
      <c r="I10" s="362"/>
      <c r="J10" s="363"/>
      <c r="K10" s="363"/>
      <c r="L10" s="363"/>
      <c r="M10" s="363"/>
      <c r="N10" s="363"/>
      <c r="O10" s="363"/>
      <c r="P10" s="365"/>
      <c r="Q10" s="365"/>
      <c r="R10" s="365"/>
      <c r="S10" s="366"/>
      <c r="T10" s="366"/>
      <c r="U10" s="361"/>
      <c r="V10" s="365"/>
      <c r="W10" s="365"/>
      <c r="X10" s="367"/>
      <c r="Y10" s="333"/>
      <c r="Z10" s="368"/>
      <c r="AA10" s="335"/>
      <c r="AB10" s="335"/>
      <c r="AC10" s="334">
        <f t="shared" si="0"/>
        <v>0</v>
      </c>
      <c r="AD10" s="334">
        <f t="shared" si="1"/>
        <v>0</v>
      </c>
      <c r="AE10" s="335"/>
      <c r="AF10" s="337"/>
      <c r="AG10" s="369"/>
      <c r="AH10" s="111"/>
      <c r="AI10" s="111"/>
      <c r="AJ10" s="99"/>
      <c r="AK10" s="99"/>
    </row>
    <row r="11" spans="1:37" s="102" customFormat="1" ht="18" customHeight="1" x14ac:dyDescent="0.3">
      <c r="A11" s="360"/>
      <c r="B11" s="350"/>
      <c r="C11" s="361"/>
      <c r="D11" s="361"/>
      <c r="E11" s="362"/>
      <c r="F11" s="329"/>
      <c r="G11" s="363"/>
      <c r="H11" s="364"/>
      <c r="I11" s="362"/>
      <c r="J11" s="363"/>
      <c r="K11" s="363"/>
      <c r="L11" s="363"/>
      <c r="M11" s="363"/>
      <c r="N11" s="363"/>
      <c r="O11" s="363"/>
      <c r="P11" s="365"/>
      <c r="Q11" s="365"/>
      <c r="R11" s="365"/>
      <c r="S11" s="366"/>
      <c r="T11" s="366"/>
      <c r="U11" s="361"/>
      <c r="V11" s="365"/>
      <c r="W11" s="365"/>
      <c r="X11" s="367"/>
      <c r="Y11" s="333"/>
      <c r="Z11" s="368"/>
      <c r="AA11" s="335"/>
      <c r="AB11" s="335"/>
      <c r="AC11" s="334">
        <f t="shared" si="0"/>
        <v>0</v>
      </c>
      <c r="AD11" s="334">
        <f t="shared" si="1"/>
        <v>0</v>
      </c>
      <c r="AE11" s="335"/>
      <c r="AF11" s="337"/>
      <c r="AG11" s="369"/>
      <c r="AH11" s="111"/>
      <c r="AI11" s="111"/>
      <c r="AJ11" s="99"/>
      <c r="AK11" s="99"/>
    </row>
    <row r="12" spans="1:37" s="102" customFormat="1" ht="18" customHeight="1" x14ac:dyDescent="0.3">
      <c r="A12" s="360"/>
      <c r="B12" s="350"/>
      <c r="C12" s="361"/>
      <c r="D12" s="361"/>
      <c r="E12" s="362"/>
      <c r="F12" s="329"/>
      <c r="G12" s="363"/>
      <c r="H12" s="364"/>
      <c r="I12" s="362"/>
      <c r="J12" s="363"/>
      <c r="K12" s="363"/>
      <c r="L12" s="363"/>
      <c r="M12" s="363"/>
      <c r="N12" s="363"/>
      <c r="O12" s="363"/>
      <c r="P12" s="365"/>
      <c r="Q12" s="365"/>
      <c r="R12" s="365"/>
      <c r="S12" s="366"/>
      <c r="T12" s="366"/>
      <c r="U12" s="361"/>
      <c r="V12" s="365"/>
      <c r="W12" s="365"/>
      <c r="X12" s="367"/>
      <c r="Y12" s="333"/>
      <c r="Z12" s="368"/>
      <c r="AA12" s="335"/>
      <c r="AB12" s="335"/>
      <c r="AC12" s="334">
        <f t="shared" si="0"/>
        <v>0</v>
      </c>
      <c r="AD12" s="334">
        <f t="shared" si="1"/>
        <v>0</v>
      </c>
      <c r="AE12" s="335"/>
      <c r="AF12" s="337"/>
      <c r="AG12" s="369"/>
      <c r="AH12" s="111"/>
      <c r="AI12" s="111"/>
      <c r="AJ12" s="99"/>
      <c r="AK12" s="99"/>
    </row>
    <row r="13" spans="1:37" s="102" customFormat="1" ht="18" customHeight="1" x14ac:dyDescent="0.3">
      <c r="A13" s="360"/>
      <c r="B13" s="350"/>
      <c r="C13" s="361"/>
      <c r="D13" s="361"/>
      <c r="E13" s="362"/>
      <c r="F13" s="329"/>
      <c r="G13" s="363"/>
      <c r="H13" s="364"/>
      <c r="I13" s="362"/>
      <c r="J13" s="363"/>
      <c r="K13" s="363"/>
      <c r="L13" s="363"/>
      <c r="M13" s="363"/>
      <c r="N13" s="363"/>
      <c r="O13" s="363"/>
      <c r="P13" s="365"/>
      <c r="Q13" s="365"/>
      <c r="R13" s="365"/>
      <c r="S13" s="366"/>
      <c r="T13" s="366"/>
      <c r="U13" s="361"/>
      <c r="V13" s="365"/>
      <c r="W13" s="365"/>
      <c r="X13" s="367"/>
      <c r="Y13" s="333"/>
      <c r="Z13" s="368"/>
      <c r="AA13" s="335"/>
      <c r="AB13" s="335"/>
      <c r="AC13" s="334">
        <f t="shared" si="0"/>
        <v>0</v>
      </c>
      <c r="AD13" s="334">
        <f t="shared" si="1"/>
        <v>0</v>
      </c>
      <c r="AE13" s="335"/>
      <c r="AF13" s="337"/>
      <c r="AG13" s="369"/>
      <c r="AH13" s="111"/>
      <c r="AI13" s="111"/>
      <c r="AJ13" s="99"/>
      <c r="AK13" s="99"/>
    </row>
    <row r="14" spans="1:37" s="102" customFormat="1" ht="18" customHeight="1" x14ac:dyDescent="0.3">
      <c r="A14" s="360"/>
      <c r="B14" s="350"/>
      <c r="C14" s="361"/>
      <c r="D14" s="361"/>
      <c r="E14" s="362"/>
      <c r="F14" s="329"/>
      <c r="G14" s="363"/>
      <c r="H14" s="364"/>
      <c r="I14" s="362"/>
      <c r="J14" s="363"/>
      <c r="K14" s="363"/>
      <c r="L14" s="363"/>
      <c r="M14" s="363"/>
      <c r="N14" s="363"/>
      <c r="O14" s="363"/>
      <c r="P14" s="365"/>
      <c r="Q14" s="365"/>
      <c r="R14" s="365"/>
      <c r="S14" s="366"/>
      <c r="T14" s="366"/>
      <c r="U14" s="361"/>
      <c r="V14" s="365"/>
      <c r="W14" s="365"/>
      <c r="X14" s="367"/>
      <c r="Y14" s="333"/>
      <c r="Z14" s="368"/>
      <c r="AA14" s="335"/>
      <c r="AB14" s="335"/>
      <c r="AC14" s="334">
        <f t="shared" si="0"/>
        <v>0</v>
      </c>
      <c r="AD14" s="334">
        <f t="shared" si="1"/>
        <v>0</v>
      </c>
      <c r="AE14" s="335"/>
      <c r="AF14" s="337"/>
      <c r="AG14" s="369"/>
      <c r="AH14" s="111"/>
      <c r="AI14" s="111"/>
      <c r="AJ14" s="99"/>
      <c r="AK14" s="99"/>
    </row>
    <row r="15" spans="1:37" s="102" customFormat="1" ht="18" customHeight="1" x14ac:dyDescent="0.3">
      <c r="A15" s="360"/>
      <c r="B15" s="350"/>
      <c r="C15" s="361"/>
      <c r="D15" s="361"/>
      <c r="E15" s="362"/>
      <c r="F15" s="329"/>
      <c r="G15" s="363"/>
      <c r="H15" s="364"/>
      <c r="I15" s="362"/>
      <c r="J15" s="363"/>
      <c r="K15" s="363"/>
      <c r="L15" s="363"/>
      <c r="M15" s="363"/>
      <c r="N15" s="363"/>
      <c r="O15" s="363"/>
      <c r="P15" s="365"/>
      <c r="Q15" s="365"/>
      <c r="R15" s="365"/>
      <c r="S15" s="366"/>
      <c r="T15" s="366"/>
      <c r="U15" s="361"/>
      <c r="V15" s="365"/>
      <c r="W15" s="365"/>
      <c r="X15" s="367"/>
      <c r="Y15" s="333"/>
      <c r="Z15" s="368"/>
      <c r="AA15" s="335"/>
      <c r="AB15" s="335"/>
      <c r="AC15" s="334">
        <f t="shared" si="0"/>
        <v>0</v>
      </c>
      <c r="AD15" s="334">
        <f t="shared" si="1"/>
        <v>0</v>
      </c>
      <c r="AE15" s="335"/>
      <c r="AF15" s="337"/>
      <c r="AG15" s="369"/>
      <c r="AH15" s="111"/>
      <c r="AI15" s="111"/>
      <c r="AJ15" s="99"/>
      <c r="AK15" s="99"/>
    </row>
    <row r="16" spans="1:37" s="102" customFormat="1" ht="18" customHeight="1" x14ac:dyDescent="0.3">
      <c r="A16" s="360"/>
      <c r="B16" s="350"/>
      <c r="C16" s="361"/>
      <c r="D16" s="361"/>
      <c r="E16" s="362"/>
      <c r="F16" s="329"/>
      <c r="G16" s="363"/>
      <c r="H16" s="364"/>
      <c r="I16" s="362"/>
      <c r="J16" s="363"/>
      <c r="K16" s="363"/>
      <c r="L16" s="363"/>
      <c r="M16" s="363"/>
      <c r="N16" s="363"/>
      <c r="O16" s="363"/>
      <c r="P16" s="365"/>
      <c r="Q16" s="365"/>
      <c r="R16" s="365"/>
      <c r="S16" s="366"/>
      <c r="T16" s="366"/>
      <c r="U16" s="361"/>
      <c r="V16" s="365"/>
      <c r="W16" s="365"/>
      <c r="X16" s="367"/>
      <c r="Y16" s="333"/>
      <c r="Z16" s="368"/>
      <c r="AA16" s="335"/>
      <c r="AB16" s="335"/>
      <c r="AC16" s="334">
        <f t="shared" si="0"/>
        <v>0</v>
      </c>
      <c r="AD16" s="334">
        <f t="shared" si="1"/>
        <v>0</v>
      </c>
      <c r="AE16" s="335"/>
      <c r="AF16" s="337"/>
      <c r="AG16" s="369"/>
      <c r="AH16" s="111"/>
      <c r="AI16" s="111"/>
      <c r="AJ16" s="99"/>
      <c r="AK16" s="99"/>
    </row>
    <row r="17" spans="1:37" s="102" customFormat="1" ht="18" customHeight="1" x14ac:dyDescent="0.3">
      <c r="A17" s="360"/>
      <c r="B17" s="350"/>
      <c r="C17" s="361"/>
      <c r="D17" s="361"/>
      <c r="E17" s="362"/>
      <c r="F17" s="329"/>
      <c r="G17" s="363"/>
      <c r="H17" s="364"/>
      <c r="I17" s="362"/>
      <c r="J17" s="363"/>
      <c r="K17" s="363"/>
      <c r="L17" s="363"/>
      <c r="M17" s="363"/>
      <c r="N17" s="363"/>
      <c r="O17" s="363"/>
      <c r="P17" s="365"/>
      <c r="Q17" s="365"/>
      <c r="R17" s="365"/>
      <c r="S17" s="366"/>
      <c r="T17" s="366"/>
      <c r="U17" s="361"/>
      <c r="V17" s="365"/>
      <c r="W17" s="365"/>
      <c r="X17" s="367"/>
      <c r="Y17" s="333"/>
      <c r="Z17" s="368"/>
      <c r="AA17" s="335"/>
      <c r="AB17" s="335"/>
      <c r="AC17" s="334">
        <f t="shared" si="0"/>
        <v>0</v>
      </c>
      <c r="AD17" s="334">
        <f t="shared" si="1"/>
        <v>0</v>
      </c>
      <c r="AE17" s="335"/>
      <c r="AF17" s="337"/>
      <c r="AG17" s="369"/>
      <c r="AH17" s="111"/>
      <c r="AI17" s="111"/>
      <c r="AJ17" s="99"/>
      <c r="AK17" s="99"/>
    </row>
    <row r="18" spans="1:37" s="102" customFormat="1" ht="18" customHeight="1" x14ac:dyDescent="0.3">
      <c r="A18" s="360"/>
      <c r="B18" s="350"/>
      <c r="C18" s="361"/>
      <c r="D18" s="361"/>
      <c r="E18" s="362"/>
      <c r="F18" s="329"/>
      <c r="G18" s="363"/>
      <c r="H18" s="364"/>
      <c r="I18" s="362"/>
      <c r="J18" s="363"/>
      <c r="K18" s="363"/>
      <c r="L18" s="363"/>
      <c r="M18" s="363"/>
      <c r="N18" s="363"/>
      <c r="O18" s="363"/>
      <c r="P18" s="365"/>
      <c r="Q18" s="365"/>
      <c r="R18" s="365"/>
      <c r="S18" s="366"/>
      <c r="T18" s="366"/>
      <c r="U18" s="361"/>
      <c r="V18" s="365"/>
      <c r="W18" s="365"/>
      <c r="X18" s="367"/>
      <c r="Y18" s="333"/>
      <c r="Z18" s="368"/>
      <c r="AA18" s="335"/>
      <c r="AB18" s="335"/>
      <c r="AC18" s="334">
        <f t="shared" si="0"/>
        <v>0</v>
      </c>
      <c r="AD18" s="334">
        <f t="shared" si="1"/>
        <v>0</v>
      </c>
      <c r="AE18" s="335"/>
      <c r="AF18" s="337"/>
      <c r="AG18" s="369"/>
      <c r="AH18" s="111"/>
      <c r="AI18" s="111"/>
      <c r="AJ18" s="99"/>
      <c r="AK18" s="99"/>
    </row>
    <row r="19" spans="1:37" s="102" customFormat="1" ht="18" customHeight="1" x14ac:dyDescent="0.3">
      <c r="A19" s="360"/>
      <c r="B19" s="350"/>
      <c r="C19" s="361"/>
      <c r="D19" s="361"/>
      <c r="E19" s="362"/>
      <c r="F19" s="329"/>
      <c r="G19" s="363"/>
      <c r="H19" s="364"/>
      <c r="I19" s="362"/>
      <c r="J19" s="363"/>
      <c r="K19" s="363"/>
      <c r="L19" s="363"/>
      <c r="M19" s="363"/>
      <c r="N19" s="363"/>
      <c r="O19" s="363"/>
      <c r="P19" s="365"/>
      <c r="Q19" s="365"/>
      <c r="R19" s="365"/>
      <c r="S19" s="366"/>
      <c r="T19" s="366"/>
      <c r="U19" s="361"/>
      <c r="V19" s="365"/>
      <c r="W19" s="365"/>
      <c r="X19" s="367"/>
      <c r="Y19" s="333"/>
      <c r="Z19" s="368"/>
      <c r="AA19" s="335"/>
      <c r="AB19" s="335"/>
      <c r="AC19" s="334">
        <f t="shared" si="0"/>
        <v>0</v>
      </c>
      <c r="AD19" s="334">
        <f t="shared" si="1"/>
        <v>0</v>
      </c>
      <c r="AE19" s="335"/>
      <c r="AF19" s="337"/>
      <c r="AG19" s="369"/>
      <c r="AH19" s="111"/>
      <c r="AI19" s="111"/>
      <c r="AJ19" s="99"/>
      <c r="AK19" s="99"/>
    </row>
    <row r="20" spans="1:37" s="102" customFormat="1" ht="18" customHeight="1" x14ac:dyDescent="0.3">
      <c r="A20" s="360"/>
      <c r="B20" s="350"/>
      <c r="C20" s="361"/>
      <c r="D20" s="361"/>
      <c r="E20" s="362"/>
      <c r="F20" s="329"/>
      <c r="G20" s="363"/>
      <c r="H20" s="364"/>
      <c r="I20" s="362"/>
      <c r="J20" s="363"/>
      <c r="K20" s="363"/>
      <c r="L20" s="363"/>
      <c r="M20" s="363"/>
      <c r="N20" s="363"/>
      <c r="O20" s="363"/>
      <c r="P20" s="365"/>
      <c r="Q20" s="365"/>
      <c r="R20" s="365"/>
      <c r="S20" s="366"/>
      <c r="T20" s="366"/>
      <c r="U20" s="361"/>
      <c r="V20" s="365"/>
      <c r="W20" s="365"/>
      <c r="X20" s="367"/>
      <c r="Y20" s="333"/>
      <c r="Z20" s="368"/>
      <c r="AA20" s="335"/>
      <c r="AB20" s="335"/>
      <c r="AC20" s="334">
        <f t="shared" si="0"/>
        <v>0</v>
      </c>
      <c r="AD20" s="334">
        <f t="shared" si="1"/>
        <v>0</v>
      </c>
      <c r="AE20" s="335"/>
      <c r="AF20" s="337"/>
      <c r="AG20" s="369"/>
      <c r="AH20" s="111"/>
      <c r="AI20" s="111"/>
      <c r="AJ20" s="99"/>
      <c r="AK20" s="99"/>
    </row>
    <row r="21" spans="1:37" s="102" customFormat="1" ht="18" customHeight="1" x14ac:dyDescent="0.3">
      <c r="A21" s="360"/>
      <c r="B21" s="350"/>
      <c r="C21" s="361"/>
      <c r="D21" s="361"/>
      <c r="E21" s="362"/>
      <c r="F21" s="329"/>
      <c r="G21" s="363"/>
      <c r="H21" s="364"/>
      <c r="I21" s="362"/>
      <c r="J21" s="363"/>
      <c r="K21" s="363"/>
      <c r="L21" s="363"/>
      <c r="M21" s="363"/>
      <c r="N21" s="363"/>
      <c r="O21" s="363"/>
      <c r="P21" s="365"/>
      <c r="Q21" s="365"/>
      <c r="R21" s="365"/>
      <c r="S21" s="366"/>
      <c r="T21" s="366"/>
      <c r="U21" s="361"/>
      <c r="V21" s="365"/>
      <c r="W21" s="365"/>
      <c r="X21" s="367"/>
      <c r="Y21" s="333"/>
      <c r="Z21" s="368"/>
      <c r="AA21" s="335"/>
      <c r="AB21" s="335"/>
      <c r="AC21" s="334">
        <f t="shared" si="0"/>
        <v>0</v>
      </c>
      <c r="AD21" s="334">
        <f t="shared" si="1"/>
        <v>0</v>
      </c>
      <c r="AE21" s="335"/>
      <c r="AF21" s="337"/>
      <c r="AG21" s="369"/>
      <c r="AH21" s="111"/>
      <c r="AI21" s="111"/>
      <c r="AJ21" s="99"/>
      <c r="AK21" s="99"/>
    </row>
    <row r="22" spans="1:37" s="102" customFormat="1" ht="18" customHeight="1" x14ac:dyDescent="0.3">
      <c r="A22" s="360"/>
      <c r="B22" s="350"/>
      <c r="C22" s="361"/>
      <c r="D22" s="361"/>
      <c r="E22" s="362"/>
      <c r="F22" s="329"/>
      <c r="G22" s="363"/>
      <c r="H22" s="364"/>
      <c r="I22" s="362"/>
      <c r="J22" s="363"/>
      <c r="K22" s="363"/>
      <c r="L22" s="363"/>
      <c r="M22" s="363"/>
      <c r="N22" s="363"/>
      <c r="O22" s="363"/>
      <c r="P22" s="365"/>
      <c r="Q22" s="365"/>
      <c r="R22" s="365"/>
      <c r="S22" s="366"/>
      <c r="T22" s="366"/>
      <c r="U22" s="361"/>
      <c r="V22" s="365"/>
      <c r="W22" s="365"/>
      <c r="X22" s="367"/>
      <c r="Y22" s="333"/>
      <c r="Z22" s="368"/>
      <c r="AA22" s="335"/>
      <c r="AB22" s="335"/>
      <c r="AC22" s="334">
        <f t="shared" si="0"/>
        <v>0</v>
      </c>
      <c r="AD22" s="334">
        <f t="shared" si="1"/>
        <v>0</v>
      </c>
      <c r="AE22" s="335"/>
      <c r="AF22" s="337"/>
      <c r="AG22" s="369"/>
      <c r="AH22" s="111"/>
      <c r="AI22" s="111"/>
      <c r="AJ22" s="99"/>
      <c r="AK22" s="99"/>
    </row>
    <row r="23" spans="1:37" s="102" customFormat="1" ht="18" customHeight="1" x14ac:dyDescent="0.3">
      <c r="A23" s="360"/>
      <c r="B23" s="350"/>
      <c r="C23" s="361"/>
      <c r="D23" s="361"/>
      <c r="E23" s="362"/>
      <c r="F23" s="329"/>
      <c r="G23" s="363"/>
      <c r="H23" s="364"/>
      <c r="I23" s="362"/>
      <c r="J23" s="363"/>
      <c r="K23" s="363"/>
      <c r="L23" s="363"/>
      <c r="M23" s="363"/>
      <c r="N23" s="363"/>
      <c r="O23" s="363"/>
      <c r="P23" s="365"/>
      <c r="Q23" s="365"/>
      <c r="R23" s="365"/>
      <c r="S23" s="366"/>
      <c r="T23" s="366"/>
      <c r="U23" s="361"/>
      <c r="V23" s="365"/>
      <c r="W23" s="365"/>
      <c r="X23" s="367"/>
      <c r="Y23" s="333"/>
      <c r="Z23" s="368"/>
      <c r="AA23" s="335"/>
      <c r="AB23" s="335"/>
      <c r="AC23" s="334">
        <f t="shared" si="0"/>
        <v>0</v>
      </c>
      <c r="AD23" s="334">
        <f t="shared" si="1"/>
        <v>0</v>
      </c>
      <c r="AE23" s="335"/>
      <c r="AF23" s="337"/>
      <c r="AG23" s="369"/>
      <c r="AH23" s="111"/>
      <c r="AI23" s="111"/>
      <c r="AJ23" s="99"/>
      <c r="AK23" s="99"/>
    </row>
    <row r="24" spans="1:37" s="102" customFormat="1" ht="18" customHeight="1" x14ac:dyDescent="0.3">
      <c r="A24" s="360"/>
      <c r="B24" s="350"/>
      <c r="C24" s="361"/>
      <c r="D24" s="361"/>
      <c r="E24" s="362"/>
      <c r="F24" s="329"/>
      <c r="G24" s="363"/>
      <c r="H24" s="364"/>
      <c r="I24" s="362"/>
      <c r="J24" s="363"/>
      <c r="K24" s="363"/>
      <c r="L24" s="363"/>
      <c r="M24" s="363"/>
      <c r="N24" s="363"/>
      <c r="O24" s="363"/>
      <c r="P24" s="365"/>
      <c r="Q24" s="365"/>
      <c r="R24" s="365"/>
      <c r="S24" s="366"/>
      <c r="T24" s="366"/>
      <c r="U24" s="361"/>
      <c r="V24" s="365"/>
      <c r="W24" s="365"/>
      <c r="X24" s="367"/>
      <c r="Y24" s="333"/>
      <c r="Z24" s="368"/>
      <c r="AA24" s="335"/>
      <c r="AB24" s="335"/>
      <c r="AC24" s="334">
        <f t="shared" si="0"/>
        <v>0</v>
      </c>
      <c r="AD24" s="334">
        <f t="shared" si="1"/>
        <v>0</v>
      </c>
      <c r="AE24" s="335"/>
      <c r="AF24" s="337"/>
      <c r="AG24" s="369"/>
      <c r="AH24" s="111"/>
      <c r="AI24" s="111"/>
      <c r="AJ24" s="99"/>
      <c r="AK24" s="99"/>
    </row>
    <row r="25" spans="1:37" s="102" customFormat="1" ht="18" customHeight="1" x14ac:dyDescent="0.3">
      <c r="A25" s="360"/>
      <c r="B25" s="350"/>
      <c r="C25" s="361"/>
      <c r="D25" s="361"/>
      <c r="E25" s="362"/>
      <c r="F25" s="329"/>
      <c r="G25" s="363"/>
      <c r="H25" s="364"/>
      <c r="I25" s="362"/>
      <c r="J25" s="363"/>
      <c r="K25" s="363"/>
      <c r="L25" s="363"/>
      <c r="M25" s="363"/>
      <c r="N25" s="363"/>
      <c r="O25" s="363"/>
      <c r="P25" s="365"/>
      <c r="Q25" s="365"/>
      <c r="R25" s="365"/>
      <c r="S25" s="366"/>
      <c r="T25" s="366"/>
      <c r="U25" s="361"/>
      <c r="V25" s="365"/>
      <c r="W25" s="365"/>
      <c r="X25" s="367"/>
      <c r="Y25" s="333"/>
      <c r="Z25" s="368"/>
      <c r="AA25" s="335"/>
      <c r="AB25" s="335"/>
      <c r="AC25" s="334">
        <f t="shared" si="0"/>
        <v>0</v>
      </c>
      <c r="AD25" s="334">
        <f t="shared" si="1"/>
        <v>0</v>
      </c>
      <c r="AE25" s="335"/>
      <c r="AF25" s="337"/>
      <c r="AG25" s="369"/>
      <c r="AH25" s="111"/>
      <c r="AI25" s="111"/>
      <c r="AJ25" s="99"/>
      <c r="AK25" s="99"/>
    </row>
    <row r="26" spans="1:37" s="102" customFormat="1" ht="18" customHeight="1" x14ac:dyDescent="0.3">
      <c r="A26" s="360"/>
      <c r="B26" s="350"/>
      <c r="C26" s="361"/>
      <c r="D26" s="361"/>
      <c r="E26" s="362"/>
      <c r="F26" s="329"/>
      <c r="G26" s="363"/>
      <c r="H26" s="364"/>
      <c r="I26" s="362"/>
      <c r="J26" s="363"/>
      <c r="K26" s="363"/>
      <c r="L26" s="363"/>
      <c r="M26" s="363"/>
      <c r="N26" s="363"/>
      <c r="O26" s="363"/>
      <c r="P26" s="365"/>
      <c r="Q26" s="365"/>
      <c r="R26" s="365"/>
      <c r="S26" s="366"/>
      <c r="T26" s="366"/>
      <c r="U26" s="361"/>
      <c r="V26" s="365"/>
      <c r="W26" s="365"/>
      <c r="X26" s="367"/>
      <c r="Y26" s="333"/>
      <c r="Z26" s="368"/>
      <c r="AA26" s="335"/>
      <c r="AB26" s="335"/>
      <c r="AC26" s="334">
        <f t="shared" si="0"/>
        <v>0</v>
      </c>
      <c r="AD26" s="334">
        <f t="shared" si="1"/>
        <v>0</v>
      </c>
      <c r="AE26" s="335"/>
      <c r="AF26" s="337"/>
      <c r="AG26" s="369"/>
      <c r="AH26" s="111"/>
      <c r="AI26" s="111"/>
      <c r="AJ26" s="99"/>
      <c r="AK26" s="99"/>
    </row>
    <row r="27" spans="1:37" s="102" customFormat="1" ht="18" customHeight="1" x14ac:dyDescent="0.3">
      <c r="A27" s="360"/>
      <c r="B27" s="350"/>
      <c r="C27" s="361"/>
      <c r="D27" s="361"/>
      <c r="E27" s="362"/>
      <c r="F27" s="329"/>
      <c r="G27" s="363"/>
      <c r="H27" s="364"/>
      <c r="I27" s="362"/>
      <c r="J27" s="363"/>
      <c r="K27" s="363"/>
      <c r="L27" s="363"/>
      <c r="M27" s="363"/>
      <c r="N27" s="363"/>
      <c r="O27" s="363"/>
      <c r="P27" s="365"/>
      <c r="Q27" s="365"/>
      <c r="R27" s="365"/>
      <c r="S27" s="366"/>
      <c r="T27" s="366"/>
      <c r="U27" s="361"/>
      <c r="V27" s="365"/>
      <c r="W27" s="365"/>
      <c r="X27" s="367"/>
      <c r="Y27" s="333"/>
      <c r="Z27" s="368"/>
      <c r="AA27" s="335"/>
      <c r="AB27" s="335"/>
      <c r="AC27" s="334">
        <f t="shared" si="0"/>
        <v>0</v>
      </c>
      <c r="AD27" s="334">
        <f t="shared" si="1"/>
        <v>0</v>
      </c>
      <c r="AE27" s="335"/>
      <c r="AF27" s="337"/>
      <c r="AG27" s="369"/>
      <c r="AH27" s="111"/>
      <c r="AI27" s="111"/>
      <c r="AJ27" s="99"/>
      <c r="AK27" s="99"/>
    </row>
    <row r="28" spans="1:37" s="102" customFormat="1" ht="18" customHeight="1" x14ac:dyDescent="0.3">
      <c r="A28" s="360"/>
      <c r="B28" s="350"/>
      <c r="C28" s="361"/>
      <c r="D28" s="361"/>
      <c r="E28" s="362"/>
      <c r="F28" s="329"/>
      <c r="G28" s="363"/>
      <c r="H28" s="364"/>
      <c r="I28" s="362"/>
      <c r="J28" s="363"/>
      <c r="K28" s="363"/>
      <c r="L28" s="363"/>
      <c r="M28" s="363"/>
      <c r="N28" s="363"/>
      <c r="O28" s="363"/>
      <c r="P28" s="365"/>
      <c r="Q28" s="365"/>
      <c r="R28" s="365"/>
      <c r="S28" s="366"/>
      <c r="T28" s="366"/>
      <c r="U28" s="361"/>
      <c r="V28" s="365"/>
      <c r="W28" s="365"/>
      <c r="X28" s="367"/>
      <c r="Y28" s="333"/>
      <c r="Z28" s="368"/>
      <c r="AA28" s="335"/>
      <c r="AB28" s="335"/>
      <c r="AC28" s="334">
        <f t="shared" si="0"/>
        <v>0</v>
      </c>
      <c r="AD28" s="334">
        <f t="shared" si="1"/>
        <v>0</v>
      </c>
      <c r="AE28" s="335"/>
      <c r="AF28" s="337"/>
      <c r="AG28" s="369"/>
      <c r="AH28" s="111"/>
      <c r="AI28" s="111"/>
      <c r="AJ28" s="99"/>
      <c r="AK28" s="99"/>
    </row>
    <row r="29" spans="1:37" s="102" customFormat="1" ht="18" customHeight="1" x14ac:dyDescent="0.3">
      <c r="A29" s="360"/>
      <c r="B29" s="350"/>
      <c r="C29" s="361"/>
      <c r="D29" s="361"/>
      <c r="E29" s="362"/>
      <c r="F29" s="329"/>
      <c r="G29" s="363"/>
      <c r="H29" s="364"/>
      <c r="I29" s="362"/>
      <c r="J29" s="363"/>
      <c r="K29" s="363"/>
      <c r="L29" s="363"/>
      <c r="M29" s="363"/>
      <c r="N29" s="363"/>
      <c r="O29" s="363"/>
      <c r="P29" s="365"/>
      <c r="Q29" s="365"/>
      <c r="R29" s="365"/>
      <c r="S29" s="366"/>
      <c r="T29" s="366"/>
      <c r="U29" s="361"/>
      <c r="V29" s="365"/>
      <c r="W29" s="365"/>
      <c r="X29" s="367"/>
      <c r="Y29" s="333"/>
      <c r="Z29" s="368"/>
      <c r="AA29" s="335"/>
      <c r="AB29" s="335"/>
      <c r="AC29" s="334">
        <f t="shared" si="0"/>
        <v>0</v>
      </c>
      <c r="AD29" s="334">
        <f t="shared" si="1"/>
        <v>0</v>
      </c>
      <c r="AE29" s="335"/>
      <c r="AF29" s="337"/>
      <c r="AG29" s="369"/>
      <c r="AH29" s="111"/>
      <c r="AI29" s="111"/>
      <c r="AJ29" s="99"/>
      <c r="AK29" s="99"/>
    </row>
    <row r="30" spans="1:37" s="102" customFormat="1" ht="18" customHeight="1" x14ac:dyDescent="0.3">
      <c r="A30" s="360"/>
      <c r="B30" s="350"/>
      <c r="C30" s="361"/>
      <c r="D30" s="361"/>
      <c r="E30" s="362"/>
      <c r="F30" s="329"/>
      <c r="G30" s="363"/>
      <c r="H30" s="364"/>
      <c r="I30" s="362"/>
      <c r="J30" s="363"/>
      <c r="K30" s="363"/>
      <c r="L30" s="363"/>
      <c r="M30" s="363"/>
      <c r="N30" s="363"/>
      <c r="O30" s="363"/>
      <c r="P30" s="365"/>
      <c r="Q30" s="365"/>
      <c r="R30" s="365"/>
      <c r="S30" s="366"/>
      <c r="T30" s="366"/>
      <c r="U30" s="361"/>
      <c r="V30" s="365"/>
      <c r="W30" s="365"/>
      <c r="X30" s="367"/>
      <c r="Y30" s="333"/>
      <c r="Z30" s="368"/>
      <c r="AA30" s="335"/>
      <c r="AB30" s="335"/>
      <c r="AC30" s="334">
        <f t="shared" si="0"/>
        <v>0</v>
      </c>
      <c r="AD30" s="334">
        <f t="shared" si="1"/>
        <v>0</v>
      </c>
      <c r="AE30" s="335"/>
      <c r="AF30" s="337"/>
      <c r="AG30" s="369"/>
      <c r="AH30" s="111"/>
      <c r="AI30" s="111"/>
      <c r="AJ30" s="99"/>
      <c r="AK30" s="99"/>
    </row>
    <row r="31" spans="1:37" s="102" customFormat="1" ht="18" customHeight="1" x14ac:dyDescent="0.3">
      <c r="A31" s="360"/>
      <c r="B31" s="350"/>
      <c r="C31" s="361"/>
      <c r="D31" s="361"/>
      <c r="E31" s="362"/>
      <c r="F31" s="329"/>
      <c r="G31" s="363"/>
      <c r="H31" s="364"/>
      <c r="I31" s="362"/>
      <c r="J31" s="363"/>
      <c r="K31" s="363"/>
      <c r="L31" s="363"/>
      <c r="M31" s="363"/>
      <c r="N31" s="363"/>
      <c r="O31" s="363"/>
      <c r="P31" s="365"/>
      <c r="Q31" s="365"/>
      <c r="R31" s="365"/>
      <c r="S31" s="366"/>
      <c r="T31" s="366"/>
      <c r="U31" s="361"/>
      <c r="V31" s="365"/>
      <c r="W31" s="365"/>
      <c r="X31" s="367"/>
      <c r="Y31" s="333"/>
      <c r="Z31" s="368"/>
      <c r="AA31" s="335"/>
      <c r="AB31" s="335"/>
      <c r="AC31" s="334">
        <f t="shared" si="0"/>
        <v>0</v>
      </c>
      <c r="AD31" s="334">
        <f t="shared" si="1"/>
        <v>0</v>
      </c>
      <c r="AE31" s="335"/>
      <c r="AF31" s="337"/>
      <c r="AG31" s="369"/>
      <c r="AH31" s="111"/>
      <c r="AI31" s="111"/>
      <c r="AJ31" s="99"/>
      <c r="AK31" s="99"/>
    </row>
    <row r="32" spans="1:37" s="102" customFormat="1" ht="18" customHeight="1" x14ac:dyDescent="0.3">
      <c r="A32" s="360"/>
      <c r="B32" s="350"/>
      <c r="C32" s="361"/>
      <c r="D32" s="361"/>
      <c r="E32" s="362"/>
      <c r="F32" s="329"/>
      <c r="G32" s="363"/>
      <c r="H32" s="364"/>
      <c r="I32" s="362"/>
      <c r="J32" s="363"/>
      <c r="K32" s="363"/>
      <c r="L32" s="363"/>
      <c r="M32" s="363"/>
      <c r="N32" s="363"/>
      <c r="O32" s="363"/>
      <c r="P32" s="365"/>
      <c r="Q32" s="365"/>
      <c r="R32" s="365"/>
      <c r="S32" s="366"/>
      <c r="T32" s="366"/>
      <c r="U32" s="361"/>
      <c r="V32" s="365"/>
      <c r="W32" s="365"/>
      <c r="X32" s="367"/>
      <c r="Y32" s="333"/>
      <c r="Z32" s="368"/>
      <c r="AA32" s="335"/>
      <c r="AB32" s="335"/>
      <c r="AC32" s="334">
        <f t="shared" si="0"/>
        <v>0</v>
      </c>
      <c r="AD32" s="334">
        <f t="shared" si="1"/>
        <v>0</v>
      </c>
      <c r="AE32" s="335"/>
      <c r="AF32" s="337"/>
      <c r="AG32" s="369"/>
      <c r="AH32" s="111"/>
      <c r="AI32" s="111"/>
      <c r="AJ32" s="99"/>
      <c r="AK32" s="99"/>
    </row>
    <row r="33" spans="1:37" s="102" customFormat="1" ht="18" customHeight="1" x14ac:dyDescent="0.3">
      <c r="A33" s="360"/>
      <c r="B33" s="350"/>
      <c r="C33" s="361"/>
      <c r="D33" s="361"/>
      <c r="E33" s="362"/>
      <c r="F33" s="329"/>
      <c r="G33" s="363"/>
      <c r="H33" s="364"/>
      <c r="I33" s="362"/>
      <c r="J33" s="363"/>
      <c r="K33" s="363"/>
      <c r="L33" s="363"/>
      <c r="M33" s="363"/>
      <c r="N33" s="363"/>
      <c r="O33" s="363"/>
      <c r="P33" s="365"/>
      <c r="Q33" s="365"/>
      <c r="R33" s="365"/>
      <c r="S33" s="366"/>
      <c r="T33" s="366"/>
      <c r="U33" s="361"/>
      <c r="V33" s="365"/>
      <c r="W33" s="365"/>
      <c r="X33" s="367"/>
      <c r="Y33" s="333"/>
      <c r="Z33" s="368"/>
      <c r="AA33" s="335"/>
      <c r="AB33" s="335"/>
      <c r="AC33" s="334">
        <f t="shared" si="0"/>
        <v>0</v>
      </c>
      <c r="AD33" s="334">
        <f t="shared" si="1"/>
        <v>0</v>
      </c>
      <c r="AE33" s="335"/>
      <c r="AF33" s="337"/>
      <c r="AG33" s="369"/>
      <c r="AH33" s="111"/>
      <c r="AI33" s="111"/>
      <c r="AJ33" s="99"/>
      <c r="AK33" s="99"/>
    </row>
    <row r="34" spans="1:37" s="102" customFormat="1" ht="18" customHeight="1" x14ac:dyDescent="0.3">
      <c r="A34" s="360"/>
      <c r="B34" s="350"/>
      <c r="C34" s="361"/>
      <c r="D34" s="361"/>
      <c r="E34" s="362"/>
      <c r="F34" s="329"/>
      <c r="G34" s="363"/>
      <c r="H34" s="364"/>
      <c r="I34" s="362"/>
      <c r="J34" s="363"/>
      <c r="K34" s="363"/>
      <c r="L34" s="363"/>
      <c r="M34" s="363"/>
      <c r="N34" s="363"/>
      <c r="O34" s="363"/>
      <c r="P34" s="365"/>
      <c r="Q34" s="365"/>
      <c r="R34" s="365"/>
      <c r="S34" s="366"/>
      <c r="T34" s="366"/>
      <c r="U34" s="361"/>
      <c r="V34" s="365"/>
      <c r="W34" s="365"/>
      <c r="X34" s="367"/>
      <c r="Y34" s="333"/>
      <c r="Z34" s="368"/>
      <c r="AA34" s="335"/>
      <c r="AB34" s="335"/>
      <c r="AC34" s="334">
        <f t="shared" si="0"/>
        <v>0</v>
      </c>
      <c r="AD34" s="334">
        <f t="shared" si="1"/>
        <v>0</v>
      </c>
      <c r="AE34" s="335"/>
      <c r="AF34" s="337"/>
      <c r="AG34" s="369"/>
      <c r="AH34" s="111"/>
      <c r="AI34" s="111"/>
      <c r="AJ34" s="99"/>
      <c r="AK34" s="99"/>
    </row>
    <row r="35" spans="1:37" s="102" customFormat="1" ht="18" customHeight="1" x14ac:dyDescent="0.3">
      <c r="A35" s="360"/>
      <c r="B35" s="350"/>
      <c r="C35" s="361"/>
      <c r="D35" s="361"/>
      <c r="E35" s="362"/>
      <c r="F35" s="329"/>
      <c r="G35" s="363"/>
      <c r="H35" s="364"/>
      <c r="I35" s="362"/>
      <c r="J35" s="363"/>
      <c r="K35" s="363"/>
      <c r="L35" s="363"/>
      <c r="M35" s="363"/>
      <c r="N35" s="363"/>
      <c r="O35" s="363"/>
      <c r="P35" s="365"/>
      <c r="Q35" s="365"/>
      <c r="R35" s="365"/>
      <c r="S35" s="366"/>
      <c r="T35" s="366"/>
      <c r="U35" s="361"/>
      <c r="V35" s="365"/>
      <c r="W35" s="365"/>
      <c r="X35" s="367"/>
      <c r="Y35" s="333"/>
      <c r="Z35" s="368"/>
      <c r="AA35" s="335"/>
      <c r="AB35" s="335"/>
      <c r="AC35" s="334">
        <f t="shared" si="0"/>
        <v>0</v>
      </c>
      <c r="AD35" s="334">
        <f t="shared" si="1"/>
        <v>0</v>
      </c>
      <c r="AE35" s="335"/>
      <c r="AF35" s="337"/>
      <c r="AG35" s="369"/>
      <c r="AH35" s="111"/>
      <c r="AI35" s="111"/>
      <c r="AJ35" s="99"/>
      <c r="AK35" s="99"/>
    </row>
    <row r="36" spans="1:37" s="102" customFormat="1" ht="18" customHeight="1" x14ac:dyDescent="0.3">
      <c r="A36" s="360"/>
      <c r="B36" s="350"/>
      <c r="C36" s="350"/>
      <c r="D36" s="370"/>
      <c r="E36" s="362"/>
      <c r="F36" s="329"/>
      <c r="G36" s="363"/>
      <c r="H36" s="364"/>
      <c r="I36" s="362"/>
      <c r="J36" s="363"/>
      <c r="K36" s="363"/>
      <c r="L36" s="363"/>
      <c r="M36" s="363"/>
      <c r="N36" s="363"/>
      <c r="O36" s="363"/>
      <c r="P36" s="365"/>
      <c r="Q36" s="365"/>
      <c r="R36" s="365"/>
      <c r="S36" s="371"/>
      <c r="T36" s="366"/>
      <c r="U36" s="361"/>
      <c r="V36" s="365"/>
      <c r="W36" s="365"/>
      <c r="X36" s="367"/>
      <c r="Y36" s="333"/>
      <c r="Z36" s="372"/>
      <c r="AA36" s="335"/>
      <c r="AB36" s="335"/>
      <c r="AC36" s="334">
        <f t="shared" si="0"/>
        <v>0</v>
      </c>
      <c r="AD36" s="334">
        <f t="shared" si="1"/>
        <v>0</v>
      </c>
      <c r="AE36" s="335"/>
      <c r="AF36" s="373"/>
      <c r="AG36" s="369"/>
      <c r="AH36" s="111"/>
      <c r="AI36" s="111"/>
      <c r="AJ36" s="99"/>
      <c r="AK36" s="99"/>
    </row>
    <row r="37" spans="1:37" s="102" customFormat="1" ht="18" customHeight="1" x14ac:dyDescent="0.3">
      <c r="A37" s="360"/>
      <c r="B37" s="350"/>
      <c r="C37" s="350"/>
      <c r="D37" s="370"/>
      <c r="E37" s="362"/>
      <c r="F37" s="329"/>
      <c r="G37" s="363"/>
      <c r="H37" s="364"/>
      <c r="I37" s="362"/>
      <c r="J37" s="363"/>
      <c r="K37" s="363"/>
      <c r="L37" s="363"/>
      <c r="M37" s="363"/>
      <c r="N37" s="363"/>
      <c r="O37" s="363"/>
      <c r="P37" s="365"/>
      <c r="Q37" s="365"/>
      <c r="R37" s="365"/>
      <c r="S37" s="371"/>
      <c r="T37" s="366"/>
      <c r="U37" s="361"/>
      <c r="V37" s="365"/>
      <c r="W37" s="365"/>
      <c r="X37" s="367"/>
      <c r="Y37" s="333"/>
      <c r="Z37" s="372"/>
      <c r="AA37" s="335"/>
      <c r="AB37" s="335"/>
      <c r="AC37" s="334">
        <f t="shared" si="0"/>
        <v>0</v>
      </c>
      <c r="AD37" s="334">
        <f t="shared" si="1"/>
        <v>0</v>
      </c>
      <c r="AE37" s="335"/>
      <c r="AF37" s="373"/>
      <c r="AG37" s="369"/>
      <c r="AH37" s="111"/>
      <c r="AI37" s="111"/>
      <c r="AJ37" s="99"/>
      <c r="AK37" s="99"/>
    </row>
    <row r="38" spans="1:37" s="102" customFormat="1" ht="18" customHeight="1" x14ac:dyDescent="0.3">
      <c r="A38" s="360"/>
      <c r="B38" s="350"/>
      <c r="C38" s="350"/>
      <c r="D38" s="370"/>
      <c r="E38" s="362"/>
      <c r="F38" s="329"/>
      <c r="G38" s="363"/>
      <c r="H38" s="364"/>
      <c r="I38" s="362"/>
      <c r="J38" s="363"/>
      <c r="K38" s="363"/>
      <c r="L38" s="363"/>
      <c r="M38" s="363"/>
      <c r="N38" s="363"/>
      <c r="O38" s="363"/>
      <c r="P38" s="365"/>
      <c r="Q38" s="365"/>
      <c r="R38" s="365"/>
      <c r="S38" s="366"/>
      <c r="T38" s="366"/>
      <c r="U38" s="361"/>
      <c r="V38" s="365"/>
      <c r="W38" s="365"/>
      <c r="X38" s="367"/>
      <c r="Y38" s="333"/>
      <c r="Z38" s="372"/>
      <c r="AA38" s="335"/>
      <c r="AB38" s="335"/>
      <c r="AC38" s="334">
        <f t="shared" si="0"/>
        <v>0</v>
      </c>
      <c r="AD38" s="334">
        <f t="shared" si="1"/>
        <v>0</v>
      </c>
      <c r="AE38" s="335"/>
      <c r="AF38" s="373"/>
      <c r="AG38" s="369"/>
      <c r="AH38" s="111"/>
      <c r="AI38" s="111"/>
      <c r="AJ38" s="99"/>
      <c r="AK38" s="99"/>
    </row>
    <row r="39" spans="1:37" s="102" customFormat="1" ht="18" customHeight="1" x14ac:dyDescent="0.3">
      <c r="A39" s="360"/>
      <c r="B39" s="350"/>
      <c r="C39" s="350"/>
      <c r="D39" s="370"/>
      <c r="E39" s="362"/>
      <c r="F39" s="329"/>
      <c r="G39" s="363"/>
      <c r="H39" s="364"/>
      <c r="I39" s="362"/>
      <c r="J39" s="374"/>
      <c r="K39" s="374"/>
      <c r="L39" s="363"/>
      <c r="M39" s="374"/>
      <c r="N39" s="374"/>
      <c r="O39" s="374"/>
      <c r="P39" s="365"/>
      <c r="Q39" s="365"/>
      <c r="R39" s="365"/>
      <c r="S39" s="366"/>
      <c r="T39" s="366"/>
      <c r="U39" s="361"/>
      <c r="V39" s="365"/>
      <c r="W39" s="365"/>
      <c r="X39" s="367"/>
      <c r="Y39" s="333"/>
      <c r="Z39" s="375"/>
      <c r="AA39" s="335"/>
      <c r="AB39" s="335"/>
      <c r="AC39" s="334">
        <f t="shared" si="0"/>
        <v>0</v>
      </c>
      <c r="AD39" s="334">
        <f t="shared" si="1"/>
        <v>0</v>
      </c>
      <c r="AE39" s="335"/>
      <c r="AF39" s="373"/>
      <c r="AG39" s="369"/>
      <c r="AH39" s="111"/>
      <c r="AI39" s="111"/>
      <c r="AJ39" s="99"/>
      <c r="AK39" s="99"/>
    </row>
    <row r="40" spans="1:37" s="102" customFormat="1" ht="18" customHeight="1" x14ac:dyDescent="0.3">
      <c r="A40" s="360"/>
      <c r="B40" s="350"/>
      <c r="C40" s="350"/>
      <c r="D40" s="370"/>
      <c r="E40" s="362"/>
      <c r="F40" s="329"/>
      <c r="G40" s="363"/>
      <c r="H40" s="364"/>
      <c r="I40" s="362"/>
      <c r="J40" s="374"/>
      <c r="K40" s="374"/>
      <c r="L40" s="363"/>
      <c r="M40" s="374"/>
      <c r="N40" s="374"/>
      <c r="O40" s="374"/>
      <c r="P40" s="365"/>
      <c r="Q40" s="365"/>
      <c r="R40" s="365"/>
      <c r="S40" s="366"/>
      <c r="T40" s="366"/>
      <c r="U40" s="361"/>
      <c r="V40" s="365"/>
      <c r="W40" s="365"/>
      <c r="X40" s="367"/>
      <c r="Y40" s="333"/>
      <c r="Z40" s="375"/>
      <c r="AA40" s="335"/>
      <c r="AB40" s="335"/>
      <c r="AC40" s="334">
        <f t="shared" si="0"/>
        <v>0</v>
      </c>
      <c r="AD40" s="334">
        <f t="shared" si="1"/>
        <v>0</v>
      </c>
      <c r="AE40" s="335"/>
      <c r="AF40" s="373"/>
      <c r="AG40" s="369"/>
      <c r="AH40" s="111"/>
      <c r="AI40" s="111"/>
      <c r="AJ40" s="99"/>
      <c r="AK40" s="99"/>
    </row>
    <row r="41" spans="1:37" s="102" customFormat="1" ht="18" customHeight="1" x14ac:dyDescent="0.3">
      <c r="A41" s="360"/>
      <c r="B41" s="350"/>
      <c r="C41" s="350"/>
      <c r="D41" s="370"/>
      <c r="E41" s="362"/>
      <c r="F41" s="329"/>
      <c r="G41" s="363"/>
      <c r="H41" s="364"/>
      <c r="I41" s="362"/>
      <c r="J41" s="363"/>
      <c r="K41" s="363"/>
      <c r="L41" s="363"/>
      <c r="M41" s="363"/>
      <c r="N41" s="363"/>
      <c r="O41" s="363"/>
      <c r="P41" s="365"/>
      <c r="Q41" s="365"/>
      <c r="R41" s="365"/>
      <c r="S41" s="366"/>
      <c r="T41" s="366"/>
      <c r="U41" s="361"/>
      <c r="V41" s="365"/>
      <c r="W41" s="365"/>
      <c r="X41" s="367"/>
      <c r="Y41" s="333"/>
      <c r="Z41" s="372"/>
      <c r="AA41" s="335"/>
      <c r="AB41" s="335"/>
      <c r="AC41" s="334">
        <f t="shared" si="0"/>
        <v>0</v>
      </c>
      <c r="AD41" s="334">
        <f t="shared" si="1"/>
        <v>0</v>
      </c>
      <c r="AE41" s="335"/>
      <c r="AF41" s="373"/>
      <c r="AG41" s="369"/>
      <c r="AH41" s="111"/>
      <c r="AI41" s="111"/>
      <c r="AJ41" s="99"/>
      <c r="AK41" s="99"/>
    </row>
    <row r="42" spans="1:37" s="102" customFormat="1" ht="18" customHeight="1" x14ac:dyDescent="0.3">
      <c r="A42" s="360"/>
      <c r="B42" s="350"/>
      <c r="C42" s="350"/>
      <c r="D42" s="370"/>
      <c r="E42" s="362"/>
      <c r="F42" s="329"/>
      <c r="G42" s="363"/>
      <c r="H42" s="364"/>
      <c r="I42" s="362"/>
      <c r="J42" s="363"/>
      <c r="K42" s="363"/>
      <c r="L42" s="363"/>
      <c r="M42" s="363"/>
      <c r="N42" s="363"/>
      <c r="O42" s="363"/>
      <c r="P42" s="365"/>
      <c r="Q42" s="365"/>
      <c r="R42" s="365"/>
      <c r="S42" s="366"/>
      <c r="T42" s="366"/>
      <c r="U42" s="361"/>
      <c r="V42" s="365"/>
      <c r="W42" s="365"/>
      <c r="X42" s="367"/>
      <c r="Y42" s="333"/>
      <c r="Z42" s="372"/>
      <c r="AA42" s="335"/>
      <c r="AB42" s="335"/>
      <c r="AC42" s="334">
        <f t="shared" si="0"/>
        <v>0</v>
      </c>
      <c r="AD42" s="334">
        <f t="shared" si="1"/>
        <v>0</v>
      </c>
      <c r="AE42" s="335"/>
      <c r="AF42" s="373"/>
      <c r="AG42" s="369"/>
      <c r="AH42" s="111"/>
      <c r="AI42" s="111"/>
      <c r="AJ42" s="99"/>
      <c r="AK42" s="99"/>
    </row>
    <row r="43" spans="1:37" s="102" customFormat="1" ht="18" customHeight="1" x14ac:dyDescent="0.3">
      <c r="A43" s="360"/>
      <c r="B43" s="350"/>
      <c r="C43" s="350"/>
      <c r="D43" s="370"/>
      <c r="E43" s="362"/>
      <c r="F43" s="329"/>
      <c r="G43" s="363"/>
      <c r="H43" s="364"/>
      <c r="I43" s="362"/>
      <c r="J43" s="363"/>
      <c r="K43" s="363"/>
      <c r="L43" s="363"/>
      <c r="M43" s="363"/>
      <c r="N43" s="363"/>
      <c r="O43" s="363"/>
      <c r="P43" s="365"/>
      <c r="Q43" s="365"/>
      <c r="R43" s="365"/>
      <c r="S43" s="366"/>
      <c r="T43" s="366"/>
      <c r="U43" s="361"/>
      <c r="V43" s="365"/>
      <c r="W43" s="365"/>
      <c r="X43" s="367"/>
      <c r="Y43" s="333"/>
      <c r="Z43" s="372"/>
      <c r="AA43" s="335"/>
      <c r="AB43" s="335"/>
      <c r="AC43" s="334">
        <f t="shared" si="0"/>
        <v>0</v>
      </c>
      <c r="AD43" s="334">
        <f t="shared" si="1"/>
        <v>0</v>
      </c>
      <c r="AE43" s="335"/>
      <c r="AF43" s="373"/>
      <c r="AG43" s="369"/>
      <c r="AH43" s="111"/>
      <c r="AI43" s="111"/>
      <c r="AJ43" s="99"/>
      <c r="AK43" s="99"/>
    </row>
    <row r="44" spans="1:37" s="102" customFormat="1" ht="18" customHeight="1" x14ac:dyDescent="0.3">
      <c r="A44" s="360"/>
      <c r="B44" s="350"/>
      <c r="C44" s="350"/>
      <c r="D44" s="370"/>
      <c r="E44" s="362"/>
      <c r="F44" s="329"/>
      <c r="G44" s="363"/>
      <c r="H44" s="364"/>
      <c r="I44" s="362"/>
      <c r="J44" s="363"/>
      <c r="K44" s="363"/>
      <c r="L44" s="363"/>
      <c r="M44" s="363"/>
      <c r="N44" s="363"/>
      <c r="O44" s="363"/>
      <c r="P44" s="365"/>
      <c r="Q44" s="365"/>
      <c r="R44" s="365"/>
      <c r="S44" s="374"/>
      <c r="T44" s="366"/>
      <c r="U44" s="361"/>
      <c r="V44" s="365"/>
      <c r="W44" s="365"/>
      <c r="X44" s="367"/>
      <c r="Y44" s="333"/>
      <c r="Z44" s="375"/>
      <c r="AA44" s="335"/>
      <c r="AB44" s="335"/>
      <c r="AC44" s="334">
        <f t="shared" si="0"/>
        <v>0</v>
      </c>
      <c r="AD44" s="334">
        <f t="shared" si="1"/>
        <v>0</v>
      </c>
      <c r="AE44" s="335"/>
      <c r="AF44" s="373"/>
      <c r="AG44" s="369"/>
      <c r="AH44" s="111"/>
      <c r="AI44" s="111"/>
      <c r="AJ44" s="99"/>
      <c r="AK44" s="99"/>
    </row>
    <row r="45" spans="1:37" s="102" customFormat="1" ht="18" customHeight="1" x14ac:dyDescent="0.3">
      <c r="A45" s="360"/>
      <c r="B45" s="350"/>
      <c r="C45" s="350"/>
      <c r="D45" s="370"/>
      <c r="E45" s="362"/>
      <c r="F45" s="329"/>
      <c r="G45" s="363"/>
      <c r="H45" s="364"/>
      <c r="I45" s="362"/>
      <c r="J45" s="363"/>
      <c r="K45" s="363"/>
      <c r="L45" s="363"/>
      <c r="M45" s="363"/>
      <c r="N45" s="363"/>
      <c r="O45" s="363"/>
      <c r="P45" s="365"/>
      <c r="Q45" s="365"/>
      <c r="R45" s="365"/>
      <c r="S45" s="366"/>
      <c r="T45" s="366"/>
      <c r="U45" s="376"/>
      <c r="V45" s="365"/>
      <c r="W45" s="365"/>
      <c r="X45" s="367"/>
      <c r="Y45" s="333"/>
      <c r="Z45" s="377"/>
      <c r="AA45" s="335"/>
      <c r="AB45" s="335"/>
      <c r="AC45" s="334">
        <f t="shared" si="0"/>
        <v>0</v>
      </c>
      <c r="AD45" s="334">
        <f t="shared" si="1"/>
        <v>0</v>
      </c>
      <c r="AE45" s="335"/>
      <c r="AF45" s="373"/>
      <c r="AG45" s="369"/>
      <c r="AH45" s="111"/>
      <c r="AI45" s="111"/>
      <c r="AJ45" s="99"/>
      <c r="AK45" s="99"/>
    </row>
    <row r="46" spans="1:37" s="102" customFormat="1" ht="18" customHeight="1" x14ac:dyDescent="0.3">
      <c r="A46" s="360"/>
      <c r="B46" s="350"/>
      <c r="C46" s="350"/>
      <c r="D46" s="370"/>
      <c r="E46" s="362"/>
      <c r="F46" s="329"/>
      <c r="G46" s="363"/>
      <c r="H46" s="364"/>
      <c r="I46" s="362"/>
      <c r="J46" s="363"/>
      <c r="K46" s="363"/>
      <c r="L46" s="363"/>
      <c r="M46" s="363"/>
      <c r="N46" s="363"/>
      <c r="O46" s="363"/>
      <c r="P46" s="365"/>
      <c r="Q46" s="365"/>
      <c r="R46" s="365"/>
      <c r="S46" s="366"/>
      <c r="T46" s="366"/>
      <c r="U46" s="376"/>
      <c r="V46" s="365"/>
      <c r="W46" s="365"/>
      <c r="X46" s="367"/>
      <c r="Y46" s="333"/>
      <c r="Z46" s="377"/>
      <c r="AA46" s="335"/>
      <c r="AB46" s="335"/>
      <c r="AC46" s="334"/>
      <c r="AD46" s="334"/>
      <c r="AE46" s="335"/>
      <c r="AF46" s="373"/>
      <c r="AG46" s="369"/>
      <c r="AH46" s="111"/>
      <c r="AI46" s="111"/>
      <c r="AJ46" s="99"/>
      <c r="AK46" s="99"/>
    </row>
    <row r="47" spans="1:37" s="102" customFormat="1" ht="18" customHeight="1" x14ac:dyDescent="0.3">
      <c r="A47" s="360"/>
      <c r="B47" s="350"/>
      <c r="C47" s="350"/>
      <c r="D47" s="370"/>
      <c r="E47" s="362"/>
      <c r="F47" s="329"/>
      <c r="G47" s="363"/>
      <c r="H47" s="364"/>
      <c r="I47" s="362"/>
      <c r="J47" s="363"/>
      <c r="K47" s="363"/>
      <c r="L47" s="363"/>
      <c r="M47" s="363"/>
      <c r="N47" s="363"/>
      <c r="O47" s="363"/>
      <c r="P47" s="365"/>
      <c r="Q47" s="365"/>
      <c r="R47" s="365"/>
      <c r="S47" s="366"/>
      <c r="T47" s="366"/>
      <c r="U47" s="376"/>
      <c r="V47" s="365"/>
      <c r="W47" s="365"/>
      <c r="X47" s="367"/>
      <c r="Y47" s="333"/>
      <c r="Z47" s="377"/>
      <c r="AA47" s="335"/>
      <c r="AB47" s="335"/>
      <c r="AC47" s="334"/>
      <c r="AD47" s="334"/>
      <c r="AE47" s="335"/>
      <c r="AF47" s="373"/>
      <c r="AG47" s="369"/>
      <c r="AH47" s="111"/>
      <c r="AI47" s="111"/>
      <c r="AJ47" s="99"/>
      <c r="AK47" s="99"/>
    </row>
    <row r="48" spans="1:37" s="102" customFormat="1" ht="18" customHeight="1" x14ac:dyDescent="0.3">
      <c r="A48" s="360"/>
      <c r="B48" s="350"/>
      <c r="C48" s="350"/>
      <c r="D48" s="370"/>
      <c r="E48" s="362"/>
      <c r="F48" s="329"/>
      <c r="G48" s="363"/>
      <c r="H48" s="364"/>
      <c r="I48" s="362"/>
      <c r="J48" s="363"/>
      <c r="K48" s="363"/>
      <c r="L48" s="363"/>
      <c r="M48" s="363"/>
      <c r="N48" s="363"/>
      <c r="O48" s="363"/>
      <c r="P48" s="365"/>
      <c r="Q48" s="365"/>
      <c r="R48" s="365"/>
      <c r="S48" s="366"/>
      <c r="T48" s="378"/>
      <c r="U48" s="361"/>
      <c r="V48" s="365"/>
      <c r="W48" s="365"/>
      <c r="X48" s="367"/>
      <c r="Y48" s="333"/>
      <c r="Z48" s="377"/>
      <c r="AA48" s="335"/>
      <c r="AB48" s="335"/>
      <c r="AC48" s="334">
        <f t="shared" si="0"/>
        <v>0</v>
      </c>
      <c r="AD48" s="334">
        <f t="shared" si="1"/>
        <v>0</v>
      </c>
      <c r="AE48" s="335"/>
      <c r="AF48" s="373"/>
      <c r="AG48" s="369"/>
      <c r="AH48" s="111"/>
      <c r="AI48" s="111"/>
      <c r="AJ48" s="99"/>
      <c r="AK48" s="99"/>
    </row>
    <row r="49" spans="1:37" s="102" customFormat="1" ht="18" customHeight="1" x14ac:dyDescent="0.3">
      <c r="A49" s="360"/>
      <c r="B49" s="350"/>
      <c r="C49" s="350"/>
      <c r="D49" s="370"/>
      <c r="E49" s="362"/>
      <c r="F49" s="329"/>
      <c r="G49" s="363"/>
      <c r="H49" s="364"/>
      <c r="I49" s="362"/>
      <c r="J49" s="374"/>
      <c r="K49" s="374"/>
      <c r="L49" s="363"/>
      <c r="M49" s="374"/>
      <c r="N49" s="374"/>
      <c r="O49" s="374"/>
      <c r="P49" s="365"/>
      <c r="Q49" s="365"/>
      <c r="R49" s="365"/>
      <c r="S49" s="366"/>
      <c r="T49" s="366"/>
      <c r="U49" s="361"/>
      <c r="V49" s="365"/>
      <c r="W49" s="365"/>
      <c r="X49" s="367"/>
      <c r="Y49" s="333"/>
      <c r="Z49" s="375"/>
      <c r="AA49" s="335"/>
      <c r="AB49" s="335"/>
      <c r="AC49" s="334">
        <f t="shared" si="0"/>
        <v>0</v>
      </c>
      <c r="AD49" s="334">
        <f t="shared" si="1"/>
        <v>0</v>
      </c>
      <c r="AE49" s="335"/>
      <c r="AF49" s="373"/>
      <c r="AG49" s="369"/>
      <c r="AH49" s="111"/>
      <c r="AI49" s="111"/>
      <c r="AJ49" s="99"/>
      <c r="AK49" s="99"/>
    </row>
    <row r="50" spans="1:37" s="102" customFormat="1" ht="18" customHeight="1" x14ac:dyDescent="0.3">
      <c r="A50" s="360"/>
      <c r="B50" s="350"/>
      <c r="C50" s="350"/>
      <c r="D50" s="370"/>
      <c r="E50" s="362"/>
      <c r="F50" s="329"/>
      <c r="G50" s="363"/>
      <c r="H50" s="364"/>
      <c r="I50" s="362"/>
      <c r="J50" s="374"/>
      <c r="K50" s="374"/>
      <c r="L50" s="363"/>
      <c r="M50" s="374"/>
      <c r="N50" s="374"/>
      <c r="O50" s="374"/>
      <c r="P50" s="365"/>
      <c r="Q50" s="365"/>
      <c r="R50" s="365"/>
      <c r="S50" s="366"/>
      <c r="T50" s="366"/>
      <c r="U50" s="361"/>
      <c r="V50" s="365"/>
      <c r="W50" s="365"/>
      <c r="X50" s="367"/>
      <c r="Y50" s="333"/>
      <c r="Z50" s="375"/>
      <c r="AA50" s="335"/>
      <c r="AB50" s="335"/>
      <c r="AC50" s="334">
        <f t="shared" si="0"/>
        <v>0</v>
      </c>
      <c r="AD50" s="334">
        <f t="shared" si="1"/>
        <v>0</v>
      </c>
      <c r="AE50" s="335"/>
      <c r="AF50" s="373"/>
      <c r="AG50" s="369"/>
      <c r="AH50" s="111"/>
      <c r="AI50" s="111"/>
      <c r="AJ50" s="99"/>
      <c r="AK50" s="99"/>
    </row>
    <row r="51" spans="1:37" s="102" customFormat="1" ht="18" customHeight="1" x14ac:dyDescent="0.3">
      <c r="A51" s="360"/>
      <c r="B51" s="350"/>
      <c r="C51" s="350"/>
      <c r="D51" s="370"/>
      <c r="E51" s="362"/>
      <c r="F51" s="329"/>
      <c r="G51" s="363"/>
      <c r="H51" s="364"/>
      <c r="I51" s="362"/>
      <c r="J51" s="374"/>
      <c r="K51" s="374"/>
      <c r="L51" s="363"/>
      <c r="M51" s="374"/>
      <c r="N51" s="374"/>
      <c r="O51" s="374"/>
      <c r="P51" s="365"/>
      <c r="Q51" s="365"/>
      <c r="R51" s="365"/>
      <c r="S51" s="366"/>
      <c r="T51" s="379"/>
      <c r="U51" s="361"/>
      <c r="V51" s="365"/>
      <c r="W51" s="365"/>
      <c r="X51" s="367"/>
      <c r="Y51" s="333"/>
      <c r="Z51" s="375"/>
      <c r="AA51" s="335"/>
      <c r="AB51" s="335"/>
      <c r="AC51" s="334">
        <f t="shared" si="0"/>
        <v>0</v>
      </c>
      <c r="AD51" s="334">
        <f t="shared" si="1"/>
        <v>0</v>
      </c>
      <c r="AE51" s="335"/>
      <c r="AF51" s="373"/>
      <c r="AG51" s="369"/>
      <c r="AH51" s="111"/>
      <c r="AI51" s="111"/>
      <c r="AJ51" s="99"/>
      <c r="AK51" s="99"/>
    </row>
    <row r="52" spans="1:37" s="102" customFormat="1" ht="18" customHeight="1" x14ac:dyDescent="0.3">
      <c r="A52" s="360"/>
      <c r="B52" s="350"/>
      <c r="C52" s="350"/>
      <c r="D52" s="370"/>
      <c r="E52" s="362"/>
      <c r="F52" s="329"/>
      <c r="G52" s="363"/>
      <c r="H52" s="364"/>
      <c r="I52" s="362"/>
      <c r="J52" s="374"/>
      <c r="K52" s="374"/>
      <c r="L52" s="363"/>
      <c r="M52" s="374"/>
      <c r="N52" s="374"/>
      <c r="O52" s="374"/>
      <c r="P52" s="365"/>
      <c r="Q52" s="365"/>
      <c r="R52" s="365"/>
      <c r="S52" s="366"/>
      <c r="T52" s="379"/>
      <c r="U52" s="361"/>
      <c r="V52" s="365"/>
      <c r="W52" s="365"/>
      <c r="X52" s="367"/>
      <c r="Y52" s="333"/>
      <c r="Z52" s="375"/>
      <c r="AA52" s="335"/>
      <c r="AB52" s="335"/>
      <c r="AC52" s="334">
        <f t="shared" si="0"/>
        <v>0</v>
      </c>
      <c r="AD52" s="334">
        <f t="shared" si="1"/>
        <v>0</v>
      </c>
      <c r="AE52" s="335"/>
      <c r="AF52" s="373"/>
      <c r="AG52" s="369"/>
      <c r="AH52" s="111"/>
      <c r="AI52" s="111"/>
      <c r="AJ52" s="99"/>
      <c r="AK52" s="99"/>
    </row>
    <row r="53" spans="1:37" s="102" customFormat="1" ht="18" customHeight="1" x14ac:dyDescent="0.3">
      <c r="A53" s="360"/>
      <c r="B53" s="350"/>
      <c r="C53" s="350"/>
      <c r="D53" s="370"/>
      <c r="E53" s="362"/>
      <c r="F53" s="329"/>
      <c r="G53" s="363"/>
      <c r="H53" s="364"/>
      <c r="I53" s="362"/>
      <c r="J53" s="374"/>
      <c r="K53" s="374"/>
      <c r="L53" s="363"/>
      <c r="M53" s="374"/>
      <c r="N53" s="374"/>
      <c r="O53" s="374"/>
      <c r="P53" s="365"/>
      <c r="Q53" s="365"/>
      <c r="R53" s="365"/>
      <c r="S53" s="366"/>
      <c r="T53" s="366"/>
      <c r="U53" s="361"/>
      <c r="V53" s="365"/>
      <c r="W53" s="365"/>
      <c r="X53" s="367"/>
      <c r="Y53" s="333"/>
      <c r="Z53" s="375"/>
      <c r="AA53" s="335"/>
      <c r="AB53" s="335"/>
      <c r="AC53" s="334">
        <f t="shared" si="0"/>
        <v>0</v>
      </c>
      <c r="AD53" s="334">
        <f t="shared" si="1"/>
        <v>0</v>
      </c>
      <c r="AE53" s="335"/>
      <c r="AF53" s="373"/>
      <c r="AG53" s="369"/>
      <c r="AH53" s="111"/>
      <c r="AI53" s="111"/>
      <c r="AJ53" s="99"/>
      <c r="AK53" s="99"/>
    </row>
    <row r="54" spans="1:37" s="102" customFormat="1" ht="18" customHeight="1" x14ac:dyDescent="0.3">
      <c r="A54" s="360"/>
      <c r="B54" s="350"/>
      <c r="C54" s="350"/>
      <c r="D54" s="370"/>
      <c r="E54" s="362"/>
      <c r="F54" s="329"/>
      <c r="G54" s="363"/>
      <c r="H54" s="364"/>
      <c r="I54" s="362"/>
      <c r="J54" s="374"/>
      <c r="K54" s="374"/>
      <c r="L54" s="363"/>
      <c r="M54" s="374"/>
      <c r="N54" s="374"/>
      <c r="O54" s="374"/>
      <c r="P54" s="365"/>
      <c r="Q54" s="365"/>
      <c r="R54" s="365"/>
      <c r="S54" s="366"/>
      <c r="T54" s="379"/>
      <c r="U54" s="361"/>
      <c r="V54" s="365"/>
      <c r="W54" s="365"/>
      <c r="X54" s="367"/>
      <c r="Y54" s="333"/>
      <c r="Z54" s="375"/>
      <c r="AA54" s="335"/>
      <c r="AB54" s="335"/>
      <c r="AC54" s="334">
        <f t="shared" si="0"/>
        <v>0</v>
      </c>
      <c r="AD54" s="334">
        <f t="shared" si="1"/>
        <v>0</v>
      </c>
      <c r="AE54" s="335"/>
      <c r="AF54" s="373"/>
      <c r="AG54" s="369"/>
      <c r="AH54" s="111"/>
      <c r="AI54" s="111"/>
      <c r="AJ54" s="99"/>
      <c r="AK54" s="99"/>
    </row>
    <row r="55" spans="1:37" s="102" customFormat="1" ht="18" customHeight="1" x14ac:dyDescent="0.3">
      <c r="A55" s="360"/>
      <c r="B55" s="350"/>
      <c r="C55" s="361"/>
      <c r="D55" s="370"/>
      <c r="E55" s="362"/>
      <c r="F55" s="329"/>
      <c r="G55" s="363"/>
      <c r="H55" s="364"/>
      <c r="I55" s="362"/>
      <c r="J55" s="366"/>
      <c r="K55" s="366"/>
      <c r="L55" s="363"/>
      <c r="M55" s="366"/>
      <c r="N55" s="366"/>
      <c r="O55" s="366"/>
      <c r="P55" s="365"/>
      <c r="Q55" s="365"/>
      <c r="R55" s="365"/>
      <c r="S55" s="366"/>
      <c r="T55" s="366"/>
      <c r="U55" s="361"/>
      <c r="V55" s="365"/>
      <c r="W55" s="365"/>
      <c r="X55" s="367"/>
      <c r="Y55" s="333"/>
      <c r="Z55" s="377"/>
      <c r="AA55" s="335"/>
      <c r="AB55" s="335"/>
      <c r="AC55" s="334">
        <f t="shared" si="0"/>
        <v>0</v>
      </c>
      <c r="AD55" s="334">
        <f t="shared" si="1"/>
        <v>0</v>
      </c>
      <c r="AE55" s="335"/>
      <c r="AF55" s="337"/>
      <c r="AG55" s="369"/>
      <c r="AH55" s="111"/>
      <c r="AI55" s="111"/>
      <c r="AJ55" s="99"/>
      <c r="AK55" s="99"/>
    </row>
    <row r="56" spans="1:37" s="500" customFormat="1" ht="20.149999999999999" customHeight="1" x14ac:dyDescent="0.25">
      <c r="A56" s="352" t="s">
        <v>4</v>
      </c>
      <c r="B56" s="497"/>
      <c r="C56" s="512"/>
      <c r="D56" s="499"/>
      <c r="E56" s="512"/>
      <c r="F56" s="432">
        <f>SUM(F4:F55)</f>
        <v>0</v>
      </c>
      <c r="G56" s="432"/>
      <c r="H56" s="513"/>
      <c r="I56" s="499"/>
      <c r="J56" s="411"/>
      <c r="K56" s="411"/>
      <c r="L56" s="432"/>
      <c r="M56" s="411"/>
      <c r="N56" s="411"/>
      <c r="O56" s="411"/>
      <c r="P56" s="352"/>
      <c r="Q56" s="352"/>
      <c r="R56" s="352"/>
      <c r="S56" s="411"/>
      <c r="T56" s="411"/>
      <c r="U56" s="352"/>
      <c r="V56" s="352"/>
      <c r="W56" s="352"/>
      <c r="X56" s="352"/>
      <c r="Y56" s="432"/>
      <c r="Z56" s="432">
        <f>SUM(Z4:Z55)</f>
        <v>0</v>
      </c>
      <c r="AA56" s="432">
        <f>SUM(AA4:AA55)</f>
        <v>0</v>
      </c>
      <c r="AB56" s="432">
        <f>SUM(AB4:AB55)</f>
        <v>0</v>
      </c>
      <c r="AC56" s="432">
        <f>SUM(AC4:AC55)</f>
        <v>0</v>
      </c>
      <c r="AD56" s="432">
        <f>SUM(AD4:AD55)</f>
        <v>0</v>
      </c>
      <c r="AE56" s="432"/>
      <c r="AF56" s="438"/>
      <c r="AG56" s="203"/>
      <c r="AH56" s="203"/>
      <c r="AI56" s="203"/>
      <c r="AJ56" s="203"/>
      <c r="AK56" s="203"/>
    </row>
  </sheetData>
  <autoFilter ref="A3:AK3"/>
  <mergeCells count="2">
    <mergeCell ref="A1:B1"/>
    <mergeCell ref="G2:R2"/>
  </mergeCells>
  <phoneticPr fontId="21" type="noConversion"/>
  <dataValidations count="5">
    <dataValidation type="list" allowBlank="1" showInputMessage="1" showErrorMessage="1" sqref="Y1:Y2 Y56 AA57:AA1048576">
      <formula1>"Y, N"</formula1>
    </dataValidation>
    <dataValidation type="list" allowBlank="1" showInputMessage="1" showErrorMessage="1" sqref="Y4:Y55">
      <formula1>"Yes, No"</formula1>
    </dataValidation>
    <dataValidation type="list" allowBlank="1" showInputMessage="1" showErrorMessage="1" sqref="X4:X55">
      <formula1>"Yes, No, Partially"</formula1>
    </dataValidation>
    <dataValidation type="list" allowBlank="1" showInputMessage="1" showErrorMessage="1" sqref="C1">
      <formula1>#REF!</formula1>
    </dataValidation>
    <dataValidation type="list" allowBlank="1" showInputMessage="1" showErrorMessage="1" sqref="AG4:AG55">
      <formula1>"Anomalous, Known, Random, Systemic, N/A"</formula1>
    </dataValidation>
  </dataValidations>
  <pageMargins left="0.74803149606299213" right="0.74803149606299213" top="0.98425196850393704" bottom="0.98425196850393704" header="0.51181102362204722" footer="0.51181102362204722"/>
  <pageSetup paperSize="9" scale="37" orientation="landscape" r:id="rId1"/>
  <headerFooter alignWithMargins="0">
    <oddFooter>&amp;F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'[VC Template - Updates for PSC &amp; ADC.xlsm]Admin Check Summary'!#REF!</xm:f>
          </x14:formula1>
          <xm:sqref>B56:B1048576 B2:B3</xm:sqref>
        </x14:dataValidation>
        <x14:dataValidation type="list" allowBlank="1" showInputMessage="1" showErrorMessage="1">
          <x14:formula1>
            <xm:f>'Admin Check Summary'!$A$5:$A$14</xm:f>
          </x14:formula1>
          <xm:sqref>B4:B55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A33093198</value>
    </field>
    <field name="Objective-Title">
      <value order="0">2014-2020 Programmes - Management and Control Systems - 2.2.3.7 - MA Desk Instructions - Claims Process - 007 - Verification - ERDF &amp; ESF - Cost Check - TEMPLATE - 03 May 2021</value>
    </field>
    <field name="Objective-Description">
      <value order="0"/>
    </field>
    <field name="Objective-CreationStamp">
      <value order="0">2021-04-29T14:52:23Z</value>
    </field>
    <field name="Objective-IsApproved">
      <value order="0">false</value>
    </field>
    <field name="Objective-IsPublished">
      <value order="0">true</value>
    </field>
    <field name="Objective-DatePublished">
      <value order="0">2021-06-17T10:03:11Z</value>
    </field>
    <field name="Objective-ModificationStamp">
      <value order="0">2021-06-17T10:03:11Z</value>
    </field>
    <field name="Objective-Owner">
      <value order="0">Gillon, Tracey T (U416717)</value>
    </field>
    <field name="Objective-Path">
      <value order="0">Objective Global Folder:SG File Plan:Economics and finance:Economic development:General:Advice and policy: Economic development - general:European Structural Funds: Operational Programme 2014-2020: Guidance and procedures: Part 2: 2020-2025</value>
    </field>
    <field name="Objective-Parent">
      <value order="0">European Structural Funds: Operational Programme 2014-2020: Guidance and procedures: Part 2: 2020-2025</value>
    </field>
    <field name="Objective-State">
      <value order="0">Published</value>
    </field>
    <field name="Objective-VersionId">
      <value order="0">vA49288125</value>
    </field>
    <field name="Objective-Version">
      <value order="0">6.0</value>
    </field>
    <field name="Objective-VersionNumber">
      <value order="0">6</value>
    </field>
    <field name="Objective-VersionComment">
      <value order="0"/>
    </field>
    <field name="Objective-FileNumber">
      <value order="0">BUSPROC/7748</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Version Control</vt:lpstr>
      <vt:lpstr>Admin Check Approval</vt:lpstr>
      <vt:lpstr>Admin Check Summary</vt:lpstr>
      <vt:lpstr>Delivery Agent Payments</vt:lpstr>
      <vt:lpstr>F - (FT) Staff Costs</vt:lpstr>
      <vt:lpstr>F - (PT) Staff Costs</vt:lpstr>
      <vt:lpstr>Unit Costs</vt:lpstr>
      <vt:lpstr>F - Direct Costs</vt:lpstr>
      <vt:lpstr>A - Procured</vt:lpstr>
      <vt:lpstr>A - WS - Reimbursement</vt:lpstr>
      <vt:lpstr>A - Wage Subsidies</vt:lpstr>
      <vt:lpstr>A - Grant - Stage 1</vt:lpstr>
      <vt:lpstr>A - Grant - Stage 2</vt:lpstr>
      <vt:lpstr>A - Graduate Placement - Stage1</vt:lpstr>
      <vt:lpstr>A - Graduate Placement - Stage2</vt:lpstr>
      <vt:lpstr>'Admin Check Approval'!Print_Area</vt:lpstr>
      <vt:lpstr>'F - (FT) Staff Costs'!Print_Area</vt:lpstr>
      <vt:lpstr>'A - Procured'!Print_Titles</vt:lpstr>
      <vt:lpstr>'F - Direct Costs'!Print_Titles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2012-11-29T12:54:35Z</cp:lastPrinted>
  <dcterms:created xsi:type="dcterms:W3CDTF">2010-09-23T14:24:24Z</dcterms:created>
  <dcterms:modified xsi:type="dcterms:W3CDTF">2021-06-29T14:51:57Z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A33093198</vt:lpwstr>
  </property>
  <property fmtid="{D5CDD505-2E9C-101B-9397-08002B2CF9AE}" pid="4" name="Objective-Title">
    <vt:lpwstr>2014-2020 Programmes - Management and Control Systems - 2.2.3.7 - MA Desk Instructions - Claims Process - 007 - Verification - ERDF &amp; ESF - Cost Check - TEMPLATE - 03 May 2021</vt:lpwstr>
  </property>
  <property fmtid="{D5CDD505-2E9C-101B-9397-08002B2CF9AE}" pid="5" name="Objective-Comment">
    <vt:lpwstr/>
  </property>
  <property fmtid="{D5CDD505-2E9C-101B-9397-08002B2CF9AE}" pid="6" name="Objective-CreationStamp">
    <vt:filetime>2021-04-29T14:55:02Z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2021-06-17T10:03:11Z</vt:filetime>
  </property>
  <property fmtid="{D5CDD505-2E9C-101B-9397-08002B2CF9AE}" pid="10" name="Objective-ModificationStamp">
    <vt:filetime>2021-06-17T10:03:11Z</vt:filetime>
  </property>
  <property fmtid="{D5CDD505-2E9C-101B-9397-08002B2CF9AE}" pid="11" name="Objective-Owner">
    <vt:lpwstr>Gillon, Tracey T (U416717)</vt:lpwstr>
  </property>
  <property fmtid="{D5CDD505-2E9C-101B-9397-08002B2CF9AE}" pid="12" name="Objective-Path">
    <vt:lpwstr>Objective Global Folder:SG File Plan:Economics and finance:Economic development:General:Advice and policy: Economic development - general:European Structural Funds: Operational Programme 2014-2020: Guidance and procedures: Part 2: 2020-2025:</vt:lpwstr>
  </property>
  <property fmtid="{D5CDD505-2E9C-101B-9397-08002B2CF9AE}" pid="13" name="Objective-Parent">
    <vt:lpwstr>European Structural Funds: Operational Programme 2014-2020: Guidance and procedures: Part 2: 2020-2025</vt:lpwstr>
  </property>
  <property fmtid="{D5CDD505-2E9C-101B-9397-08002B2CF9AE}" pid="14" name="Objective-State">
    <vt:lpwstr>Published</vt:lpwstr>
  </property>
  <property fmtid="{D5CDD505-2E9C-101B-9397-08002B2CF9AE}" pid="15" name="Objective-Version">
    <vt:lpwstr>6.0</vt:lpwstr>
  </property>
  <property fmtid="{D5CDD505-2E9C-101B-9397-08002B2CF9AE}" pid="16" name="Objective-VersionNumber">
    <vt:r8>6</vt:r8>
  </property>
  <property fmtid="{D5CDD505-2E9C-101B-9397-08002B2CF9AE}" pid="17" name="Objective-VersionComment">
    <vt:lpwstr/>
  </property>
  <property fmtid="{D5CDD505-2E9C-101B-9397-08002B2CF9AE}" pid="18" name="Objective-FileNumber">
    <vt:lpwstr>BUSPROC/7748</vt:lpwstr>
  </property>
  <property fmtid="{D5CDD505-2E9C-101B-9397-08002B2CF9AE}" pid="19" name="Objective-Classification">
    <vt:lpwstr>[Inherited - OFFICIAL]</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vA49288125</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y fmtid="{D5CDD505-2E9C-101B-9397-08002B2CF9AE}" pid="33" name="Objective-Required Redaction">
    <vt:lpwstr/>
  </property>
</Properties>
</file>