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G:\OPS\ASG\OCEA\Statistics\GDP\Briefing &amp; Submissions\2019 Q1\GDP\First estimate\Pre-Release\"/>
    </mc:Choice>
  </mc:AlternateContent>
  <bookViews>
    <workbookView xWindow="20955" yWindow="75" windowWidth="27555" windowHeight="11595" tabRatio="831" firstSheet="3" activeTab="3"/>
  </bookViews>
  <sheets>
    <sheet name="K2LS and ABMI" sheetId="51" state="hidden" r:id="rId1"/>
    <sheet name="Recession checker" sheetId="52" state="hidden" r:id="rId2"/>
    <sheet name="Ready Reckoner" sheetId="42" state="hidden" r:id="rId3"/>
    <sheet name="Contents" sheetId="109" r:id="rId4"/>
    <sheet name="Table 1.1" sheetId="63" r:id="rId5"/>
    <sheet name="Table 1.2" sheetId="64" r:id="rId6"/>
    <sheet name="Table 1.3" sheetId="67" r:id="rId7"/>
    <sheet name="Table 1.4" sheetId="110" r:id="rId8"/>
    <sheet name="Table 1.5" sheetId="65" r:id="rId9"/>
    <sheet name="Inkscape chart 1 original" sheetId="85" state="hidden" r:id="rId10"/>
    <sheet name="Inkscape chart 2 original" sheetId="86" state="hidden" r:id="rId11"/>
    <sheet name="Inkscape chart 3 (2)" sheetId="103" state="hidden" r:id="rId12"/>
    <sheet name="Inkscape chart 5 (2)" sheetId="104" state="hidden" r:id="rId13"/>
  </sheets>
  <definedNames>
    <definedName name="_AMO_RefreshMultipleList" hidden="1">"'&lt;Items&gt;_x000D_
  &lt;Item Id=""516160509"" Checked=""False"" /&gt;_x000D_
  &lt;Item Id=""88428553"" Checked=""False"" /&gt;_x000D_
&lt;/Items&gt;'"</definedName>
    <definedName name="_AMO_XmlVersion" hidden="1">"'1'"</definedName>
    <definedName name="_xlnm.Print_Area" localSheetId="3">Contents!$A$1:$Q$28</definedName>
    <definedName name="_xlnm.Print_Area" localSheetId="2">'Ready Reckoner'!$A$1:$Q$22</definedName>
    <definedName name="_xlnm.Print_Area" localSheetId="4">'Table 1.1'!$A$1:$P$184</definedName>
    <definedName name="_xlnm.Print_Area" localSheetId="5">'Table 1.2'!$A$1:$O$183</definedName>
    <definedName name="_xlnm.Print_Area" localSheetId="6">'Table 1.3'!$A$1:$N$185</definedName>
    <definedName name="_xlnm.Print_Area" localSheetId="7">'Table 1.4'!$A$1:$O$69</definedName>
    <definedName name="_xlnm.Print_Area" localSheetId="8">'Table 1.5'!$A$1:$Q$169</definedName>
    <definedName name="Z_1CD376A6_597B_4372_AE9C_797CFAC40532_.wvu.PrintArea" localSheetId="4" hidden="1">'Table 1.1'!$A$1:$F$181</definedName>
    <definedName name="Z_1CD376A6_597B_4372_AE9C_797CFAC40532_.wvu.PrintArea" localSheetId="5" hidden="1">'Table 1.2'!$A$1:$O$181</definedName>
    <definedName name="Z_1CD376A6_597B_4372_AE9C_797CFAC40532_.wvu.PrintArea" localSheetId="6" hidden="1">'Table 1.3'!$A$1:$N$184</definedName>
    <definedName name="Z_1CD376A6_597B_4372_AE9C_797CFAC40532_.wvu.PrintArea" localSheetId="8" hidden="1">'Table 1.5'!$A$1:$P$169</definedName>
    <definedName name="Z_DBCBC3B8_EF48_410B_8E7D_16CC21680905_.wvu.PrintArea" localSheetId="4" hidden="1">'Table 1.1'!$A$1:$F$181</definedName>
    <definedName name="Z_DBCBC3B8_EF48_410B_8E7D_16CC21680905_.wvu.PrintArea" localSheetId="5" hidden="1">'Table 1.2'!$A$1:$O$181</definedName>
    <definedName name="Z_DBCBC3B8_EF48_410B_8E7D_16CC21680905_.wvu.PrintArea" localSheetId="6" hidden="1">'Table 1.3'!$A$1:$N$184</definedName>
    <definedName name="Z_DBCBC3B8_EF48_410B_8E7D_16CC21680905_.wvu.PrintArea" localSheetId="8" hidden="1">'Table 1.5'!$A$1:$P$169</definedName>
  </definedNames>
  <calcPr calcId="162913"/>
  <customWorkbookViews>
    <customWorkbookView name="Stevan - Personal View" guid="{1CD376A6-597B-4372-AE9C-797CFAC40532}" mergeInterval="0" personalView="1" xWindow="1675" yWindow="45" windowWidth="1575" windowHeight="948" tabRatio="842" activeSheetId="4"/>
    <customWorkbookView name="John Dowens - Personal View" guid="{DBCBC3B8-EF48-410B-8E7D-16CC21680905}" mergeInterval="0" personalView="1" maximized="1" windowWidth="1596" windowHeight="994" activeSheetId="5"/>
    <customWorkbookView name="User - Personal View" guid="{C139FAF6-B47C-41EE-9FF7-A3C1F54BCD29}" mergeInterval="0" personalView="1" maximized="1" windowWidth="1596" windowHeight="1001" activeSheetId="9"/>
  </customWorkbookViews>
</workbook>
</file>

<file path=xl/calcChain.xml><?xml version="1.0" encoding="utf-8"?>
<calcChain xmlns="http://schemas.openxmlformats.org/spreadsheetml/2006/main">
  <c r="M63" i="110" l="1"/>
  <c r="L63" i="110"/>
  <c r="K63" i="110"/>
  <c r="D63" i="110"/>
  <c r="H39" i="110" l="1"/>
  <c r="H40" i="110"/>
  <c r="H41" i="110"/>
  <c r="H42" i="110"/>
  <c r="H43" i="110"/>
  <c r="H44" i="110"/>
  <c r="H45" i="110"/>
  <c r="H46" i="110"/>
  <c r="H47" i="110"/>
  <c r="H48" i="110"/>
  <c r="H49" i="110"/>
  <c r="H50" i="110"/>
  <c r="H51" i="110"/>
  <c r="H52" i="110"/>
  <c r="H53" i="110"/>
  <c r="H54" i="110"/>
  <c r="H55" i="110"/>
  <c r="H56" i="110"/>
  <c r="H57" i="110"/>
  <c r="H58" i="110"/>
  <c r="H59" i="110"/>
  <c r="H60" i="110"/>
  <c r="H61" i="110"/>
  <c r="H62" i="110"/>
  <c r="H63" i="110"/>
  <c r="G29" i="110"/>
  <c r="G30" i="110"/>
  <c r="G31" i="110"/>
  <c r="G32" i="110"/>
  <c r="G33" i="110"/>
  <c r="G34" i="110"/>
  <c r="G35" i="110"/>
  <c r="G36" i="110"/>
  <c r="G37" i="110"/>
  <c r="G38" i="110"/>
  <c r="G39" i="110"/>
  <c r="G40" i="110"/>
  <c r="G41" i="110"/>
  <c r="G42" i="110"/>
  <c r="G43" i="110"/>
  <c r="G44" i="110"/>
  <c r="G45" i="110"/>
  <c r="G46" i="110"/>
  <c r="G47" i="110"/>
  <c r="G48" i="110"/>
  <c r="G49" i="110"/>
  <c r="G50" i="110"/>
  <c r="G51" i="110"/>
  <c r="G52" i="110"/>
  <c r="G53" i="110"/>
  <c r="G54" i="110"/>
  <c r="G55" i="110"/>
  <c r="G56" i="110"/>
  <c r="G57" i="110"/>
  <c r="G58" i="110"/>
  <c r="G59" i="110"/>
  <c r="G60" i="110"/>
  <c r="G61" i="110"/>
  <c r="G62" i="110"/>
  <c r="G63" i="110"/>
  <c r="F19" i="110"/>
  <c r="F20" i="110"/>
  <c r="F21" i="110"/>
  <c r="F22" i="110"/>
  <c r="F23" i="110"/>
  <c r="F24" i="110"/>
  <c r="F25" i="110"/>
  <c r="F26" i="110"/>
  <c r="F27" i="110"/>
  <c r="F28" i="110"/>
  <c r="F29" i="110"/>
  <c r="F30" i="110"/>
  <c r="F31" i="110"/>
  <c r="F32" i="110"/>
  <c r="F33" i="110"/>
  <c r="F34" i="110"/>
  <c r="F35" i="110"/>
  <c r="F36" i="110"/>
  <c r="F37" i="110"/>
  <c r="F38" i="110"/>
  <c r="F39" i="110"/>
  <c r="F40" i="110"/>
  <c r="F41" i="110"/>
  <c r="F42" i="110"/>
  <c r="F43" i="110"/>
  <c r="F44" i="110"/>
  <c r="F45" i="110"/>
  <c r="F46" i="110"/>
  <c r="F47" i="110"/>
  <c r="F48" i="110"/>
  <c r="F49" i="110"/>
  <c r="F50" i="110"/>
  <c r="F51" i="110"/>
  <c r="F52" i="110"/>
  <c r="F53" i="110"/>
  <c r="F54" i="110"/>
  <c r="F55" i="110"/>
  <c r="F56" i="110"/>
  <c r="F57" i="110"/>
  <c r="F58" i="110"/>
  <c r="F59" i="110"/>
  <c r="F60" i="110"/>
  <c r="F61" i="110"/>
  <c r="F62" i="110"/>
  <c r="F63" i="110"/>
  <c r="E14" i="110"/>
  <c r="E15" i="110"/>
  <c r="E16" i="110"/>
  <c r="E17" i="110"/>
  <c r="E18" i="110"/>
  <c r="E19" i="110"/>
  <c r="E20" i="110"/>
  <c r="E21" i="110"/>
  <c r="E22" i="110"/>
  <c r="E23" i="110"/>
  <c r="E24" i="110"/>
  <c r="E25" i="110"/>
  <c r="E26" i="110"/>
  <c r="E27" i="110"/>
  <c r="E28" i="110"/>
  <c r="E29" i="110"/>
  <c r="E30" i="110"/>
  <c r="E31" i="110"/>
  <c r="E32" i="110"/>
  <c r="E33" i="110"/>
  <c r="E34" i="110"/>
  <c r="E35" i="110"/>
  <c r="E36" i="110"/>
  <c r="E37" i="110"/>
  <c r="E38" i="110"/>
  <c r="E39" i="110"/>
  <c r="E40" i="110"/>
  <c r="E41" i="110"/>
  <c r="E42" i="110"/>
  <c r="E43" i="110"/>
  <c r="E44" i="110"/>
  <c r="E45" i="110"/>
  <c r="E46" i="110"/>
  <c r="E47" i="110"/>
  <c r="E48" i="110"/>
  <c r="E49" i="110"/>
  <c r="E50" i="110"/>
  <c r="E51" i="110"/>
  <c r="E52" i="110"/>
  <c r="E53" i="110"/>
  <c r="E54" i="110"/>
  <c r="E55" i="110"/>
  <c r="E56" i="110"/>
  <c r="E57" i="110"/>
  <c r="E58" i="110"/>
  <c r="E59" i="110"/>
  <c r="E60" i="110"/>
  <c r="E61" i="110"/>
  <c r="E62" i="110"/>
  <c r="E63" i="110"/>
  <c r="D12" i="110"/>
  <c r="D13" i="110"/>
  <c r="D14" i="110"/>
  <c r="D15" i="110"/>
  <c r="D16" i="110"/>
  <c r="D17" i="110"/>
  <c r="D18" i="110"/>
  <c r="D19" i="110"/>
  <c r="D20" i="110"/>
  <c r="D21" i="110"/>
  <c r="D22" i="110"/>
  <c r="D23" i="110"/>
  <c r="D24" i="110"/>
  <c r="D25" i="110"/>
  <c r="D26" i="110"/>
  <c r="D27" i="110"/>
  <c r="D28" i="110"/>
  <c r="D29" i="110"/>
  <c r="D30" i="110"/>
  <c r="D31" i="110"/>
  <c r="D32" i="110"/>
  <c r="D33" i="110"/>
  <c r="D34" i="110"/>
  <c r="D35" i="110"/>
  <c r="D36" i="110"/>
  <c r="D37" i="110"/>
  <c r="D38" i="110"/>
  <c r="D39" i="110"/>
  <c r="D40" i="110"/>
  <c r="D41" i="110"/>
  <c r="D42" i="110"/>
  <c r="D43" i="110"/>
  <c r="D44" i="110"/>
  <c r="D45" i="110"/>
  <c r="D46" i="110"/>
  <c r="D47" i="110"/>
  <c r="D48" i="110"/>
  <c r="D49" i="110"/>
  <c r="D50" i="110"/>
  <c r="D51" i="110"/>
  <c r="D52" i="110"/>
  <c r="D53" i="110"/>
  <c r="D54" i="110"/>
  <c r="D55" i="110"/>
  <c r="D56" i="110"/>
  <c r="D57" i="110"/>
  <c r="D58" i="110"/>
  <c r="D59" i="110"/>
  <c r="D60" i="110"/>
  <c r="D61" i="110"/>
  <c r="D62" i="110"/>
  <c r="H38" i="110"/>
  <c r="G28" i="110"/>
  <c r="F18" i="110"/>
  <c r="E13" i="110"/>
  <c r="D11" i="110"/>
  <c r="L14" i="110"/>
  <c r="L15" i="110"/>
  <c r="L16" i="110"/>
  <c r="L17" i="110"/>
  <c r="L18" i="110"/>
  <c r="L19" i="110"/>
  <c r="L20" i="110"/>
  <c r="L21" i="110"/>
  <c r="L22" i="110"/>
  <c r="L23" i="110"/>
  <c r="L24" i="110"/>
  <c r="L25" i="110"/>
  <c r="L26" i="110"/>
  <c r="L27" i="110"/>
  <c r="L28" i="110"/>
  <c r="L29" i="110"/>
  <c r="L30" i="110"/>
  <c r="L31" i="110"/>
  <c r="L32" i="110"/>
  <c r="L33" i="110"/>
  <c r="L34" i="110"/>
  <c r="L35" i="110"/>
  <c r="L36" i="110"/>
  <c r="L37" i="110"/>
  <c r="L38" i="110"/>
  <c r="L39" i="110"/>
  <c r="L40" i="110"/>
  <c r="L41" i="110"/>
  <c r="L42" i="110"/>
  <c r="L43" i="110"/>
  <c r="L44" i="110"/>
  <c r="L45" i="110"/>
  <c r="L46" i="110"/>
  <c r="L47" i="110"/>
  <c r="L48" i="110"/>
  <c r="L49" i="110"/>
  <c r="L50" i="110"/>
  <c r="L51" i="110"/>
  <c r="L52" i="110"/>
  <c r="L53" i="110"/>
  <c r="L54" i="110"/>
  <c r="L55" i="110"/>
  <c r="L56" i="110"/>
  <c r="L57" i="110"/>
  <c r="L58" i="110"/>
  <c r="L59" i="110"/>
  <c r="L60" i="110"/>
  <c r="L61" i="110"/>
  <c r="L62" i="110"/>
  <c r="M19" i="110"/>
  <c r="M20" i="110"/>
  <c r="M21" i="110"/>
  <c r="M22" i="110"/>
  <c r="M23" i="110"/>
  <c r="M24" i="110"/>
  <c r="M25" i="110"/>
  <c r="M26" i="110"/>
  <c r="M27" i="110"/>
  <c r="M28" i="110"/>
  <c r="M29" i="110"/>
  <c r="M30" i="110"/>
  <c r="M31" i="110"/>
  <c r="M32" i="110"/>
  <c r="M33" i="110"/>
  <c r="M34" i="110"/>
  <c r="M35" i="110"/>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N29" i="110"/>
  <c r="N30" i="110"/>
  <c r="N31" i="110"/>
  <c r="N32" i="110"/>
  <c r="N33" i="110"/>
  <c r="N34" i="110"/>
  <c r="N35" i="110"/>
  <c r="N36" i="110"/>
  <c r="N37" i="110"/>
  <c r="N38" i="110"/>
  <c r="N39" i="110"/>
  <c r="N40" i="110"/>
  <c r="N41" i="110"/>
  <c r="N42" i="110"/>
  <c r="N43" i="110"/>
  <c r="N44" i="110"/>
  <c r="N45" i="110"/>
  <c r="N46" i="110"/>
  <c r="N47" i="110"/>
  <c r="N48" i="110"/>
  <c r="N49" i="110"/>
  <c r="N50" i="110"/>
  <c r="N51" i="110"/>
  <c r="N52" i="110"/>
  <c r="N53" i="110"/>
  <c r="N54" i="110"/>
  <c r="N55" i="110"/>
  <c r="N56" i="110"/>
  <c r="N57" i="110"/>
  <c r="N58" i="110"/>
  <c r="N59" i="110"/>
  <c r="N60" i="110"/>
  <c r="N61" i="110"/>
  <c r="N62" i="110"/>
  <c r="N63" i="110"/>
  <c r="O39" i="110"/>
  <c r="O40" i="110"/>
  <c r="O41" i="110"/>
  <c r="O42" i="110"/>
  <c r="O43" i="110"/>
  <c r="O44" i="110"/>
  <c r="O45" i="110"/>
  <c r="O46" i="110"/>
  <c r="O47" i="110"/>
  <c r="O48" i="110"/>
  <c r="O49" i="110"/>
  <c r="O50" i="110"/>
  <c r="O51" i="110"/>
  <c r="O52" i="110"/>
  <c r="O53" i="110"/>
  <c r="O54" i="110"/>
  <c r="O55" i="110"/>
  <c r="O56" i="110"/>
  <c r="O57" i="110"/>
  <c r="O58" i="110"/>
  <c r="O59" i="110"/>
  <c r="O60" i="110"/>
  <c r="O61" i="110"/>
  <c r="O62" i="110"/>
  <c r="O63" i="110"/>
  <c r="O38" i="110"/>
  <c r="N28" i="110"/>
  <c r="M18" i="110"/>
  <c r="L13" i="110"/>
  <c r="K12" i="110"/>
  <c r="K13" i="110"/>
  <c r="K14" i="110"/>
  <c r="K15" i="110"/>
  <c r="K16" i="110"/>
  <c r="K17" i="110"/>
  <c r="K18" i="110"/>
  <c r="K19" i="110"/>
  <c r="K20" i="110"/>
  <c r="K21" i="110"/>
  <c r="K22" i="110"/>
  <c r="K23" i="110"/>
  <c r="K24" i="110"/>
  <c r="K25" i="110"/>
  <c r="K26" i="110"/>
  <c r="K27" i="110"/>
  <c r="K28" i="110"/>
  <c r="K29" i="110"/>
  <c r="K30" i="110"/>
  <c r="K31" i="110"/>
  <c r="K32" i="110"/>
  <c r="K33" i="110"/>
  <c r="K34" i="110"/>
  <c r="K35" i="110"/>
  <c r="K36" i="110"/>
  <c r="K37" i="110"/>
  <c r="K38" i="110"/>
  <c r="K39" i="110"/>
  <c r="K40" i="110"/>
  <c r="K41" i="110"/>
  <c r="K42" i="110"/>
  <c r="K43" i="110"/>
  <c r="K44" i="110"/>
  <c r="K45" i="110"/>
  <c r="K46" i="110"/>
  <c r="K47" i="110"/>
  <c r="K48" i="110"/>
  <c r="K49" i="110"/>
  <c r="K50" i="110"/>
  <c r="K51" i="110"/>
  <c r="K52" i="110"/>
  <c r="K53" i="110"/>
  <c r="K54" i="110"/>
  <c r="K55" i="110"/>
  <c r="K56" i="110"/>
  <c r="K57" i="110"/>
  <c r="K58" i="110"/>
  <c r="K59" i="110"/>
  <c r="K60" i="110"/>
  <c r="K61" i="110"/>
  <c r="K62" i="110"/>
  <c r="K11" i="110"/>
  <c r="E24" i="103" l="1"/>
  <c r="G24" i="103"/>
  <c r="E23" i="103"/>
  <c r="C23" i="103"/>
  <c r="E22" i="103"/>
  <c r="G23" i="103"/>
  <c r="C22" i="103"/>
  <c r="E21" i="103"/>
  <c r="G21" i="103"/>
  <c r="C21" i="103"/>
  <c r="E20" i="103"/>
  <c r="G20" i="103"/>
  <c r="C20" i="103"/>
  <c r="E19" i="103"/>
  <c r="C19" i="103"/>
  <c r="E18" i="103"/>
  <c r="G19" i="103"/>
  <c r="C18" i="103"/>
  <c r="E17" i="103"/>
  <c r="C17" i="103"/>
  <c r="E16" i="103"/>
  <c r="C16" i="103"/>
  <c r="E15" i="103"/>
  <c r="C15" i="103"/>
  <c r="E14" i="103"/>
  <c r="C14" i="103"/>
  <c r="E13" i="103"/>
  <c r="C13" i="103"/>
  <c r="E12" i="103"/>
  <c r="G12" i="103"/>
  <c r="C12" i="103"/>
  <c r="E11" i="103"/>
  <c r="C11" i="103"/>
  <c r="E10" i="103"/>
  <c r="G10" i="103"/>
  <c r="C10" i="103"/>
  <c r="E9" i="103"/>
  <c r="C9" i="103"/>
  <c r="E8" i="103"/>
  <c r="C8" i="103"/>
  <c r="E7" i="103"/>
  <c r="C7" i="103"/>
  <c r="E6" i="103"/>
  <c r="G7" i="103"/>
  <c r="C6" i="103"/>
  <c r="E5" i="103"/>
  <c r="C5" i="103"/>
  <c r="G11" i="103"/>
  <c r="G13" i="103"/>
  <c r="G6" i="103"/>
  <c r="G9" i="103"/>
  <c r="G14" i="103"/>
  <c r="G16" i="103"/>
  <c r="G22" i="103"/>
  <c r="G8" i="103"/>
  <c r="G17" i="103"/>
  <c r="G15" i="103"/>
  <c r="G27" i="86"/>
  <c r="G23" i="85"/>
  <c r="D24" i="103"/>
  <c r="F24" i="103"/>
  <c r="D27" i="86"/>
  <c r="F27" i="86"/>
  <c r="D23" i="85"/>
  <c r="G26" i="86"/>
  <c r="G22" i="85"/>
  <c r="D26" i="86"/>
  <c r="D22" i="85"/>
  <c r="F23" i="85"/>
  <c r="G20" i="85"/>
  <c r="G25" i="86"/>
  <c r="G21" i="85"/>
  <c r="D25" i="86"/>
  <c r="D21" i="85"/>
  <c r="F22" i="85"/>
  <c r="G12" i="86"/>
  <c r="G13" i="86"/>
  <c r="G14" i="86"/>
  <c r="G15" i="86"/>
  <c r="G16" i="86"/>
  <c r="G17" i="86"/>
  <c r="G18" i="86"/>
  <c r="G19" i="86"/>
  <c r="G20" i="86"/>
  <c r="G21" i="86"/>
  <c r="G22" i="86"/>
  <c r="G23" i="86"/>
  <c r="G24" i="86"/>
  <c r="G8" i="85"/>
  <c r="G9" i="85"/>
  <c r="G10" i="85"/>
  <c r="G11" i="85"/>
  <c r="G12" i="85"/>
  <c r="G13" i="85"/>
  <c r="G14" i="85"/>
  <c r="G15" i="85"/>
  <c r="G16" i="85"/>
  <c r="G17" i="85"/>
  <c r="G18" i="85"/>
  <c r="G19" i="85"/>
  <c r="D24" i="86"/>
  <c r="D20" i="85"/>
  <c r="F20" i="85"/>
  <c r="D23" i="103"/>
  <c r="D19" i="85"/>
  <c r="F19" i="85"/>
  <c r="D23" i="86"/>
  <c r="K20" i="42"/>
  <c r="B3" i="52"/>
  <c r="D3" i="52"/>
  <c r="B40" i="52"/>
  <c r="D40" i="52"/>
  <c r="K23" i="52"/>
  <c r="K26" i="52"/>
  <c r="F40" i="52"/>
  <c r="M23" i="52"/>
  <c r="A40" i="52"/>
  <c r="A36" i="52"/>
  <c r="B36" i="52"/>
  <c r="D36" i="52"/>
  <c r="B37" i="52"/>
  <c r="D37" i="52"/>
  <c r="B38" i="52"/>
  <c r="D38" i="52"/>
  <c r="B39" i="52"/>
  <c r="D39" i="52"/>
  <c r="D5" i="52"/>
  <c r="D6" i="52"/>
  <c r="D7" i="52"/>
  <c r="D8" i="52"/>
  <c r="D9" i="52"/>
  <c r="D10" i="52"/>
  <c r="D11" i="52"/>
  <c r="D12" i="52"/>
  <c r="D13" i="52"/>
  <c r="D14" i="52"/>
  <c r="D15" i="52"/>
  <c r="D16" i="52"/>
  <c r="D17" i="52"/>
  <c r="D18" i="52"/>
  <c r="D19" i="52"/>
  <c r="D20" i="52"/>
  <c r="D21" i="52"/>
  <c r="D22" i="52"/>
  <c r="D23" i="52"/>
  <c r="D24" i="52"/>
  <c r="D25" i="52"/>
  <c r="D26" i="52"/>
  <c r="D27" i="52"/>
  <c r="D28" i="52"/>
  <c r="D29" i="52"/>
  <c r="D30" i="52"/>
  <c r="D31" i="52"/>
  <c r="D32" i="52"/>
  <c r="D33" i="52"/>
  <c r="D34" i="52"/>
  <c r="D35" i="52"/>
  <c r="D4" i="52"/>
  <c r="B35" i="52"/>
  <c r="B5" i="52"/>
  <c r="B6" i="52"/>
  <c r="B7" i="52"/>
  <c r="A8" i="52"/>
  <c r="B8" i="52"/>
  <c r="B9" i="52"/>
  <c r="B10" i="52"/>
  <c r="B11" i="52"/>
  <c r="A12" i="52"/>
  <c r="B12" i="52"/>
  <c r="B13" i="52"/>
  <c r="B14" i="52"/>
  <c r="B15" i="52"/>
  <c r="A16" i="52"/>
  <c r="B16" i="52"/>
  <c r="B17" i="52"/>
  <c r="B18" i="52"/>
  <c r="B19" i="52"/>
  <c r="A20" i="52"/>
  <c r="B20" i="52"/>
  <c r="B21" i="52"/>
  <c r="B22" i="52"/>
  <c r="B23" i="52"/>
  <c r="A24" i="52"/>
  <c r="B24" i="52"/>
  <c r="B25" i="52"/>
  <c r="B26" i="52"/>
  <c r="B27" i="52"/>
  <c r="A28" i="52"/>
  <c r="B28" i="52"/>
  <c r="B29" i="52"/>
  <c r="B30" i="52"/>
  <c r="B31" i="52"/>
  <c r="A32" i="52"/>
  <c r="B32" i="52"/>
  <c r="B33" i="52"/>
  <c r="B34" i="52"/>
  <c r="B4" i="52"/>
  <c r="A4" i="52"/>
  <c r="F15" i="52"/>
  <c r="F3" i="52"/>
  <c r="F4" i="52"/>
  <c r="M21" i="52"/>
  <c r="F5" i="52"/>
  <c r="F6" i="52"/>
  <c r="F7" i="52"/>
  <c r="F8" i="52"/>
  <c r="F9" i="52"/>
  <c r="F10" i="52"/>
  <c r="F11" i="52"/>
  <c r="F12" i="52"/>
  <c r="F13" i="52"/>
  <c r="F14" i="52"/>
  <c r="F16" i="52"/>
  <c r="F17" i="52"/>
  <c r="F18" i="52"/>
  <c r="F19" i="52"/>
  <c r="F20" i="52"/>
  <c r="F21" i="52"/>
  <c r="F22" i="52"/>
  <c r="F23" i="52"/>
  <c r="F24" i="52"/>
  <c r="F25" i="52"/>
  <c r="F26" i="52"/>
  <c r="F27" i="52"/>
  <c r="F28" i="52"/>
  <c r="F29" i="52"/>
  <c r="F30" i="52"/>
  <c r="F31" i="52"/>
  <c r="F32" i="52"/>
  <c r="F33" i="52"/>
  <c r="F34" i="52"/>
  <c r="F35" i="52"/>
  <c r="F36" i="52"/>
  <c r="F37" i="52"/>
  <c r="F38" i="52"/>
  <c r="F39" i="52"/>
  <c r="G90" i="51"/>
  <c r="C90" i="51"/>
  <c r="G89" i="51"/>
  <c r="C89" i="51"/>
  <c r="G88" i="51"/>
  <c r="C88" i="51"/>
  <c r="G87" i="51"/>
  <c r="C87" i="51"/>
  <c r="G86" i="51"/>
  <c r="C86" i="51"/>
  <c r="G85" i="51"/>
  <c r="C85" i="51"/>
  <c r="G84" i="51"/>
  <c r="C84" i="51"/>
  <c r="G83" i="51"/>
  <c r="C83" i="51"/>
  <c r="G82" i="51"/>
  <c r="C82" i="51"/>
  <c r="G81" i="51"/>
  <c r="C81" i="51"/>
  <c r="G80" i="51"/>
  <c r="C80" i="51"/>
  <c r="G79" i="51"/>
  <c r="C79" i="51"/>
  <c r="G78" i="51"/>
  <c r="C78" i="51"/>
  <c r="G77" i="51"/>
  <c r="C77" i="51"/>
  <c r="G76" i="51"/>
  <c r="C76" i="51"/>
  <c r="G75" i="51"/>
  <c r="C75" i="51"/>
  <c r="G74" i="51"/>
  <c r="C74" i="51"/>
  <c r="G73" i="51"/>
  <c r="C73" i="51"/>
  <c r="G72" i="51"/>
  <c r="C72" i="51"/>
  <c r="G71" i="51"/>
  <c r="C71" i="51"/>
  <c r="G70" i="51"/>
  <c r="C70" i="51"/>
  <c r="G69" i="51"/>
  <c r="C69" i="51"/>
  <c r="G68" i="51"/>
  <c r="C68" i="51"/>
  <c r="G67" i="51"/>
  <c r="C67" i="51"/>
  <c r="G66" i="51"/>
  <c r="C66" i="51"/>
  <c r="G65" i="51"/>
  <c r="C65" i="51"/>
  <c r="G64" i="51"/>
  <c r="C64" i="51"/>
  <c r="G63" i="51"/>
  <c r="C63" i="51"/>
  <c r="G62" i="51"/>
  <c r="C62" i="51"/>
  <c r="G61" i="51"/>
  <c r="C61" i="51"/>
  <c r="G60" i="51"/>
  <c r="C60" i="51"/>
  <c r="G59" i="51"/>
  <c r="C59" i="51"/>
  <c r="G58" i="51"/>
  <c r="C58" i="51"/>
  <c r="G57" i="51"/>
  <c r="C57" i="51"/>
  <c r="G56" i="51"/>
  <c r="C56" i="51"/>
  <c r="G55" i="51"/>
  <c r="C55" i="51"/>
  <c r="G54" i="51"/>
  <c r="C54" i="51"/>
  <c r="G53" i="51"/>
  <c r="C53" i="51"/>
  <c r="G52" i="51"/>
  <c r="C52" i="51"/>
  <c r="G51" i="51"/>
  <c r="C51" i="51"/>
  <c r="G50" i="51"/>
  <c r="C50" i="51"/>
  <c r="G49" i="51"/>
  <c r="C49" i="51"/>
  <c r="G48" i="51"/>
  <c r="C48" i="51"/>
  <c r="G47" i="51"/>
  <c r="C47" i="51"/>
  <c r="G46" i="51"/>
  <c r="C46" i="51"/>
  <c r="G45" i="51"/>
  <c r="C45" i="51"/>
  <c r="G44" i="51"/>
  <c r="C44" i="51"/>
  <c r="G43" i="51"/>
  <c r="C43" i="51"/>
  <c r="G42" i="51"/>
  <c r="C42" i="51"/>
  <c r="G41" i="51"/>
  <c r="C41" i="51"/>
  <c r="G40" i="51"/>
  <c r="C40" i="51"/>
  <c r="G39" i="51"/>
  <c r="C39" i="51"/>
  <c r="G38" i="51"/>
  <c r="C38" i="51"/>
  <c r="G37" i="51"/>
  <c r="C37" i="51"/>
  <c r="G36" i="51"/>
  <c r="C36" i="51"/>
  <c r="G35" i="51"/>
  <c r="C35" i="51"/>
  <c r="G34" i="51"/>
  <c r="C34" i="51"/>
  <c r="G33" i="51"/>
  <c r="C33" i="51"/>
  <c r="G32" i="51"/>
  <c r="C32" i="51"/>
  <c r="G31" i="51"/>
  <c r="C31" i="51"/>
  <c r="G30" i="51"/>
  <c r="C30" i="51"/>
  <c r="G29" i="51"/>
  <c r="C29" i="51"/>
  <c r="G28" i="51"/>
  <c r="C28" i="51"/>
  <c r="G27" i="51"/>
  <c r="C27" i="51"/>
  <c r="G26" i="51"/>
  <c r="C26" i="51"/>
  <c r="G25" i="51"/>
  <c r="C25" i="51"/>
  <c r="G24" i="51"/>
  <c r="C24" i="51"/>
  <c r="G23" i="51"/>
  <c r="C23" i="51"/>
  <c r="G22" i="51"/>
  <c r="C22" i="51"/>
  <c r="G21" i="51"/>
  <c r="C21" i="51"/>
  <c r="G20" i="51"/>
  <c r="C20" i="51"/>
  <c r="G18" i="51"/>
  <c r="C18" i="51"/>
  <c r="G17" i="51"/>
  <c r="C17" i="51"/>
  <c r="G16" i="51"/>
  <c r="C16" i="51"/>
  <c r="G15" i="51"/>
  <c r="C15" i="51"/>
  <c r="G14" i="51"/>
  <c r="C14" i="51"/>
  <c r="G13" i="51"/>
  <c r="C13" i="51"/>
  <c r="G12" i="51"/>
  <c r="C12" i="51"/>
  <c r="G11" i="51"/>
  <c r="C11" i="51"/>
  <c r="G10" i="51"/>
  <c r="C10" i="51"/>
  <c r="G9" i="51"/>
  <c r="C9" i="51"/>
  <c r="G8" i="51"/>
  <c r="C8" i="51"/>
  <c r="G7" i="51"/>
  <c r="C7" i="51"/>
  <c r="G6" i="51"/>
  <c r="C6" i="51"/>
  <c r="G5" i="51"/>
  <c r="C5" i="51"/>
  <c r="G4" i="51"/>
  <c r="C4" i="51"/>
  <c r="G3" i="51"/>
  <c r="C3" i="51"/>
  <c r="G2" i="51"/>
  <c r="C2" i="51"/>
  <c r="D16" i="42"/>
  <c r="J16" i="42"/>
  <c r="K16" i="42"/>
  <c r="N16" i="42"/>
  <c r="O16" i="42"/>
  <c r="P16" i="42"/>
  <c r="G20" i="42"/>
  <c r="L20" i="42"/>
  <c r="Q20" i="42"/>
  <c r="E19" i="42"/>
  <c r="G19" i="42"/>
  <c r="K19" i="42"/>
  <c r="O19" i="42"/>
  <c r="F19" i="42"/>
  <c r="H19" i="42"/>
  <c r="I19" i="42"/>
  <c r="J19" i="42"/>
  <c r="L19" i="42"/>
  <c r="M19" i="42"/>
  <c r="N19" i="42"/>
  <c r="C19" i="42"/>
  <c r="D20" i="42"/>
  <c r="E20" i="42"/>
  <c r="F20" i="42"/>
  <c r="H20" i="42"/>
  <c r="I20" i="42"/>
  <c r="J20" i="42"/>
  <c r="M20" i="42"/>
  <c r="N20" i="42"/>
  <c r="O20" i="42"/>
  <c r="P20" i="42"/>
  <c r="C20" i="42"/>
  <c r="Q18" i="42"/>
  <c r="Q17" i="42"/>
  <c r="Q16" i="42"/>
  <c r="Q19" i="42"/>
  <c r="Q22" i="42"/>
  <c r="C6" i="52"/>
  <c r="C15" i="52"/>
  <c r="Q21" i="42"/>
  <c r="P19" i="42"/>
  <c r="D19" i="42"/>
  <c r="D17" i="103"/>
  <c r="D9" i="103"/>
  <c r="D16" i="103"/>
  <c r="F17" i="103"/>
  <c r="D11" i="103"/>
  <c r="D7" i="103"/>
  <c r="D14" i="103"/>
  <c r="D21" i="103"/>
  <c r="F22" i="103"/>
  <c r="D22" i="103"/>
  <c r="F23" i="103"/>
  <c r="H7" i="42"/>
  <c r="D18" i="103"/>
  <c r="F18" i="103"/>
  <c r="D10" i="103"/>
  <c r="D20" i="103"/>
  <c r="F20" i="103"/>
  <c r="D13" i="103"/>
  <c r="F14" i="103"/>
  <c r="D5" i="103"/>
  <c r="D19" i="103"/>
  <c r="D15" i="103"/>
  <c r="D6" i="103"/>
  <c r="F6" i="103"/>
  <c r="D12" i="103"/>
  <c r="D8" i="103"/>
  <c r="G22" i="42"/>
  <c r="P17" i="42"/>
  <c r="O21" i="42"/>
  <c r="C21" i="42"/>
  <c r="O22" i="42"/>
  <c r="D5" i="85"/>
  <c r="D9" i="86"/>
  <c r="D10" i="86"/>
  <c r="D6" i="85"/>
  <c r="D9" i="85"/>
  <c r="F10" i="85"/>
  <c r="D13" i="86"/>
  <c r="D14" i="86"/>
  <c r="D10" i="85"/>
  <c r="D13" i="85"/>
  <c r="F14" i="85"/>
  <c r="D17" i="86"/>
  <c r="D15" i="85"/>
  <c r="D19" i="86"/>
  <c r="F23" i="86"/>
  <c r="D20" i="86"/>
  <c r="F24" i="86"/>
  <c r="D16" i="85"/>
  <c r="D17" i="85"/>
  <c r="D21" i="86"/>
  <c r="F21" i="86"/>
  <c r="F25" i="86"/>
  <c r="D6" i="86"/>
  <c r="D7" i="85"/>
  <c r="D11" i="86"/>
  <c r="D11" i="85"/>
  <c r="F11" i="85"/>
  <c r="D15" i="86"/>
  <c r="D16" i="86"/>
  <c r="D12" i="85"/>
  <c r="F12" i="85"/>
  <c r="D12" i="86"/>
  <c r="F12" i="86"/>
  <c r="D8" i="85"/>
  <c r="D18" i="86"/>
  <c r="D14" i="85"/>
  <c r="F15" i="85"/>
  <c r="D22" i="86"/>
  <c r="F26" i="86"/>
  <c r="D18" i="85"/>
  <c r="D7" i="86"/>
  <c r="D5" i="86"/>
  <c r="D8" i="86"/>
  <c r="D4" i="85"/>
  <c r="D4" i="86"/>
  <c r="O18" i="42"/>
  <c r="E18" i="42"/>
  <c r="K21" i="42"/>
  <c r="M8" i="42"/>
  <c r="N21" i="42"/>
  <c r="P22" i="42"/>
  <c r="L22" i="42"/>
  <c r="H22" i="42"/>
  <c r="D22" i="42"/>
  <c r="P21" i="42"/>
  <c r="N22" i="42"/>
  <c r="C38" i="52"/>
  <c r="F17" i="42"/>
  <c r="F21" i="42"/>
  <c r="E17" i="42"/>
  <c r="P18" i="42"/>
  <c r="L18" i="42"/>
  <c r="L21" i="42"/>
  <c r="C18" i="42"/>
  <c r="H9" i="42"/>
  <c r="C34" i="52"/>
  <c r="Q10" i="42"/>
  <c r="G16" i="42"/>
  <c r="M17" i="42"/>
  <c r="M21" i="42"/>
  <c r="I21" i="42"/>
  <c r="E21" i="42"/>
  <c r="K22" i="42"/>
  <c r="C22" i="42"/>
  <c r="O17" i="42"/>
  <c r="G17" i="42"/>
  <c r="E22" i="42"/>
  <c r="K4" i="42"/>
  <c r="L17" i="42"/>
  <c r="H17" i="42"/>
  <c r="H21" i="42"/>
  <c r="D21" i="42"/>
  <c r="J22" i="42"/>
  <c r="F22" i="42"/>
  <c r="M16" i="42"/>
  <c r="M18" i="42"/>
  <c r="M22" i="42"/>
  <c r="D17" i="42"/>
  <c r="D18" i="42"/>
  <c r="C17" i="42"/>
  <c r="C16" i="42"/>
  <c r="N17" i="42"/>
  <c r="N18" i="42"/>
  <c r="I17" i="42"/>
  <c r="J18" i="42"/>
  <c r="H18" i="42"/>
  <c r="K17" i="42"/>
  <c r="H16" i="42"/>
  <c r="K18" i="42"/>
  <c r="I22" i="42"/>
  <c r="J21" i="42"/>
  <c r="G18" i="42"/>
  <c r="I18" i="42"/>
  <c r="F18" i="42"/>
  <c r="G21" i="42"/>
  <c r="I16" i="42"/>
  <c r="F16" i="42"/>
  <c r="J17" i="42"/>
  <c r="E16" i="42"/>
  <c r="K7" i="42"/>
  <c r="Q4" i="42"/>
  <c r="Q7" i="42"/>
  <c r="Q8" i="42"/>
  <c r="Q9" i="42"/>
  <c r="Q5" i="42"/>
  <c r="Q6" i="42"/>
  <c r="C39" i="52"/>
  <c r="J5" i="42"/>
  <c r="C17" i="52"/>
  <c r="C28" i="52"/>
  <c r="C14" i="52"/>
  <c r="C11" i="52"/>
  <c r="N5" i="42"/>
  <c r="I7" i="42"/>
  <c r="C19" i="52"/>
  <c r="K10" i="42"/>
  <c r="P6" i="42"/>
  <c r="M7" i="42"/>
  <c r="H6" i="42"/>
  <c r="K8" i="42"/>
  <c r="I6" i="42"/>
  <c r="O8" i="42"/>
  <c r="E8" i="42"/>
  <c r="C10" i="42"/>
  <c r="C8" i="42"/>
  <c r="G4" i="42"/>
  <c r="C16" i="52"/>
  <c r="I4" i="42"/>
  <c r="C26" i="52"/>
  <c r="N8" i="42"/>
  <c r="G10" i="42"/>
  <c r="E6" i="42"/>
  <c r="I5" i="42"/>
  <c r="I8" i="42"/>
  <c r="F5" i="42"/>
  <c r="L9" i="42"/>
  <c r="E7" i="42"/>
  <c r="G8" i="42"/>
  <c r="C36" i="52"/>
  <c r="C9" i="42"/>
  <c r="M4" i="42"/>
  <c r="M10" i="42"/>
  <c r="K9" i="42"/>
  <c r="K5" i="42"/>
  <c r="C9" i="52"/>
  <c r="E10" i="42"/>
  <c r="C4" i="52"/>
  <c r="J21" i="52"/>
  <c r="J25" i="52"/>
  <c r="E4" i="42"/>
  <c r="N9" i="42"/>
  <c r="I9" i="42"/>
  <c r="C32" i="52"/>
  <c r="C5" i="42"/>
  <c r="C7" i="42"/>
  <c r="C24" i="52"/>
  <c r="C5" i="52"/>
  <c r="G7" i="42"/>
  <c r="C8" i="52"/>
  <c r="C4" i="42"/>
  <c r="C21" i="52"/>
  <c r="J9" i="42"/>
  <c r="H8" i="42"/>
  <c r="C31" i="52"/>
  <c r="J7" i="42"/>
  <c r="C33" i="52"/>
  <c r="C35" i="52"/>
  <c r="F9" i="42"/>
  <c r="I10" i="42"/>
  <c r="P7" i="42"/>
  <c r="C22" i="52"/>
  <c r="O10" i="42"/>
  <c r="C12" i="52"/>
  <c r="F6" i="42"/>
  <c r="C7" i="52"/>
  <c r="C18" i="52"/>
  <c r="C13" i="52"/>
  <c r="O5" i="42"/>
  <c r="J6" i="42"/>
  <c r="K6" i="42"/>
  <c r="O9" i="42"/>
  <c r="N7" i="42"/>
  <c r="O4" i="42"/>
  <c r="C20" i="52"/>
  <c r="P10" i="42"/>
  <c r="O7" i="42"/>
  <c r="M9" i="42"/>
  <c r="P5" i="42"/>
  <c r="P9" i="42"/>
  <c r="M5" i="42"/>
  <c r="G5" i="42"/>
  <c r="G9" i="42"/>
  <c r="J4" i="42"/>
  <c r="J10" i="42"/>
  <c r="L10" i="42"/>
  <c r="L4" i="42"/>
  <c r="D10" i="42"/>
  <c r="N10" i="42"/>
  <c r="N4" i="42"/>
  <c r="F10" i="42"/>
  <c r="F4" i="42"/>
  <c r="P4" i="42"/>
  <c r="H4" i="42"/>
  <c r="C3" i="52"/>
  <c r="M6" i="42"/>
  <c r="C27" i="52"/>
  <c r="C25" i="52"/>
  <c r="C10" i="52"/>
  <c r="H5" i="42"/>
  <c r="E9" i="42"/>
  <c r="E5" i="42"/>
  <c r="C29" i="52"/>
  <c r="C30" i="52"/>
  <c r="C37" i="52"/>
  <c r="L8" i="42"/>
  <c r="F7" i="42"/>
  <c r="F8" i="42"/>
  <c r="G6" i="42"/>
  <c r="N6" i="42"/>
  <c r="L6" i="42"/>
  <c r="C6" i="42"/>
  <c r="O6" i="42"/>
  <c r="L7" i="42"/>
  <c r="L5" i="42"/>
  <c r="J8" i="42"/>
  <c r="C23" i="52"/>
  <c r="H10" i="42"/>
  <c r="P8" i="42"/>
  <c r="K22" i="52"/>
  <c r="C40" i="52"/>
  <c r="J23" i="52"/>
  <c r="J26" i="52"/>
  <c r="K21" i="52"/>
  <c r="M22" i="52"/>
  <c r="L16" i="42"/>
  <c r="F15" i="103"/>
  <c r="F7" i="103"/>
  <c r="F12" i="103"/>
  <c r="F10" i="103"/>
  <c r="F8" i="103"/>
  <c r="F9" i="103"/>
  <c r="F19" i="103"/>
  <c r="F16" i="103"/>
  <c r="F13" i="103"/>
  <c r="F11" i="103"/>
  <c r="F15" i="86"/>
  <c r="F17" i="86"/>
  <c r="F22" i="86"/>
  <c r="F16" i="85"/>
  <c r="F8" i="85"/>
  <c r="F17" i="85"/>
  <c r="F9" i="85"/>
  <c r="F18" i="86"/>
  <c r="F19" i="86"/>
  <c r="F18" i="85"/>
  <c r="F20" i="86"/>
  <c r="F14" i="86"/>
  <c r="D7" i="42"/>
  <c r="D4" i="42"/>
  <c r="D5" i="42"/>
  <c r="D9" i="42"/>
  <c r="D8" i="42"/>
  <c r="K25" i="52"/>
  <c r="J22" i="52"/>
  <c r="D6" i="42"/>
  <c r="E36" i="52"/>
  <c r="E3" i="52"/>
  <c r="E16" i="52"/>
  <c r="E4" i="52"/>
  <c r="E7" i="52"/>
  <c r="E21" i="52"/>
  <c r="E14" i="52"/>
  <c r="E24" i="52"/>
  <c r="E15" i="52"/>
  <c r="E29" i="52"/>
  <c r="E26" i="52"/>
  <c r="E37" i="52"/>
  <c r="E9" i="52"/>
  <c r="E38" i="52"/>
  <c r="E32" i="52"/>
  <c r="E35" i="52"/>
  <c r="E19" i="52"/>
  <c r="E31" i="52"/>
  <c r="E8" i="52"/>
  <c r="E25" i="52"/>
  <c r="E10" i="52"/>
  <c r="E6" i="52"/>
  <c r="E23" i="52"/>
  <c r="E39" i="52"/>
  <c r="E34" i="52"/>
  <c r="E28" i="52"/>
  <c r="E11" i="52"/>
  <c r="E13" i="52"/>
  <c r="E22" i="52"/>
  <c r="E20" i="52"/>
  <c r="E5" i="52"/>
  <c r="E33" i="52"/>
  <c r="E12" i="52"/>
  <c r="E40" i="52"/>
  <c r="L23" i="52"/>
  <c r="L26" i="52"/>
  <c r="E18" i="52"/>
  <c r="E27" i="52"/>
  <c r="E30" i="52"/>
  <c r="E17" i="52"/>
  <c r="L21" i="52"/>
  <c r="L25" i="52"/>
  <c r="L22" i="52"/>
  <c r="M25" i="52"/>
  <c r="M26" i="52"/>
  <c r="F16" i="86"/>
  <c r="F13" i="86"/>
  <c r="F21" i="103"/>
  <c r="F13" i="85"/>
  <c r="F21" i="85"/>
  <c r="G18" i="103"/>
</calcChain>
</file>

<file path=xl/comments1.xml><?xml version="1.0" encoding="utf-8"?>
<comments xmlns="http://schemas.openxmlformats.org/spreadsheetml/2006/main">
  <authors>
    <author>U418881</author>
  </authors>
  <commentList>
    <comment ref="H2" authorId="0" shapeId="0">
      <text>
        <r>
          <rPr>
            <b/>
            <sz val="9"/>
            <color indexed="81"/>
            <rFont val="Tahoma"/>
            <family val="2"/>
          </rPr>
          <t>U418881:</t>
        </r>
        <r>
          <rPr>
            <sz val="9"/>
            <color indexed="81"/>
            <rFont val="Tahoma"/>
            <family val="2"/>
          </rPr>
          <t xml:space="preserve">
KLS2 (YBEZ) and ABMI (KLH7) for UK Table 2B 
Copy and paste in from:
http://www.ons.gov.uk/ons/rel/naa2/quarterly-national-accounts/index.html
Quarterly National Accoutns Publication--&gt; Time Series Data --&gt; Select series from this dataset--&gt; A2 National accoutns aggregates --&gt; KLS2 &amp; AMBI are in the list
Paste in here and drag down formulas and check.</t>
        </r>
      </text>
    </comment>
  </commentList>
</comments>
</file>

<file path=xl/sharedStrings.xml><?xml version="1.0" encoding="utf-8"?>
<sst xmlns="http://schemas.openxmlformats.org/spreadsheetml/2006/main" count="1233" uniqueCount="294">
  <si>
    <t>Construction</t>
  </si>
  <si>
    <t>Q3</t>
  </si>
  <si>
    <t>Q4</t>
  </si>
  <si>
    <t>Q1</t>
  </si>
  <si>
    <t>Q2</t>
  </si>
  <si>
    <t>Production Sector</t>
  </si>
  <si>
    <t>Service Sector</t>
  </si>
  <si>
    <t>Retail &amp; wholesale</t>
  </si>
  <si>
    <t>Other services</t>
  </si>
  <si>
    <t>Education</t>
  </si>
  <si>
    <t>Total</t>
  </si>
  <si>
    <t>Percentage change, latest quarter on previous quarter</t>
  </si>
  <si>
    <t>C</t>
  </si>
  <si>
    <t>E</t>
  </si>
  <si>
    <t>D</t>
  </si>
  <si>
    <t>UK</t>
  </si>
  <si>
    <t>Manufacturing Industries</t>
  </si>
  <si>
    <t>Seasonally Adjusted</t>
  </si>
  <si>
    <t>Total Gross Value Added</t>
  </si>
  <si>
    <t>Mining and Quarrying Industries</t>
  </si>
  <si>
    <t>Agriculture, forestry and fishing</t>
  </si>
  <si>
    <t>Manu- facturing</t>
  </si>
  <si>
    <t>Distribution, Hotels and Catering</t>
  </si>
  <si>
    <t>Transport, Storage and Communication</t>
  </si>
  <si>
    <t>Business Services and Finance</t>
  </si>
  <si>
    <t>Government, and Other Services</t>
  </si>
  <si>
    <t>Total Production</t>
  </si>
  <si>
    <t>Transport Equipment</t>
  </si>
  <si>
    <t xml:space="preserve"> Public Administration and Defence</t>
  </si>
  <si>
    <t>Health and Social Work</t>
  </si>
  <si>
    <t>F</t>
  </si>
  <si>
    <t>I</t>
  </si>
  <si>
    <t>G</t>
  </si>
  <si>
    <t>K</t>
  </si>
  <si>
    <t>L</t>
  </si>
  <si>
    <t>Electricity &amp; Gas Supply</t>
  </si>
  <si>
    <t>Water Supply &amp; Waste Management</t>
  </si>
  <si>
    <t>Food, Beverages &amp; Tobacco</t>
  </si>
  <si>
    <t>Textiles, Clothing &amp; Leather Products</t>
  </si>
  <si>
    <t>B</t>
  </si>
  <si>
    <t>CA</t>
  </si>
  <si>
    <t>CB</t>
  </si>
  <si>
    <t>CL</t>
  </si>
  <si>
    <t>Refined Petroleum, Chemical &amp; Pharmaceutical Products</t>
  </si>
  <si>
    <t>SIC 2007</t>
  </si>
  <si>
    <t>A</t>
  </si>
  <si>
    <t>B,C,D,E</t>
  </si>
  <si>
    <t>G,I</t>
  </si>
  <si>
    <t>H,J</t>
  </si>
  <si>
    <t>K-N</t>
  </si>
  <si>
    <t>L2KL</t>
  </si>
  <si>
    <t>L2KQ</t>
  </si>
  <si>
    <t>L2KR</t>
  </si>
  <si>
    <t>L2KX</t>
  </si>
  <si>
    <t>L2MW</t>
  </si>
  <si>
    <t>L2N2</t>
  </si>
  <si>
    <t>L2N8</t>
  </si>
  <si>
    <t>L2NC</t>
  </si>
  <si>
    <t>L2PZ</t>
  </si>
  <si>
    <t>KI8M</t>
  </si>
  <si>
    <t>KI8O</t>
  </si>
  <si>
    <t>KI8Q</t>
  </si>
  <si>
    <t>Accommodation &amp; food services</t>
  </si>
  <si>
    <t>Financial &amp; Insurance Activities</t>
  </si>
  <si>
    <t>O</t>
  </si>
  <si>
    <t>P</t>
  </si>
  <si>
    <t>Q</t>
  </si>
  <si>
    <t>CI,CJ</t>
  </si>
  <si>
    <t>CD-F</t>
  </si>
  <si>
    <t>KLH7</t>
  </si>
  <si>
    <t>Real Estate Activities</t>
  </si>
  <si>
    <t>Metals, Metal Products &amp; Machinery n.e.c.</t>
  </si>
  <si>
    <t>CH,CK</t>
  </si>
  <si>
    <t>Computer, Electrical &amp; Optical Products</t>
  </si>
  <si>
    <t>Other Manufacturing Industries; Repair &amp; Installation</t>
  </si>
  <si>
    <t>Percentage change, latest quarter on corresponding quarter of the previous year</t>
  </si>
  <si>
    <t>Scotland Recession (peak 08Q2, trough 09Q3) - 5Q</t>
  </si>
  <si>
    <t>Quarterly</t>
  </si>
  <si>
    <t>Over last Year</t>
  </si>
  <si>
    <t>4Q on 4Q (rolling annual) Growth Rates</t>
  </si>
  <si>
    <t>Since Scotland went into recession (2008Q2)</t>
  </si>
  <si>
    <t>Since UK went into recession (2008Q1)</t>
  </si>
  <si>
    <t>All Sectors excl. extraction of mineral oil &amp; natural gas</t>
  </si>
  <si>
    <t>SCO</t>
  </si>
  <si>
    <t>(2009Q3 on 2008Q2)</t>
  </si>
  <si>
    <t>UK Recession (peak 08Q1, trough 09Q2) - 5Q</t>
  </si>
  <si>
    <t>(2009Q2 on 2008Q1)</t>
  </si>
  <si>
    <t>GDP</t>
  </si>
  <si>
    <t>2013 Q1</t>
  </si>
  <si>
    <t>2013 Q2</t>
  </si>
  <si>
    <t>2013 Q3</t>
  </si>
  <si>
    <t>2013 Q4</t>
  </si>
  <si>
    <t>2014 Q1</t>
  </si>
  <si>
    <t>(2014Q1 on 2008Q1)</t>
  </si>
  <si>
    <t>(2014Q1 on 2008Q2)</t>
  </si>
  <si>
    <t>(2014Q1 on 2013Q1)</t>
  </si>
  <si>
    <t>(2014Q1 on 2013Q4)</t>
  </si>
  <si>
    <t>2014 Q2</t>
  </si>
  <si>
    <t>Scotland</t>
  </si>
  <si>
    <t>2014 Q3</t>
  </si>
  <si>
    <t>2014 Q4</t>
  </si>
  <si>
    <t>Total Gross Domestic Product</t>
  </si>
  <si>
    <t>YBEZ</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</si>
  <si>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</si>
  <si>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</si>
  <si>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</si>
  <si>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</si>
  <si>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</si>
  <si>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</si>
  <si>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</si>
  <si>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</si>
  <si>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</si>
  <si>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</si>
  <si>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</si>
  <si>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</si>
  <si>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</si>
  <si>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</si>
  <si>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</si>
  <si>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</si>
  <si>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</si>
  <si>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</si>
  <si>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</si>
  <si>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</si>
  <si>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</si>
  <si>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</si>
  <si>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</si>
  <si>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</si>
  <si>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</si>
  <si>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</si>
  <si>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</si>
  <si>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</si>
  <si>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</si>
  <si>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</si>
  <si>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</si>
  <si>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</si>
  <si>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</si>
  <si>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</si>
  <si>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</si>
  <si>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</si>
  <si>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</si>
  <si>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</si>
  <si>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</si>
  <si>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</si>
  <si>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</si>
  <si>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</si>
  <si>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</si>
  <si>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</si>
  <si>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</si>
  <si>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</si>
  <si>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</si>
  <si>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</si>
  <si>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</si>
  <si>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</si>
  <si>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</si>
  <si>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</si>
  <si>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</si>
  <si>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</si>
  <si>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</si>
  <si>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</si>
  <si>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</si>
  <si>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</si>
  <si>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</si>
  <si>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</si>
  <si>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2015 Q1</t>
  </si>
  <si>
    <t>2015 Q3</t>
  </si>
  <si>
    <t>2015 Q2</t>
  </si>
  <si>
    <t>KLS2</t>
  </si>
  <si>
    <t xml:space="preserve">ABMI </t>
  </si>
  <si>
    <t>GDP per head</t>
  </si>
  <si>
    <t>Depth of recession</t>
  </si>
  <si>
    <t>Max</t>
  </si>
  <si>
    <t>Min</t>
  </si>
  <si>
    <t>Last</t>
  </si>
  <si>
    <t>Amount above peak</t>
  </si>
  <si>
    <t>PASTE IN ABMI</t>
  </si>
  <si>
    <t>Growth</t>
  </si>
  <si>
    <t>Year</t>
  </si>
  <si>
    <t>Index</t>
  </si>
  <si>
    <t>G-T</t>
  </si>
  <si>
    <t>IHYP</t>
  </si>
  <si>
    <t>IHYQ</t>
  </si>
  <si>
    <t>IHYR</t>
  </si>
  <si>
    <t>KI8L</t>
  </si>
  <si>
    <t>KI8N</t>
  </si>
  <si>
    <t>KI8P</t>
  </si>
  <si>
    <t>KIH8</t>
  </si>
  <si>
    <t>KIH9</t>
  </si>
  <si>
    <t>KII2</t>
  </si>
  <si>
    <t>KLH8</t>
  </si>
  <si>
    <t>KLH9</t>
  </si>
  <si>
    <t>L3BB</t>
  </si>
  <si>
    <t>L3BG</t>
  </si>
  <si>
    <t>L3BH</t>
  </si>
  <si>
    <t>L3BN</t>
  </si>
  <si>
    <t>L3DM</t>
  </si>
  <si>
    <t>L3DQ</t>
  </si>
  <si>
    <t>L3DW</t>
  </si>
  <si>
    <t>L3E2</t>
  </si>
  <si>
    <t>L3GP</t>
  </si>
  <si>
    <t>L3ZZ</t>
  </si>
  <si>
    <t>L426</t>
  </si>
  <si>
    <t>L427</t>
  </si>
  <si>
    <t>L42D</t>
  </si>
  <si>
    <t>L44C</t>
  </si>
  <si>
    <t>L44G</t>
  </si>
  <si>
    <t>L44M</t>
  </si>
  <si>
    <t>L44Q</t>
  </si>
  <si>
    <t>L47F</t>
  </si>
  <si>
    <t>Percentage change, latest quarter compared to same quarter in previous year</t>
  </si>
  <si>
    <t>Percentage change, latest quarter compared to previous quarter</t>
  </si>
  <si>
    <t>Percentage change, latest year compared to previous year</t>
  </si>
  <si>
    <t xml:space="preserve">2.  Growth rates are calculated using unrounded index data and presented to 1 decimal place. It is not always possible to replicate the growth rates using rounded index data.  </t>
  </si>
  <si>
    <t>2.  All UK volume indices and growth rates are sourced from the latest ONS GDP release available at https://www.ons.gov.uk/</t>
  </si>
  <si>
    <t>2015=100</t>
  </si>
  <si>
    <t>N3Y6</t>
  </si>
  <si>
    <t>N3Y7</t>
  </si>
  <si>
    <t>N3Y8</t>
  </si>
  <si>
    <t>Total Services</t>
  </si>
  <si>
    <t>Revisions tables</t>
  </si>
  <si>
    <t>See statistical bulletin for more details</t>
  </si>
  <si>
    <r>
      <t>1998</t>
    </r>
    <r>
      <rPr>
        <vertAlign val="superscript"/>
        <sz val="10"/>
        <rFont val="Arial"/>
        <family val="2"/>
      </rPr>
      <t>1</t>
    </r>
  </si>
  <si>
    <t>2014</t>
  </si>
  <si>
    <t>Open Data</t>
  </si>
  <si>
    <t>Index numbers, annual and quarterly growth rates can be explored, visualised, downloaded and linked to at</t>
  </si>
  <si>
    <t>statistics.gov.scot</t>
  </si>
  <si>
    <r>
      <t>Percentage change, latest four quarters compared to previous four quarters (4Q-on-4Q)</t>
    </r>
    <r>
      <rPr>
        <b/>
        <vertAlign val="superscript"/>
        <sz val="10"/>
        <rFont val="Arial"/>
        <family val="2"/>
      </rPr>
      <t>4</t>
    </r>
  </si>
  <si>
    <t xml:space="preserve">5. GDP per person calculations are based on applying the mid-year estimate as the annual total, and the value in Q2 of each year. The average value of quarterly population does not equal the annual total. </t>
  </si>
  <si>
    <t xml:space="preserve">Q3  </t>
  </si>
  <si>
    <r>
      <t>2015 weights</t>
    </r>
    <r>
      <rPr>
        <b/>
        <vertAlign val="superscript"/>
        <sz val="10"/>
        <rFont val="Arial"/>
        <family val="2"/>
      </rPr>
      <t>3</t>
    </r>
  </si>
  <si>
    <t>Transport &amp; Storage</t>
  </si>
  <si>
    <t>Information &amp; Communication</t>
  </si>
  <si>
    <t>Professional, Scientific&amp; Technical Services</t>
  </si>
  <si>
    <t>Administrative &amp; Support Services</t>
  </si>
  <si>
    <t>H</t>
  </si>
  <si>
    <t>J</t>
  </si>
  <si>
    <t>M</t>
  </si>
  <si>
    <t>N</t>
  </si>
  <si>
    <r>
      <t>2015 weights</t>
    </r>
    <r>
      <rPr>
        <b/>
        <vertAlign val="superscript"/>
        <sz val="10"/>
        <rFont val="Arial"/>
        <family val="2"/>
      </rPr>
      <t>4</t>
    </r>
  </si>
  <si>
    <t>Table 1.2</t>
  </si>
  <si>
    <t>Table 1.1</t>
  </si>
  <si>
    <t>Table 1.3</t>
  </si>
  <si>
    <t>Table 1.4</t>
  </si>
  <si>
    <t>Table 1.5</t>
  </si>
  <si>
    <t>GDP: Historical Time Series</t>
  </si>
  <si>
    <t>The first estimate for the latest quarter does not include revisions to previous periods</t>
  </si>
  <si>
    <t>R-T</t>
  </si>
  <si>
    <t>A-T</t>
  </si>
  <si>
    <t>O-T</t>
  </si>
  <si>
    <t>Total 
Gross 
Domestic 
Product</t>
  </si>
  <si>
    <t>Agriculture, 
forestry 
and fishing</t>
  </si>
  <si>
    <t>Manufacturing</t>
  </si>
  <si>
    <t xml:space="preserve">5. GDP per person calculations are based on applying the mid-year population estimates as both the annual total, and the value in Q2 of each year. Therefore the average value of quarterly population does not equal the annual total. </t>
  </si>
  <si>
    <t>Gross 
Domestic 
Product 
per person</t>
  </si>
  <si>
    <t>GDP: Gross Value Added Output by Industry</t>
  </si>
  <si>
    <t>GDP: Gross Value Added: Index of Services</t>
  </si>
  <si>
    <t>Gross Domestic Product, first estimate</t>
  </si>
  <si>
    <t>Additional contextual tables</t>
  </si>
  <si>
    <t>GDP: Gross Value Added Output by Industry, UK</t>
  </si>
  <si>
    <t>GDP: Gross Value Added: Index of Production</t>
  </si>
  <si>
    <r>
      <t xml:space="preserve">Table 1.1: Gross Value Added Output By Industry
</t>
    </r>
    <r>
      <rPr>
        <b/>
        <sz val="14"/>
        <rFont val="Arial"/>
        <family val="2"/>
      </rPr>
      <t>chained volume measures at basic prices by industry of output</t>
    </r>
    <r>
      <rPr>
        <b/>
        <vertAlign val="superscript"/>
        <sz val="14"/>
        <rFont val="Arial"/>
        <family val="2"/>
      </rPr>
      <t>1,2</t>
    </r>
    <r>
      <rPr>
        <b/>
        <sz val="14"/>
        <rFont val="Arial"/>
        <family val="2"/>
      </rPr>
      <t xml:space="preserve"> </t>
    </r>
  </si>
  <si>
    <r>
      <t xml:space="preserve">Table 1.2:  Gross Value Added: Index of Services
</t>
    </r>
    <r>
      <rPr>
        <b/>
        <sz val="14"/>
        <rFont val="Arial"/>
        <family val="2"/>
      </rPr>
      <t>chained volume measures at basic prices by industry of output:</t>
    </r>
    <r>
      <rPr>
        <b/>
        <vertAlign val="superscript"/>
        <sz val="14"/>
        <rFont val="Arial"/>
        <family val="2"/>
      </rPr>
      <t>1,2,3</t>
    </r>
  </si>
  <si>
    <r>
      <t xml:space="preserve">Table 1.3: Gross Value Added: Index of Production 
</t>
    </r>
    <r>
      <rPr>
        <b/>
        <sz val="14"/>
        <rFont val="Arial"/>
        <family val="2"/>
      </rPr>
      <t>chained volume measures at basic prices by industry of output:</t>
    </r>
    <r>
      <rPr>
        <b/>
        <vertAlign val="superscript"/>
        <sz val="14"/>
        <rFont val="Arial"/>
        <family val="2"/>
      </rPr>
      <t>1,2</t>
    </r>
    <r>
      <rPr>
        <b/>
        <sz val="18"/>
        <rFont val="Arial"/>
        <family val="2"/>
      </rPr>
      <t xml:space="preserve"> </t>
    </r>
  </si>
  <si>
    <r>
      <rPr>
        <vertAlign val="superscript"/>
        <sz val="9"/>
        <color indexed="8"/>
        <rFont val="Arial"/>
        <family val="2"/>
      </rPr>
      <t>1</t>
    </r>
    <r>
      <rPr>
        <sz val="9"/>
        <color indexed="8"/>
        <rFont val="Arial"/>
        <family val="2"/>
      </rPr>
      <t xml:space="preserve"> Statistics from 1998 onwards are compiled at a detailed level using current data and updated methods. Estimates prior to 1998 are based on historic estimates produced by the Scottish Government which have been adjusted at the whole economy level to maintain consistency with the latest UK statistics for these years, for example to account for changes in trend growth introduced by deflation or system of accounts updates. As such, there are no industrial breakdowns for earlier years, and the estimates should be used with appropriate caution.</t>
    </r>
  </si>
  <si>
    <r>
      <t>Chained Volume Measure</t>
    </r>
    <r>
      <rPr>
        <b/>
        <vertAlign val="superscript"/>
        <sz val="10"/>
        <rFont val="Arial"/>
        <family val="2"/>
      </rPr>
      <t>1</t>
    </r>
  </si>
  <si>
    <t>Table 1.4:  GDP Historical Time Series</t>
  </si>
  <si>
    <r>
      <t xml:space="preserve">Table 1.5: Gross Domestic Product By Broad Industry Group, UK
</t>
    </r>
    <r>
      <rPr>
        <b/>
        <sz val="14"/>
        <rFont val="Arial"/>
        <family val="2"/>
      </rPr>
      <t>Chained volume measures by category of output</t>
    </r>
  </si>
  <si>
    <t>exc SIC 06</t>
  </si>
  <si>
    <t>ONS Series</t>
  </si>
  <si>
    <t>2016=100</t>
  </si>
  <si>
    <t>Main tables - Scotland's GDP (onshore)</t>
  </si>
  <si>
    <r>
      <t xml:space="preserve">Gross Value Added 
</t>
    </r>
    <r>
      <rPr>
        <sz val="10"/>
        <rFont val="Arial"/>
        <family val="2"/>
      </rPr>
      <t>excl. extraction of mineral oil &amp; natural gas</t>
    </r>
  </si>
  <si>
    <r>
      <t>2016 weights</t>
    </r>
    <r>
      <rPr>
        <b/>
        <vertAlign val="superscript"/>
        <sz val="10"/>
        <rFont val="Arial"/>
        <family val="2"/>
      </rPr>
      <t>1</t>
    </r>
  </si>
  <si>
    <r>
      <t>IHXW</t>
    </r>
    <r>
      <rPr>
        <b/>
        <vertAlign val="superscript"/>
        <sz val="10"/>
        <rFont val="Arial"/>
        <family val="2"/>
      </rPr>
      <t>3</t>
    </r>
  </si>
  <si>
    <t>GDP per person</t>
  </si>
  <si>
    <t>3-year</t>
  </si>
  <si>
    <t>5-year</t>
  </si>
  <si>
    <t>10-year</t>
  </si>
  <si>
    <t>20-year</t>
  </si>
  <si>
    <t>30-year</t>
  </si>
  <si>
    <t>-</t>
  </si>
  <si>
    <t>Annual average growth rate -  GDP per person</t>
  </si>
  <si>
    <t>Scotland (onshore), 1963 to 2018</t>
  </si>
  <si>
    <t>Annual average growth rate - Total GDP</t>
  </si>
  <si>
    <t>CC,CG,CM</t>
  </si>
  <si>
    <t>Quarter 1 2019</t>
  </si>
  <si>
    <t>Publication Date: 19 June 2019</t>
  </si>
  <si>
    <t>Scotland (onshore), 1998 to 2019 Q1</t>
  </si>
  <si>
    <t>UK, 1998 to 2019 Q1</t>
  </si>
  <si>
    <r>
      <t xml:space="preserve">These results are from the </t>
    </r>
    <r>
      <rPr>
        <b/>
        <sz val="12"/>
        <rFont val="Arial"/>
        <family val="2"/>
      </rPr>
      <t>UK GDP first quarterly estimate</t>
    </r>
    <r>
      <rPr>
        <sz val="12"/>
        <rFont val="Arial"/>
        <family val="2"/>
      </rPr>
      <t xml:space="preserve">, published by ONS on 10 May. Please check www.ons.gov.uk for updates.
The UK results produced by ONS are published with the results indexed to 2016=100, whereas results for Scotland are published indexed to 2015=100. Users should be cautious of comparing charts of the GDP index for Scotland to the UK unless one set of results are rescaled to give a common base year. However, growth rates can be compared without rescaling because the calculation is independent of the index base year. </t>
    </r>
  </si>
  <si>
    <t>1.  Chained volume indices are presented with rounding to 1 decimal place. The spreadsheet tables include the results without rounding, but the estimates should not be considered accurate to multiple decimal places.</t>
  </si>
  <si>
    <t>3.  Weights may not sum to the total due to rounding.</t>
  </si>
  <si>
    <t>4.  The 4Q-on-4Q growth rate in the 4th quarter of each year is equivalent to the calendar year annual growth rate. The 4Q-on-4Q measure is sometimes called a rolling-annual growth rate.</t>
  </si>
  <si>
    <t>1.  Weights may not sum to the totals due to rounding.</t>
  </si>
  <si>
    <t>3.  ONS series IHXW is published in cash terms and converted to an index for this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</si>
</sst>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0.0"/>
    <numFmt numFmtId="166" formatCode="0.0%"/>
    <numFmt numFmtId="167" formatCode="#,##0.0"/>
    <numFmt numFmtId="168" formatCode="0.0000"/>
    <numFmt numFmtId="169" formatCode="0.0000%"/>
    <numFmt numFmtId="170" formatCode="\+#,##0.0;\-#,##0.0;\ \+0.0"/>
    <numFmt numFmtId="171" formatCode="\+#,##0.0;\-#,##0.0;\+0.0"/>
    <numFmt numFmtId="172" formatCode="0.0000000"/>
    <numFmt numFmtId="173" formatCode="0.0;[Red]0.0"/>
    <numFmt numFmtId="174" formatCode="0.00000"/>
    <numFmt numFmtId="175" formatCode="0.0000000000"/>
    <numFmt numFmtId="176" formatCode="0.000%"/>
  </numFmts>
  <fonts count="52"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6"/>
      <name val="Arial"/>
      <family val="2"/>
    </font>
    <font>
      <sz val="10"/>
      <name val="Arial"/>
      <family val="2"/>
    </font>
    <font>
      <sz val="10"/>
      <color indexed="10"/>
      <name val="Arial"/>
      <family val="2"/>
    </font>
    <font>
      <b/>
      <sz val="10"/>
      <name val="Arial"/>
      <family val="2"/>
    </font>
    <font>
      <sz val="9"/>
      <name val="Arial"/>
      <family val="2"/>
    </font>
    <font>
      <b/>
      <sz val="9"/>
      <name val="Arial"/>
      <family val="2"/>
    </font>
    <font>
      <sz val="8"/>
      <name val="Arial"/>
      <family val="2"/>
    </font>
    <font>
      <b/>
      <sz val="18"/>
      <name val="Arial"/>
      <family val="2"/>
    </font>
    <font>
      <b/>
      <sz val="14"/>
      <name val="Arial"/>
      <family val="2"/>
    </font>
    <font>
      <b/>
      <vertAlign val="superscript"/>
      <sz val="10"/>
      <name val="Arial"/>
      <family val="2"/>
    </font>
    <font>
      <b/>
      <vertAlign val="superscript"/>
      <sz val="14"/>
      <name val="Arial"/>
      <family val="2"/>
    </font>
    <font>
      <b/>
      <sz val="12"/>
      <name val="Arial"/>
      <family val="2"/>
    </font>
    <font>
      <b/>
      <sz val="22"/>
      <name val="Arial"/>
      <family val="2"/>
    </font>
    <font>
      <b/>
      <sz val="24"/>
      <name val="Arial"/>
      <family val="2"/>
    </font>
    <font>
      <sz val="12"/>
      <name val="Arial"/>
      <family val="2"/>
    </font>
    <font>
      <b/>
      <sz val="9"/>
      <color indexed="81"/>
      <name val="Tahoma"/>
      <family val="2"/>
    </font>
    <font>
      <sz val="9"/>
      <color indexed="81"/>
      <name val="Tahoma"/>
      <family val="2"/>
    </font>
    <font>
      <sz val="9"/>
      <color indexed="8"/>
      <name val="Arial"/>
      <family val="2"/>
    </font>
    <font>
      <sz val="10"/>
      <color indexed="8"/>
      <name val="Arial"/>
      <family val="2"/>
    </font>
    <font>
      <b/>
      <sz val="10"/>
      <name val="Arial"/>
      <family val="2"/>
    </font>
    <font>
      <b/>
      <sz val="10"/>
      <name val="Arial"/>
      <family val="2"/>
    </font>
    <font>
      <b/>
      <sz val="10"/>
      <name val="Arial"/>
      <family val="2"/>
    </font>
    <font>
      <vertAlign val="superscript"/>
      <sz val="10"/>
      <name val="Arial"/>
      <family val="2"/>
    </font>
    <font>
      <vertAlign val="superscript"/>
      <sz val="9"/>
      <color indexed="8"/>
      <name val="Arial"/>
      <family val="2"/>
    </font>
    <font>
      <b/>
      <sz val="20"/>
      <name val="Arial"/>
      <family val="2"/>
    </font>
    <font>
      <b/>
      <i/>
      <sz val="10"/>
      <name val="Arial"/>
      <family val="2"/>
    </font>
    <font>
      <sz val="10"/>
      <color theme="1"/>
      <name val="Arial"/>
      <family val="2"/>
    </font>
    <font>
      <u/>
      <sz val="10"/>
      <color theme="10"/>
      <name val="Arial"/>
      <family val="2"/>
    </font>
    <font>
      <b/>
      <sz val="10"/>
      <color theme="1"/>
      <name val="Arial"/>
      <family val="2"/>
    </font>
    <font>
      <sz val="12"/>
      <color theme="1"/>
      <name val="Calibri"/>
      <family val="2"/>
      <scheme val="minor"/>
    </font>
    <font>
      <b/>
      <sz val="10"/>
      <color theme="1"/>
      <name val="Calibri"/>
      <family val="2"/>
      <scheme val="minor"/>
    </font>
    <font>
      <b/>
      <sz val="16"/>
      <color theme="1"/>
      <name val="Calibri"/>
      <family val="2"/>
      <scheme val="minor"/>
    </font>
    <font>
      <b/>
      <sz val="12"/>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ashDotDot">
        <color indexed="64"/>
      </top>
      <bottom style="dashDotDot">
        <color indexed="64"/>
      </bottom>
      <diagonal/>
    </border>
    <border>
      <left style="medium">
        <color indexed="64"/>
      </left>
      <right/>
      <top style="dashDotDot">
        <color indexed="64"/>
      </top>
      <bottom style="dashDotDot">
        <color indexed="64"/>
      </bottom>
      <diagonal/>
    </border>
    <border>
      <left/>
      <right/>
      <top style="dashDotDot">
        <color indexed="64"/>
      </top>
      <bottom style="dashDotDot">
        <color indexed="64"/>
      </bottom>
      <diagonal/>
    </border>
    <border>
      <left/>
      <right style="medium">
        <color indexed="64"/>
      </right>
      <top style="dashDotDot">
        <color indexed="64"/>
      </top>
      <bottom style="dashDotDot">
        <color indexed="64"/>
      </bottom>
      <diagonal/>
    </border>
    <border>
      <left style="medium">
        <color indexed="64"/>
      </left>
      <right style="medium">
        <color indexed="64"/>
      </right>
      <top style="dashDotDot">
        <color indexed="64"/>
      </top>
      <bottom style="medium">
        <color indexed="64"/>
      </bottom>
      <diagonal/>
    </border>
    <border>
      <left style="medium">
        <color indexed="64"/>
      </left>
      <right/>
      <top style="dashDotDot">
        <color indexed="64"/>
      </top>
      <bottom style="medium">
        <color indexed="64"/>
      </bottom>
      <diagonal/>
    </border>
    <border>
      <left/>
      <right/>
      <top style="dashDotDot">
        <color indexed="64"/>
      </top>
      <bottom style="medium">
        <color indexed="64"/>
      </bottom>
      <diagonal/>
    </border>
    <border>
      <left/>
      <right style="medium">
        <color indexed="64"/>
      </right>
      <top style="dashDotDot">
        <color indexed="64"/>
      </top>
      <bottom style="medium">
        <color indexed="64"/>
      </bottom>
      <diagonal/>
    </border>
    <border>
      <left/>
      <right style="medium">
        <color indexed="64"/>
      </right>
      <top/>
      <bottom style="dashDot">
        <color indexed="64"/>
      </bottom>
      <diagonal/>
    </border>
    <border>
      <left/>
      <right style="medium">
        <color indexed="64"/>
      </right>
      <top/>
      <bottom style="dashDotDot">
        <color indexed="64"/>
      </bottom>
      <diagonal/>
    </border>
    <border>
      <left/>
      <right/>
      <top/>
      <bottom style="medium">
        <color indexed="64"/>
      </bottom>
      <diagonal/>
    </border>
    <border>
      <left/>
      <right/>
      <top style="thin">
        <color indexed="64"/>
      </top>
      <bottom/>
      <diagonal/>
    </border>
    <border>
      <left/>
      <right/>
      <top style="dashed">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theme="4" tint="0.39997558519241921"/>
      </bottom>
      <diagonal/>
    </border>
    <border>
      <left/>
      <right/>
      <top/>
      <bottom style="dashed">
        <color indexed="64"/>
      </bottom>
      <diagonal/>
    </border>
    <border>
      <left/>
      <right/>
      <top/>
      <bottom style="thin">
        <color indexed="64"/>
      </bottom>
      <diagonal/>
    </border>
    <border>
      <left style="thin">
        <color indexed="64"/>
      </left>
      <right/>
      <top/>
      <bottom style="dashed">
        <color auto="1"/>
      </bottom>
      <diagonal/>
    </border>
  </borders>
  <cellStyleXfs count="10">
    <xf numFmtId="0" fontId="0" fillId="0" borderId="0"/>
    <xf numFmtId="0" fontId="36" fillId="0" borderId="0">
      <alignment vertical="top"/>
    </xf>
    <xf numFmtId="0" fontId="36" fillId="0" borderId="0">
      <alignment vertical="top"/>
    </xf>
    <xf numFmtId="0" fontId="13" fillId="0" borderId="0"/>
    <xf numFmtId="164" fontId="5" fillId="0" borderId="0" applyFont="0" applyFill="0" applyBorder="0" applyAlignment="0" applyProtection="0"/>
    <xf numFmtId="0" fontId="45" fillId="0" borderId="0" applyNumberFormat="0" applyFill="0" applyBorder="0" applyAlignment="0" applyProtection="0"/>
    <xf numFmtId="0" fontId="5" fillId="0" borderId="0"/>
    <xf numFmtId="0" fontId="44" fillId="0" borderId="0"/>
    <xf numFmtId="9" fontId="17" fillId="0" borderId="0" applyFont="0" applyFill="0" applyBorder="0" applyAlignment="0" applyProtection="0"/>
    <xf numFmtId="9" fontId="5" fillId="0" borderId="0" applyFont="0" applyFill="0" applyBorder="0" applyAlignment="0" applyProtection="0"/>
  </cellStyleXfs>
  <cellXfs count="359">
    <xf numFmtId="0" fontId="0" fillId="0" borderId="0" xfId="0"/>
    <xf numFmtId="166" fontId="19" fillId="0" borderId="0" xfId="8" applyNumberFormat="1" applyFont="1"/>
    <xf numFmtId="165" fontId="19" fillId="0" borderId="0" xfId="0" applyNumberFormat="1" applyFont="1" applyFill="1" applyBorder="1" applyAlignment="1">
      <alignment horizontal="center"/>
    </xf>
    <xf numFmtId="0" fontId="19" fillId="0" borderId="0" xfId="0" applyFont="1" applyBorder="1"/>
    <xf numFmtId="0" fontId="19"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 xfId="0" applyFont="1" applyBorder="1" applyAlignment="1">
      <alignment vertical="center"/>
    </xf>
    <xf numFmtId="0" fontId="0" fillId="0" borderId="1" xfId="0" applyFont="1" applyBorder="1"/>
    <xf numFmtId="0" fontId="0" fillId="0" borderId="3" xfId="0" applyFont="1" applyBorder="1"/>
    <xf numFmtId="0" fontId="0" fillId="0" borderId="4" xfId="0" applyFont="1" applyBorder="1"/>
    <xf numFmtId="0" fontId="21" fillId="0" borderId="5" xfId="0" applyFont="1" applyFill="1" applyBorder="1" applyAlignment="1">
      <alignment vertical="center"/>
    </xf>
    <xf numFmtId="0" fontId="21" fillId="0" borderId="6" xfId="0" applyFont="1" applyFill="1" applyBorder="1" applyAlignment="1">
      <alignment horizontal="center" vertical="center"/>
    </xf>
    <xf numFmtId="0" fontId="21" fillId="0" borderId="4" xfId="0" applyFont="1" applyFill="1" applyBorder="1" applyAlignment="1">
      <alignment vertical="center"/>
    </xf>
    <xf numFmtId="0" fontId="19" fillId="0" borderId="5" xfId="0" applyFont="1" applyBorder="1" applyAlignment="1">
      <alignment vertical="center"/>
    </xf>
    <xf numFmtId="0" fontId="21" fillId="0" borderId="7" xfId="0" applyFont="1" applyFill="1" applyBorder="1" applyAlignment="1">
      <alignment vertical="center"/>
    </xf>
    <xf numFmtId="0" fontId="21" fillId="0" borderId="6" xfId="0" applyFont="1" applyFill="1" applyBorder="1" applyAlignment="1">
      <alignment horizontal="center" vertical="center" wrapText="1"/>
    </xf>
    <xf numFmtId="0" fontId="21" fillId="0" borderId="6" xfId="0" applyFont="1" applyBorder="1" applyAlignment="1">
      <alignment vertical="center" wrapText="1"/>
    </xf>
    <xf numFmtId="0" fontId="21" fillId="0" borderId="6" xfId="0" applyFont="1" applyFill="1" applyBorder="1" applyAlignment="1">
      <alignment vertical="center" wrapText="1"/>
    </xf>
    <xf numFmtId="0" fontId="31" fillId="0" borderId="7" xfId="0" applyFont="1" applyBorder="1"/>
    <xf numFmtId="166" fontId="0" fillId="0" borderId="0" xfId="0" applyNumberFormat="1" applyFont="1" applyFill="1" applyBorder="1"/>
    <xf numFmtId="0" fontId="21" fillId="0" borderId="0" xfId="0" applyFont="1" applyFill="1" applyBorder="1" applyAlignment="1">
      <alignment horizontal="center" wrapText="1"/>
    </xf>
    <xf numFmtId="0" fontId="21" fillId="0" borderId="0" xfId="0" applyFont="1" applyFill="1" applyBorder="1" applyAlignment="1">
      <alignment wrapText="1"/>
    </xf>
    <xf numFmtId="0" fontId="0" fillId="0" borderId="0" xfId="0" applyFont="1" applyFill="1"/>
    <xf numFmtId="166" fontId="0" fillId="0" borderId="0" xfId="0" applyNumberFormat="1" applyFont="1"/>
    <xf numFmtId="0" fontId="19" fillId="0" borderId="0" xfId="0" applyFont="1" applyFill="1" applyBorder="1" applyAlignment="1">
      <alignment horizontal="center" vertical="center"/>
    </xf>
    <xf numFmtId="0" fontId="0" fillId="0" borderId="1" xfId="0" applyFont="1" applyBorder="1" applyAlignment="1">
      <alignment horizontal="center"/>
    </xf>
    <xf numFmtId="166" fontId="0" fillId="0" borderId="0" xfId="0" applyNumberFormat="1" applyFont="1" applyFill="1"/>
    <xf numFmtId="0" fontId="0" fillId="0" borderId="4" xfId="0" applyFont="1" applyBorder="1" applyAlignment="1">
      <alignment horizontal="center"/>
    </xf>
    <xf numFmtId="0" fontId="0" fillId="0" borderId="0" xfId="0" applyFont="1" applyAlignment="1">
      <alignment horizontal="center"/>
    </xf>
    <xf numFmtId="0" fontId="21" fillId="0" borderId="3" xfId="0" applyFont="1" applyFill="1" applyBorder="1" applyAlignment="1">
      <alignment vertical="center" wrapText="1"/>
    </xf>
    <xf numFmtId="0" fontId="21" fillId="2" borderId="3" xfId="0" applyFont="1" applyFill="1" applyBorder="1" applyAlignment="1">
      <alignment horizontal="left" vertical="center" wrapText="1"/>
    </xf>
    <xf numFmtId="0" fontId="21" fillId="0" borderId="3" xfId="0" applyFont="1" applyBorder="1" applyAlignment="1">
      <alignment vertical="center" wrapText="1"/>
    </xf>
    <xf numFmtId="0" fontId="21" fillId="2" borderId="3" xfId="0" applyFont="1" applyFill="1" applyBorder="1" applyAlignment="1">
      <alignment vertical="center" wrapText="1"/>
    </xf>
    <xf numFmtId="0" fontId="21" fillId="0" borderId="8" xfId="0" applyFont="1" applyFill="1" applyBorder="1" applyAlignment="1">
      <alignment vertical="center" wrapText="1"/>
    </xf>
    <xf numFmtId="0" fontId="21"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2" borderId="8" xfId="0" applyFont="1" applyFill="1" applyBorder="1" applyAlignment="1">
      <alignment vertical="center" wrapText="1"/>
    </xf>
    <xf numFmtId="0" fontId="21" fillId="2" borderId="9" xfId="0" applyFont="1" applyFill="1" applyBorder="1" applyAlignment="1">
      <alignment horizontal="center" vertical="center" wrapText="1"/>
    </xf>
    <xf numFmtId="166" fontId="0" fillId="0" borderId="10" xfId="0" applyNumberFormat="1" applyFont="1" applyFill="1" applyBorder="1" applyAlignment="1">
      <alignment horizontal="center" vertical="center"/>
    </xf>
    <xf numFmtId="166" fontId="0" fillId="2" borderId="10" xfId="0" applyNumberFormat="1" applyFont="1" applyFill="1" applyBorder="1" applyAlignment="1">
      <alignment horizontal="center" vertical="center"/>
    </xf>
    <xf numFmtId="166" fontId="0" fillId="2" borderId="11" xfId="0" applyNumberFormat="1" applyFont="1" applyFill="1" applyBorder="1" applyAlignment="1">
      <alignment horizontal="center" vertical="center"/>
    </xf>
    <xf numFmtId="166" fontId="0" fillId="2" borderId="12" xfId="0" applyNumberFormat="1" applyFont="1" applyFill="1" applyBorder="1" applyAlignment="1">
      <alignment horizontal="center" vertical="center"/>
    </xf>
    <xf numFmtId="166" fontId="0" fillId="2" borderId="13" xfId="0" applyNumberFormat="1" applyFont="1" applyFill="1" applyBorder="1" applyAlignment="1">
      <alignment horizontal="center" vertical="center"/>
    </xf>
    <xf numFmtId="166" fontId="0" fillId="0" borderId="14" xfId="0" applyNumberFormat="1" applyFont="1" applyFill="1" applyBorder="1" applyAlignment="1">
      <alignment horizontal="center" vertical="center"/>
    </xf>
    <xf numFmtId="166" fontId="0" fillId="0" borderId="12" xfId="0" applyNumberFormat="1" applyFont="1" applyBorder="1" applyAlignment="1">
      <alignment horizontal="center" vertical="center"/>
    </xf>
    <xf numFmtId="166" fontId="0" fillId="0" borderId="13" xfId="0" applyNumberFormat="1" applyFont="1" applyBorder="1" applyAlignment="1">
      <alignment horizontal="center" vertical="center"/>
    </xf>
    <xf numFmtId="166" fontId="0" fillId="0" borderId="11" xfId="0" applyNumberFormat="1" applyFont="1" applyFill="1" applyBorder="1" applyAlignment="1">
      <alignment horizontal="center" vertical="center"/>
    </xf>
    <xf numFmtId="166" fontId="0" fillId="0" borderId="12" xfId="0" applyNumberFormat="1" applyFont="1" applyFill="1" applyBorder="1" applyAlignment="1">
      <alignment horizontal="center" vertical="center"/>
    </xf>
    <xf numFmtId="166" fontId="0" fillId="0" borderId="13" xfId="0" applyNumberFormat="1" applyFont="1" applyFill="1" applyBorder="1" applyAlignment="1">
      <alignment horizontal="center" vertical="center"/>
    </xf>
    <xf numFmtId="166" fontId="0" fillId="2" borderId="15" xfId="0" applyNumberFormat="1" applyFont="1" applyFill="1" applyBorder="1" applyAlignment="1">
      <alignment horizontal="center" vertical="center"/>
    </xf>
    <xf numFmtId="166" fontId="0" fillId="2" borderId="16" xfId="0" applyNumberFormat="1" applyFont="1" applyFill="1" applyBorder="1" applyAlignment="1">
      <alignment horizontal="center" vertical="center"/>
    </xf>
    <xf numFmtId="166" fontId="0" fillId="2" borderId="17" xfId="0" applyNumberFormat="1" applyFont="1" applyFill="1" applyBorder="1" applyAlignment="1">
      <alignment horizontal="center" vertical="center"/>
    </xf>
    <xf numFmtId="0" fontId="19" fillId="0" borderId="18" xfId="0" applyFont="1" applyFill="1" applyBorder="1" applyAlignment="1">
      <alignment horizontal="center" vertical="center" wrapText="1"/>
    </xf>
    <xf numFmtId="0" fontId="0" fillId="0" borderId="0" xfId="0" applyFill="1"/>
    <xf numFmtId="165" fontId="0" fillId="0" borderId="0" xfId="0" applyNumberFormat="1" applyFont="1" applyFill="1" applyBorder="1" applyAlignment="1">
      <alignment horizontal="center"/>
    </xf>
    <xf numFmtId="166" fontId="0" fillId="0" borderId="15" xfId="0" applyNumberFormat="1" applyFont="1" applyFill="1" applyBorder="1" applyAlignment="1">
      <alignment horizontal="center" vertical="center"/>
    </xf>
    <xf numFmtId="166" fontId="0" fillId="0" borderId="16" xfId="0" applyNumberFormat="1" applyFont="1" applyFill="1" applyBorder="1" applyAlignment="1">
      <alignment horizontal="center" vertical="center"/>
    </xf>
    <xf numFmtId="166" fontId="0" fillId="0" borderId="17" xfId="0" applyNumberFormat="1" applyFont="1" applyFill="1" applyBorder="1" applyAlignment="1">
      <alignment horizontal="center" vertical="center"/>
    </xf>
    <xf numFmtId="165" fontId="19" fillId="0" borderId="0" xfId="8" applyNumberFormat="1" applyFont="1" applyFill="1" applyBorder="1" applyAlignment="1">
      <alignment horizontal="center"/>
    </xf>
    <xf numFmtId="165" fontId="0" fillId="0" borderId="0" xfId="0" applyNumberFormat="1"/>
    <xf numFmtId="173" fontId="19" fillId="0" borderId="0" xfId="8" applyNumberFormat="1" applyFont="1"/>
    <xf numFmtId="166" fontId="0" fillId="0" borderId="19"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166" fontId="0" fillId="0" borderId="11" xfId="0" applyNumberFormat="1" applyFont="1" applyBorder="1" applyAlignment="1">
      <alignment horizontal="center" vertical="center"/>
    </xf>
    <xf numFmtId="172" fontId="0" fillId="0" borderId="0" xfId="0" applyNumberFormat="1"/>
    <xf numFmtId="0" fontId="16" fillId="0" borderId="0" xfId="0" applyFont="1" applyFill="1" applyBorder="1"/>
    <xf numFmtId="0" fontId="21" fillId="0" borderId="0" xfId="0" applyFont="1"/>
    <xf numFmtId="0" fontId="0" fillId="0" borderId="0" xfId="0" applyAlignment="1">
      <alignment horizontal="left"/>
    </xf>
    <xf numFmtId="0" fontId="19" fillId="0" borderId="0" xfId="0" applyFont="1" applyFill="1" applyBorder="1"/>
    <xf numFmtId="0" fontId="15" fillId="0" borderId="0" xfId="0" applyFont="1" applyFill="1" applyBorder="1"/>
    <xf numFmtId="0" fontId="14" fillId="0" borderId="0" xfId="0" applyFont="1"/>
    <xf numFmtId="0" fontId="21" fillId="0" borderId="0" xfId="0" applyFont="1" applyAlignment="1">
      <alignment horizontal="center"/>
    </xf>
    <xf numFmtId="174" fontId="0" fillId="0" borderId="0" xfId="0" applyNumberFormat="1"/>
    <xf numFmtId="0" fontId="12" fillId="0" borderId="0" xfId="0" applyFont="1" applyFill="1" applyBorder="1"/>
    <xf numFmtId="0" fontId="11" fillId="0" borderId="0" xfId="0" applyFont="1" applyFill="1" applyBorder="1"/>
    <xf numFmtId="0" fontId="10" fillId="0" borderId="0" xfId="0" applyFont="1" applyFill="1" applyBorder="1"/>
    <xf numFmtId="0" fontId="9" fillId="3" borderId="0" xfId="0" applyFont="1" applyFill="1"/>
    <xf numFmtId="0" fontId="24" fillId="3" borderId="0" xfId="0" applyFont="1" applyFill="1" applyBorder="1"/>
    <xf numFmtId="0" fontId="21" fillId="3" borderId="0" xfId="0" applyFont="1" applyFill="1" applyBorder="1" applyAlignment="1">
      <alignment wrapText="1"/>
    </xf>
    <xf numFmtId="0" fontId="21" fillId="3" borderId="0" xfId="0" applyFont="1" applyFill="1" applyBorder="1" applyAlignment="1"/>
    <xf numFmtId="0" fontId="9" fillId="3" borderId="0" xfId="0" quotePrefix="1" applyFont="1" applyFill="1" applyAlignment="1">
      <alignment horizontal="right"/>
    </xf>
    <xf numFmtId="165" fontId="9" fillId="3" borderId="0" xfId="0" applyNumberFormat="1" applyFont="1" applyFill="1" applyBorder="1" applyAlignment="1">
      <alignment horizontal="right" indent="3"/>
    </xf>
    <xf numFmtId="0" fontId="9" fillId="3" borderId="5" xfId="0" applyFont="1" applyFill="1" applyBorder="1"/>
    <xf numFmtId="0" fontId="21" fillId="3" borderId="5" xfId="0" applyFont="1" applyFill="1" applyBorder="1" applyAlignment="1">
      <alignment horizontal="left"/>
    </xf>
    <xf numFmtId="0" fontId="9" fillId="3" borderId="0" xfId="0" applyFont="1" applyFill="1" applyBorder="1"/>
    <xf numFmtId="0" fontId="9" fillId="3" borderId="0" xfId="0" applyFont="1" applyFill="1" applyAlignment="1"/>
    <xf numFmtId="0" fontId="9" fillId="3" borderId="0" xfId="0" applyFont="1" applyFill="1" applyBorder="1" applyAlignment="1">
      <alignment horizontal="center"/>
    </xf>
    <xf numFmtId="0" fontId="21" fillId="3" borderId="20" xfId="0" applyFont="1" applyFill="1" applyBorder="1" applyAlignment="1">
      <alignment horizontal="left"/>
    </xf>
    <xf numFmtId="0" fontId="9" fillId="3" borderId="5" xfId="0" applyFont="1" applyFill="1" applyBorder="1" applyAlignment="1">
      <alignment horizontal="center"/>
    </xf>
    <xf numFmtId="0" fontId="29" fillId="3" borderId="0" xfId="0" applyFont="1" applyFill="1" applyAlignment="1">
      <alignment horizontal="right"/>
    </xf>
    <xf numFmtId="0" fontId="9" fillId="3" borderId="0" xfId="0" applyFont="1" applyFill="1" applyAlignment="1">
      <alignment horizontal="center"/>
    </xf>
    <xf numFmtId="0" fontId="29" fillId="3" borderId="20" xfId="0" applyFont="1" applyFill="1" applyBorder="1" applyAlignment="1">
      <alignment horizontal="left"/>
    </xf>
    <xf numFmtId="0" fontId="22" fillId="3" borderId="0" xfId="0" applyFont="1" applyFill="1" applyBorder="1"/>
    <xf numFmtId="0" fontId="9" fillId="3" borderId="0" xfId="0" applyFont="1" applyFill="1" applyBorder="1" applyAlignment="1">
      <alignment vertical="center"/>
    </xf>
    <xf numFmtId="165" fontId="9" fillId="3" borderId="5" xfId="0" applyNumberFormat="1" applyFont="1" applyFill="1" applyBorder="1" applyAlignment="1">
      <alignment horizontal="center"/>
    </xf>
    <xf numFmtId="0" fontId="21" fillId="3" borderId="5" xfId="0" applyFont="1" applyFill="1" applyBorder="1" applyAlignment="1">
      <alignment horizontal="left" vertical="center"/>
    </xf>
    <xf numFmtId="0" fontId="26" fillId="3" borderId="0" xfId="0" applyFont="1" applyFill="1" applyBorder="1" applyAlignment="1">
      <alignment horizontal="right"/>
    </xf>
    <xf numFmtId="0" fontId="9" fillId="3" borderId="0" xfId="0" applyFont="1" applyFill="1" applyBorder="1" applyAlignment="1">
      <alignment horizontal="centerContinuous"/>
    </xf>
    <xf numFmtId="0" fontId="18" fillId="3" borderId="0" xfId="0" applyFont="1" applyFill="1" applyBorder="1" applyAlignment="1">
      <alignment horizontal="centerContinuous"/>
    </xf>
    <xf numFmtId="165" fontId="22" fillId="3" borderId="0" xfId="0" applyNumberFormat="1" applyFont="1" applyFill="1" applyBorder="1" applyAlignment="1">
      <alignment horizontal="center"/>
    </xf>
    <xf numFmtId="0" fontId="21" fillId="3" borderId="0" xfId="0" applyFont="1" applyFill="1" applyBorder="1" applyAlignment="1">
      <alignment vertical="center"/>
    </xf>
    <xf numFmtId="0" fontId="24" fillId="3" borderId="0" xfId="0" applyFont="1" applyFill="1" applyBorder="1" applyAlignment="1">
      <alignment vertical="center"/>
    </xf>
    <xf numFmtId="165" fontId="9" fillId="3" borderId="0" xfId="0" applyNumberFormat="1" applyFont="1" applyFill="1" applyAlignment="1">
      <alignment horizontal="center"/>
    </xf>
    <xf numFmtId="166" fontId="9" fillId="3" borderId="0" xfId="0" applyNumberFormat="1" applyFont="1" applyFill="1"/>
    <xf numFmtId="0" fontId="24" fillId="3" borderId="0" xfId="0" applyFont="1" applyFill="1" applyAlignment="1">
      <alignment horizontal="center"/>
    </xf>
    <xf numFmtId="170" fontId="9" fillId="3" borderId="0" xfId="0" applyNumberFormat="1" applyFont="1" applyFill="1" applyBorder="1" applyAlignment="1">
      <alignment horizontal="center"/>
    </xf>
    <xf numFmtId="0" fontId="24" fillId="3" borderId="5" xfId="0" applyFont="1" applyFill="1" applyBorder="1" applyAlignment="1">
      <alignment vertical="center"/>
    </xf>
    <xf numFmtId="0" fontId="9" fillId="3" borderId="20" xfId="0" applyFont="1" applyFill="1" applyBorder="1" applyAlignment="1">
      <alignment horizontal="left" vertical="top"/>
    </xf>
    <xf numFmtId="1" fontId="9" fillId="3" borderId="0" xfId="0" applyNumberFormat="1" applyFont="1" applyFill="1" applyAlignment="1">
      <alignment horizontal="center"/>
    </xf>
    <xf numFmtId="0" fontId="21" fillId="3" borderId="0" xfId="0" applyFont="1" applyFill="1" applyBorder="1" applyAlignment="1">
      <alignment horizontal="left"/>
    </xf>
    <xf numFmtId="1" fontId="22" fillId="3" borderId="0" xfId="0" applyNumberFormat="1" applyFont="1" applyFill="1" applyBorder="1" applyAlignment="1">
      <alignment horizontal="center"/>
    </xf>
    <xf numFmtId="1" fontId="9" fillId="3" borderId="0" xfId="0" applyNumberFormat="1" applyFont="1" applyFill="1" applyBorder="1" applyAlignment="1">
      <alignment horizontal="center"/>
    </xf>
    <xf numFmtId="165" fontId="9" fillId="3" borderId="0" xfId="0" applyNumberFormat="1" applyFont="1" applyFill="1" applyBorder="1" applyAlignment="1">
      <alignment horizontal="center"/>
    </xf>
    <xf numFmtId="0" fontId="8" fillId="0" borderId="0" xfId="0" applyFont="1" applyFill="1" applyBorder="1"/>
    <xf numFmtId="0" fontId="8" fillId="3" borderId="0" xfId="0" applyFont="1" applyFill="1" applyBorder="1"/>
    <xf numFmtId="0" fontId="8" fillId="3" borderId="0" xfId="0" applyFont="1" applyFill="1" applyBorder="1" applyAlignment="1">
      <alignment horizontal="left"/>
    </xf>
    <xf numFmtId="2" fontId="0" fillId="0" borderId="0" xfId="0" applyNumberFormat="1"/>
    <xf numFmtId="0" fontId="37" fillId="0" borderId="0" xfId="0" applyFont="1" applyAlignment="1">
      <alignment horizontal="center" vertical="center" wrapText="1"/>
    </xf>
    <xf numFmtId="0" fontId="0" fillId="0" borderId="0" xfId="0" applyAlignment="1">
      <alignment vertical="center" wrapText="1"/>
    </xf>
    <xf numFmtId="0" fontId="7" fillId="0" borderId="0" xfId="0" applyFont="1" applyFill="1" applyBorder="1"/>
    <xf numFmtId="0" fontId="9" fillId="3" borderId="0" xfId="0" applyFont="1" applyFill="1" applyBorder="1" applyAlignment="1">
      <alignment horizontal="left"/>
    </xf>
    <xf numFmtId="0" fontId="7" fillId="3" borderId="0" xfId="0" applyFont="1" applyFill="1" applyBorder="1"/>
    <xf numFmtId="0" fontId="38" fillId="0" borderId="0" xfId="0" applyFont="1" applyAlignment="1">
      <alignment horizontal="center" vertical="center" wrapText="1"/>
    </xf>
    <xf numFmtId="0" fontId="0" fillId="4" borderId="0" xfId="0" applyFill="1"/>
    <xf numFmtId="0" fontId="21" fillId="3" borderId="0" xfId="0" applyFont="1" applyFill="1" applyBorder="1"/>
    <xf numFmtId="0" fontId="7" fillId="3" borderId="0" xfId="0" applyFont="1" applyFill="1" applyBorder="1" applyAlignment="1">
      <alignment horizontal="left"/>
    </xf>
    <xf numFmtId="0" fontId="39" fillId="0" borderId="0" xfId="0" applyFont="1" applyAlignment="1">
      <alignment horizontal="center" vertical="center" wrapText="1"/>
    </xf>
    <xf numFmtId="0" fontId="6" fillId="0" borderId="0" xfId="0" applyFont="1" applyFill="1" applyBorder="1"/>
    <xf numFmtId="0" fontId="6" fillId="3" borderId="0" xfId="0" applyFont="1" applyFill="1" applyBorder="1"/>
    <xf numFmtId="0" fontId="6" fillId="3" borderId="0" xfId="0" applyFont="1" applyFill="1" applyBorder="1" applyAlignment="1">
      <alignment horizontal="left"/>
    </xf>
    <xf numFmtId="0" fontId="5" fillId="3" borderId="0" xfId="0" applyFont="1" applyFill="1" applyBorder="1"/>
    <xf numFmtId="0" fontId="29" fillId="3" borderId="0" xfId="0" applyFont="1" applyFill="1" applyBorder="1" applyAlignment="1">
      <alignment horizontal="right"/>
    </xf>
    <xf numFmtId="0" fontId="3" fillId="3" borderId="0" xfId="0" applyFont="1" applyFill="1" applyBorder="1"/>
    <xf numFmtId="0" fontId="3" fillId="3" borderId="0" xfId="0" applyFont="1" applyFill="1" applyBorder="1" applyAlignment="1">
      <alignment horizontal="left"/>
    </xf>
    <xf numFmtId="0" fontId="2" fillId="3" borderId="0" xfId="0" applyFont="1" applyFill="1" applyBorder="1"/>
    <xf numFmtId="0" fontId="24" fillId="3" borderId="21" xfId="0" applyFont="1" applyFill="1" applyBorder="1" applyAlignment="1"/>
    <xf numFmtId="0" fontId="1" fillId="3" borderId="0" xfId="0" applyFont="1" applyFill="1" applyBorder="1" applyAlignment="1">
      <alignment horizontal="left"/>
    </xf>
    <xf numFmtId="0" fontId="47" fillId="3" borderId="0" xfId="7" applyFont="1" applyFill="1"/>
    <xf numFmtId="0" fontId="48" fillId="3" borderId="0" xfId="7" applyFont="1" applyFill="1" applyAlignment="1">
      <alignment horizontal="left"/>
    </xf>
    <xf numFmtId="0" fontId="49" fillId="3" borderId="0" xfId="7" applyFont="1" applyFill="1" applyAlignment="1">
      <alignment horizontal="center"/>
    </xf>
    <xf numFmtId="0" fontId="50" fillId="3" borderId="0" xfId="7" applyFont="1" applyFill="1"/>
    <xf numFmtId="0" fontId="45" fillId="3" borderId="0" xfId="5" applyFill="1"/>
    <xf numFmtId="0" fontId="44" fillId="3" borderId="0" xfId="7" applyFill="1"/>
    <xf numFmtId="49" fontId="44" fillId="3" borderId="0" xfId="7" applyNumberFormat="1" applyFill="1"/>
    <xf numFmtId="165" fontId="1" fillId="3" borderId="0" xfId="7" applyNumberFormat="1" applyFont="1" applyFill="1"/>
    <xf numFmtId="49" fontId="44" fillId="3" borderId="22" xfId="7" applyNumberFormat="1" applyFill="1" applyBorder="1"/>
    <xf numFmtId="165" fontId="44" fillId="3" borderId="22" xfId="7" applyNumberFormat="1" applyFill="1" applyBorder="1"/>
    <xf numFmtId="165" fontId="44" fillId="3" borderId="0" xfId="7" applyNumberFormat="1" applyFill="1"/>
    <xf numFmtId="0" fontId="44" fillId="3" borderId="0" xfId="7" applyNumberFormat="1" applyFill="1" applyAlignment="1">
      <alignment horizontal="left"/>
    </xf>
    <xf numFmtId="0" fontId="50" fillId="3" borderId="0" xfId="0" applyFont="1" applyFill="1"/>
    <xf numFmtId="0" fontId="47" fillId="3" borderId="0" xfId="0" applyFont="1" applyFill="1"/>
    <xf numFmtId="165" fontId="9" fillId="3" borderId="0" xfId="0" applyNumberFormat="1" applyFont="1" applyFill="1" applyBorder="1" applyAlignment="1"/>
    <xf numFmtId="165" fontId="9" fillId="3" borderId="5" xfId="0" applyNumberFormat="1" applyFont="1" applyFill="1" applyBorder="1" applyAlignment="1"/>
    <xf numFmtId="165" fontId="21" fillId="3" borderId="0" xfId="0" applyNumberFormat="1" applyFont="1" applyFill="1" applyBorder="1" applyAlignment="1">
      <alignment wrapText="1"/>
    </xf>
    <xf numFmtId="168" fontId="9" fillId="3" borderId="0" xfId="0" applyNumberFormat="1" applyFont="1" applyFill="1" applyBorder="1" applyAlignment="1">
      <alignment horizontal="center"/>
    </xf>
    <xf numFmtId="1" fontId="21" fillId="3" borderId="0" xfId="0" applyNumberFormat="1" applyFont="1" applyFill="1" applyBorder="1" applyAlignment="1">
      <alignment horizontal="right"/>
    </xf>
    <xf numFmtId="1" fontId="21" fillId="3" borderId="23" xfId="0" applyNumberFormat="1" applyFont="1" applyFill="1" applyBorder="1" applyAlignment="1">
      <alignment horizontal="right"/>
    </xf>
    <xf numFmtId="0" fontId="20" fillId="3" borderId="0" xfId="0" applyFont="1" applyFill="1" applyBorder="1" applyAlignment="1">
      <alignment horizontal="right"/>
    </xf>
    <xf numFmtId="0" fontId="20" fillId="3" borderId="23" xfId="0" applyFont="1" applyFill="1" applyBorder="1" applyAlignment="1">
      <alignment horizontal="right"/>
    </xf>
    <xf numFmtId="165" fontId="9" fillId="3" borderId="0" xfId="0" applyNumberFormat="1" applyFont="1" applyFill="1" applyBorder="1" applyAlignment="1">
      <alignment horizontal="right"/>
    </xf>
    <xf numFmtId="165" fontId="9" fillId="3" borderId="5" xfId="0" applyNumberFormat="1" applyFont="1" applyFill="1" applyBorder="1" applyAlignment="1">
      <alignment horizontal="right"/>
    </xf>
    <xf numFmtId="165" fontId="9" fillId="3" borderId="0" xfId="0" applyNumberFormat="1" applyFont="1" applyFill="1" applyAlignment="1">
      <alignment horizontal="right"/>
    </xf>
    <xf numFmtId="165" fontId="9" fillId="3" borderId="0" xfId="0" applyNumberFormat="1" applyFont="1" applyFill="1" applyBorder="1" applyAlignment="1">
      <alignment horizontal="right" vertical="center"/>
    </xf>
    <xf numFmtId="0" fontId="1" fillId="3" borderId="0" xfId="0" applyFont="1" applyFill="1" applyAlignment="1">
      <alignment horizontal="left"/>
    </xf>
    <xf numFmtId="1" fontId="9" fillId="3" borderId="0" xfId="0" applyNumberFormat="1" applyFont="1" applyFill="1" applyAlignment="1">
      <alignment horizontal="right"/>
    </xf>
    <xf numFmtId="165" fontId="20" fillId="3" borderId="5" xfId="0" applyNumberFormat="1" applyFont="1" applyFill="1" applyBorder="1" applyAlignment="1">
      <alignment horizontal="right"/>
    </xf>
    <xf numFmtId="0" fontId="4" fillId="3" borderId="0" xfId="0" applyFont="1" applyFill="1" applyBorder="1" applyAlignment="1">
      <alignment horizontal="right"/>
    </xf>
    <xf numFmtId="175" fontId="9" fillId="3" borderId="0" xfId="0" applyNumberFormat="1" applyFont="1" applyFill="1"/>
    <xf numFmtId="169" fontId="9" fillId="3" borderId="0" xfId="8" applyNumberFormat="1" applyFont="1" applyFill="1" applyAlignment="1">
      <alignment horizontal="right"/>
    </xf>
    <xf numFmtId="0" fontId="21" fillId="3" borderId="0" xfId="0" applyFont="1" applyFill="1" applyAlignment="1">
      <alignment horizontal="center" vertical="center" wrapText="1"/>
    </xf>
    <xf numFmtId="0" fontId="1" fillId="3" borderId="0" xfId="0" applyFont="1" applyFill="1" applyAlignment="1">
      <alignment vertical="center" wrapText="1"/>
    </xf>
    <xf numFmtId="169" fontId="9" fillId="3" borderId="0" xfId="0" applyNumberFormat="1" applyFont="1" applyFill="1"/>
    <xf numFmtId="10" fontId="9" fillId="3" borderId="0" xfId="8" applyNumberFormat="1" applyFont="1" applyFill="1"/>
    <xf numFmtId="176" fontId="9" fillId="3" borderId="0" xfId="0" applyNumberFormat="1" applyFont="1" applyFill="1"/>
    <xf numFmtId="171" fontId="9" fillId="3" borderId="0" xfId="0" applyNumberFormat="1" applyFont="1" applyFill="1"/>
    <xf numFmtId="171" fontId="9" fillId="3" borderId="0" xfId="0" applyNumberFormat="1" applyFont="1" applyFill="1" applyAlignment="1">
      <alignment horizontal="center"/>
    </xf>
    <xf numFmtId="165" fontId="9" fillId="3" borderId="24" xfId="0" applyNumberFormat="1" applyFont="1" applyFill="1" applyBorder="1" applyAlignment="1"/>
    <xf numFmtId="0" fontId="1" fillId="3" borderId="0" xfId="0" applyFont="1" applyFill="1" applyBorder="1"/>
    <xf numFmtId="1" fontId="21" fillId="3" borderId="0" xfId="0" applyNumberFormat="1" applyFont="1" applyFill="1" applyBorder="1" applyAlignment="1">
      <alignment horizontal="center" vertical="top" wrapText="1"/>
    </xf>
    <xf numFmtId="1" fontId="21" fillId="3" borderId="0" xfId="0" applyNumberFormat="1" applyFont="1" applyFill="1" applyBorder="1" applyAlignment="1">
      <alignment horizontal="center"/>
    </xf>
    <xf numFmtId="170" fontId="9" fillId="3" borderId="0" xfId="0" applyNumberFormat="1" applyFont="1" applyFill="1" applyBorder="1" applyAlignment="1">
      <alignment horizontal="center" vertical="center"/>
    </xf>
    <xf numFmtId="0" fontId="24" fillId="3" borderId="0" xfId="0" applyFont="1" applyFill="1" applyBorder="1" applyAlignment="1">
      <alignment wrapText="1"/>
    </xf>
    <xf numFmtId="0" fontId="24" fillId="3" borderId="0" xfId="0" applyFont="1" applyFill="1" applyBorder="1" applyAlignment="1"/>
    <xf numFmtId="0" fontId="0" fillId="3" borderId="0" xfId="0" applyFill="1" applyBorder="1" applyAlignment="1"/>
    <xf numFmtId="0" fontId="29" fillId="3" borderId="0" xfId="0" applyFont="1" applyFill="1" applyBorder="1" applyAlignment="1">
      <alignment horizontal="left"/>
    </xf>
    <xf numFmtId="0" fontId="30" fillId="3" borderId="0" xfId="0" applyFont="1" applyFill="1" applyBorder="1" applyAlignment="1">
      <alignment horizontal="left" vertical="center" wrapText="1"/>
    </xf>
    <xf numFmtId="0" fontId="30" fillId="3" borderId="0" xfId="0" applyFont="1" applyFill="1" applyBorder="1" applyAlignment="1">
      <alignment horizontal="left" vertical="center"/>
    </xf>
    <xf numFmtId="165" fontId="20" fillId="3" borderId="0" xfId="0" applyNumberFormat="1" applyFont="1" applyFill="1" applyBorder="1" applyAlignment="1">
      <alignment horizontal="right"/>
    </xf>
    <xf numFmtId="0" fontId="24" fillId="3" borderId="0" xfId="0" applyFont="1" applyFill="1" applyBorder="1" applyAlignment="1"/>
    <xf numFmtId="0" fontId="9" fillId="3" borderId="24" xfId="0" applyFont="1" applyFill="1" applyBorder="1"/>
    <xf numFmtId="0" fontId="9" fillId="3" borderId="0" xfId="0" applyFont="1" applyFill="1" applyBorder="1" applyAlignment="1"/>
    <xf numFmtId="165" fontId="9" fillId="3" borderId="20" xfId="0" applyNumberFormat="1" applyFont="1" applyFill="1" applyBorder="1" applyAlignment="1"/>
    <xf numFmtId="165" fontId="8" fillId="3" borderId="20" xfId="0" applyNumberFormat="1" applyFont="1" applyFill="1" applyBorder="1" applyAlignment="1"/>
    <xf numFmtId="0" fontId="1" fillId="3" borderId="0" xfId="0" applyFont="1" applyFill="1" applyBorder="1" applyAlignment="1">
      <alignment horizontal="centerContinuous"/>
    </xf>
    <xf numFmtId="0" fontId="1" fillId="3" borderId="0" xfId="0" applyFont="1" applyFill="1" applyBorder="1" applyAlignment="1">
      <alignment horizontal="center"/>
    </xf>
    <xf numFmtId="165" fontId="1" fillId="3" borderId="0" xfId="0" applyNumberFormat="1" applyFont="1" applyFill="1" applyBorder="1" applyAlignment="1">
      <alignment horizontal="center"/>
    </xf>
    <xf numFmtId="165" fontId="20" fillId="3" borderId="0" xfId="0" applyNumberFormat="1" applyFont="1" applyFill="1" applyBorder="1" applyAlignment="1">
      <alignment horizontal="center"/>
    </xf>
    <xf numFmtId="0" fontId="21" fillId="3" borderId="27" xfId="0" applyFont="1" applyFill="1" applyBorder="1" applyAlignment="1">
      <alignment horizontal="centerContinuous" vertical="center"/>
    </xf>
    <xf numFmtId="0" fontId="1" fillId="3" borderId="27" xfId="0" applyFont="1" applyFill="1" applyBorder="1" applyAlignment="1">
      <alignment horizontal="centerContinuous" vertical="center"/>
    </xf>
    <xf numFmtId="0" fontId="21" fillId="3" borderId="5" xfId="0" applyFont="1" applyFill="1" applyBorder="1" applyAlignment="1">
      <alignment horizontal="center" vertical="center"/>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3" borderId="23" xfId="0" applyFont="1" applyFill="1" applyBorder="1" applyAlignment="1">
      <alignment horizontal="center" vertical="center" wrapText="1"/>
    </xf>
    <xf numFmtId="0" fontId="1" fillId="3" borderId="20" xfId="0" applyFont="1" applyFill="1" applyBorder="1" applyAlignment="1">
      <alignment horizontal="center" vertical="center"/>
    </xf>
    <xf numFmtId="0" fontId="21" fillId="3" borderId="28" xfId="0" applyFont="1" applyFill="1" applyBorder="1" applyAlignment="1">
      <alignment horizontal="center" vertical="center" wrapText="1"/>
    </xf>
    <xf numFmtId="0" fontId="1" fillId="3" borderId="23" xfId="0" applyFont="1" applyFill="1" applyBorder="1" applyAlignment="1">
      <alignment horizontal="center"/>
    </xf>
    <xf numFmtId="1" fontId="21" fillId="3" borderId="23" xfId="0" applyNumberFormat="1" applyFont="1" applyFill="1" applyBorder="1" applyAlignment="1">
      <alignment horizontal="center"/>
    </xf>
    <xf numFmtId="1" fontId="21" fillId="3" borderId="24" xfId="0" applyNumberFormat="1" applyFont="1" applyFill="1" applyBorder="1" applyAlignment="1">
      <alignment horizontal="center"/>
    </xf>
    <xf numFmtId="0" fontId="1" fillId="3" borderId="0" xfId="0" applyFont="1" applyFill="1"/>
    <xf numFmtId="1" fontId="24" fillId="3" borderId="0" xfId="0" applyNumberFormat="1" applyFont="1" applyFill="1" applyAlignment="1">
      <alignment horizontal="center"/>
    </xf>
    <xf numFmtId="0" fontId="1" fillId="3" borderId="0" xfId="0" applyFont="1" applyFill="1" applyAlignment="1">
      <alignment horizontal="center"/>
    </xf>
    <xf numFmtId="1" fontId="1" fillId="3" borderId="0" xfId="0" applyNumberFormat="1" applyFont="1" applyFill="1" applyAlignment="1">
      <alignment horizontal="center"/>
    </xf>
    <xf numFmtId="0" fontId="1" fillId="3" borderId="5" xfId="0" applyFont="1" applyFill="1" applyBorder="1"/>
    <xf numFmtId="0" fontId="1" fillId="3" borderId="20" xfId="0" applyFont="1" applyFill="1" applyBorder="1"/>
    <xf numFmtId="0" fontId="21" fillId="3" borderId="0" xfId="0" applyFont="1" applyFill="1" applyAlignment="1">
      <alignment vertical="center"/>
    </xf>
    <xf numFmtId="0" fontId="0" fillId="3" borderId="0" xfId="0" applyFill="1" applyAlignment="1">
      <alignment vertical="center"/>
    </xf>
    <xf numFmtId="0" fontId="0" fillId="3" borderId="0" xfId="0" applyFill="1"/>
    <xf numFmtId="0" fontId="9" fillId="3" borderId="21" xfId="0" applyFont="1" applyFill="1" applyBorder="1"/>
    <xf numFmtId="0" fontId="21" fillId="3" borderId="21" xfId="0" applyFont="1" applyFill="1" applyBorder="1" applyAlignment="1">
      <alignment horizontal="center" vertical="center" wrapText="1"/>
    </xf>
    <xf numFmtId="0" fontId="1" fillId="3" borderId="21" xfId="0" applyFont="1" applyFill="1" applyBorder="1" applyAlignment="1">
      <alignment vertical="center" wrapText="1"/>
    </xf>
    <xf numFmtId="0" fontId="1" fillId="3" borderId="0" xfId="0" applyFont="1" applyFill="1" applyBorder="1" applyAlignment="1">
      <alignment horizontal="right" vertical="center" wrapText="1"/>
    </xf>
    <xf numFmtId="165" fontId="1" fillId="3" borderId="0" xfId="0" applyNumberFormat="1" applyFont="1" applyFill="1" applyAlignment="1">
      <alignment horizontal="right"/>
    </xf>
    <xf numFmtId="0" fontId="1" fillId="3" borderId="5" xfId="0" applyFont="1" applyFill="1" applyBorder="1" applyAlignment="1">
      <alignment horizontal="right" vertical="center" wrapText="1"/>
    </xf>
    <xf numFmtId="0" fontId="1" fillId="3" borderId="0" xfId="0" applyFont="1" applyFill="1" applyBorder="1" applyAlignment="1">
      <alignment horizontal="right"/>
    </xf>
    <xf numFmtId="0" fontId="21" fillId="3" borderId="20" xfId="0" applyFont="1" applyFill="1" applyBorder="1" applyAlignment="1">
      <alignment horizontal="right" vertical="center" wrapText="1"/>
    </xf>
    <xf numFmtId="0" fontId="1" fillId="3" borderId="5" xfId="0" applyFont="1" applyFill="1" applyBorder="1" applyAlignment="1">
      <alignment horizontal="right"/>
    </xf>
    <xf numFmtId="1" fontId="21" fillId="3" borderId="0" xfId="0" applyNumberFormat="1" applyFont="1" applyFill="1" applyAlignment="1">
      <alignment horizontal="right"/>
    </xf>
    <xf numFmtId="1" fontId="46" fillId="3" borderId="33" xfId="0" applyNumberFormat="1" applyFont="1" applyFill="1" applyBorder="1" applyAlignment="1">
      <alignment horizontal="right"/>
    </xf>
    <xf numFmtId="1" fontId="1" fillId="3" borderId="0" xfId="0" applyNumberFormat="1" applyFont="1" applyFill="1" applyBorder="1" applyAlignment="1">
      <alignment horizontal="center"/>
    </xf>
    <xf numFmtId="1" fontId="26" fillId="3" borderId="0" xfId="0" applyNumberFormat="1" applyFont="1" applyFill="1" applyAlignment="1">
      <alignment horizontal="center"/>
    </xf>
    <xf numFmtId="0" fontId="22" fillId="3" borderId="0" xfId="0" applyFont="1" applyFill="1" applyAlignment="1">
      <alignment horizontal="center"/>
    </xf>
    <xf numFmtId="1" fontId="1" fillId="3" borderId="0" xfId="0" applyNumberFormat="1" applyFont="1" applyFill="1" applyBorder="1" applyAlignment="1">
      <alignment horizontal="left"/>
    </xf>
    <xf numFmtId="0" fontId="23" fillId="3" borderId="20" xfId="0" applyFont="1" applyFill="1" applyBorder="1" applyAlignment="1">
      <alignment horizontal="left"/>
    </xf>
    <xf numFmtId="0" fontId="22" fillId="3" borderId="20" xfId="0" applyFont="1" applyFill="1" applyBorder="1" applyAlignment="1">
      <alignment horizontal="center"/>
    </xf>
    <xf numFmtId="165" fontId="22" fillId="3" borderId="20" xfId="0" applyNumberFormat="1" applyFont="1" applyFill="1" applyBorder="1" applyAlignment="1">
      <alignment horizontal="center"/>
    </xf>
    <xf numFmtId="1" fontId="22" fillId="3" borderId="20" xfId="0" applyNumberFormat="1" applyFont="1" applyFill="1" applyBorder="1" applyAlignment="1">
      <alignment horizontal="center"/>
    </xf>
    <xf numFmtId="1" fontId="26" fillId="3" borderId="20" xfId="0" applyNumberFormat="1" applyFont="1" applyFill="1" applyBorder="1" applyAlignment="1">
      <alignment horizontal="right"/>
    </xf>
    <xf numFmtId="0" fontId="22" fillId="3" borderId="0" xfId="0" applyFont="1" applyFill="1" applyBorder="1" applyAlignment="1">
      <alignment horizontal="left"/>
    </xf>
    <xf numFmtId="0" fontId="22" fillId="3" borderId="0" xfId="0" applyFont="1" applyFill="1" applyBorder="1" applyAlignment="1">
      <alignment horizontal="center"/>
    </xf>
    <xf numFmtId="0" fontId="21" fillId="3" borderId="0" xfId="0" applyFont="1" applyFill="1" applyBorder="1" applyAlignment="1">
      <alignment horizontal="center"/>
    </xf>
    <xf numFmtId="0" fontId="21" fillId="3" borderId="0" xfId="0" applyFont="1" applyFill="1" applyAlignment="1">
      <alignment horizontal="center"/>
    </xf>
    <xf numFmtId="0" fontId="21" fillId="3" borderId="5" xfId="0" applyFont="1" applyFill="1" applyBorder="1" applyAlignment="1">
      <alignment horizontal="center"/>
    </xf>
    <xf numFmtId="165" fontId="21" fillId="3" borderId="0" xfId="0" applyNumberFormat="1" applyFont="1" applyFill="1" applyBorder="1" applyAlignment="1">
      <alignment horizontal="right" wrapText="1"/>
    </xf>
    <xf numFmtId="1" fontId="1" fillId="3" borderId="0" xfId="0" applyNumberFormat="1" applyFont="1" applyFill="1" applyBorder="1" applyAlignment="1">
      <alignment horizontal="right" wrapText="1"/>
    </xf>
    <xf numFmtId="165" fontId="21" fillId="3" borderId="0" xfId="0" applyNumberFormat="1" applyFont="1" applyFill="1" applyBorder="1" applyAlignment="1">
      <alignment horizontal="right"/>
    </xf>
    <xf numFmtId="165" fontId="1" fillId="3" borderId="0" xfId="0" applyNumberFormat="1" applyFont="1" applyFill="1" applyBorder="1" applyAlignment="1">
      <alignment horizontal="right"/>
    </xf>
    <xf numFmtId="1" fontId="21" fillId="3" borderId="0" xfId="0" applyNumberFormat="1" applyFont="1" applyFill="1" applyBorder="1" applyAlignment="1">
      <alignment horizontal="right" wrapText="1"/>
    </xf>
    <xf numFmtId="0" fontId="0" fillId="3" borderId="0" xfId="0" applyFont="1" applyFill="1" applyAlignment="1">
      <alignment horizontal="right" vertical="top"/>
    </xf>
    <xf numFmtId="1" fontId="21" fillId="3" borderId="20" xfId="0" applyNumberFormat="1" applyFont="1" applyFill="1" applyBorder="1" applyAlignment="1">
      <alignment horizontal="right"/>
    </xf>
    <xf numFmtId="0" fontId="21" fillId="3" borderId="0" xfId="0" applyFont="1" applyFill="1" applyBorder="1" applyAlignment="1">
      <alignment horizontal="right"/>
    </xf>
    <xf numFmtId="1" fontId="21" fillId="3" borderId="20" xfId="0" applyNumberFormat="1" applyFont="1" applyFill="1" applyBorder="1" applyAlignment="1">
      <alignment horizontal="right" wrapText="1"/>
    </xf>
    <xf numFmtId="165" fontId="21" fillId="3" borderId="5" xfId="0" applyNumberFormat="1" applyFont="1" applyFill="1" applyBorder="1" applyAlignment="1">
      <alignment horizontal="right"/>
    </xf>
    <xf numFmtId="0" fontId="21" fillId="3" borderId="5" xfId="0" applyFont="1" applyFill="1" applyBorder="1" applyAlignment="1">
      <alignment horizontal="right"/>
    </xf>
    <xf numFmtId="1" fontId="1" fillId="3" borderId="0" xfId="0" applyNumberFormat="1" applyFont="1" applyFill="1" applyBorder="1" applyAlignment="1">
      <alignment horizontal="right"/>
    </xf>
    <xf numFmtId="0" fontId="21" fillId="3" borderId="20" xfId="0" applyFont="1" applyFill="1" applyBorder="1" applyAlignment="1">
      <alignment horizontal="right" wrapText="1"/>
    </xf>
    <xf numFmtId="0" fontId="1" fillId="3" borderId="0" xfId="0" applyFont="1" applyFill="1" applyBorder="1" applyAlignment="1">
      <alignment horizontal="right" vertical="center"/>
    </xf>
    <xf numFmtId="0" fontId="21" fillId="3" borderId="20" xfId="0" applyFont="1" applyFill="1" applyBorder="1" applyAlignment="1">
      <alignment horizontal="right" vertical="center"/>
    </xf>
    <xf numFmtId="0" fontId="21" fillId="3" borderId="0" xfId="0" applyFont="1" applyFill="1" applyBorder="1" applyAlignment="1">
      <alignment horizontal="right" wrapText="1"/>
    </xf>
    <xf numFmtId="0" fontId="21" fillId="3" borderId="5" xfId="0" applyFont="1" applyFill="1" applyBorder="1" applyAlignment="1">
      <alignment horizontal="right" vertical="center" wrapText="1"/>
    </xf>
    <xf numFmtId="0" fontId="21" fillId="3" borderId="25" xfId="0" applyFont="1" applyFill="1" applyBorder="1" applyAlignment="1">
      <alignment horizontal="right" vertical="center" wrapText="1"/>
    </xf>
    <xf numFmtId="0" fontId="9" fillId="3" borderId="5" xfId="0" applyFont="1" applyFill="1" applyBorder="1" applyAlignment="1"/>
    <xf numFmtId="0" fontId="9" fillId="3" borderId="24" xfId="0" applyFont="1" applyFill="1" applyBorder="1" applyAlignment="1"/>
    <xf numFmtId="0" fontId="8" fillId="3" borderId="0" xfId="0" applyFont="1" applyFill="1" applyBorder="1" applyAlignment="1"/>
    <xf numFmtId="0" fontId="7" fillId="3" borderId="0" xfId="0" applyFont="1" applyFill="1" applyBorder="1" applyAlignment="1"/>
    <xf numFmtId="0" fontId="6" fillId="3" borderId="0" xfId="0" applyFont="1" applyFill="1" applyBorder="1" applyAlignment="1"/>
    <xf numFmtId="0" fontId="3" fillId="3" borderId="0" xfId="0" applyFont="1" applyFill="1" applyBorder="1" applyAlignment="1"/>
    <xf numFmtId="0" fontId="1" fillId="3" borderId="0" xfId="0" applyFont="1" applyFill="1" applyBorder="1" applyAlignment="1"/>
    <xf numFmtId="165" fontId="9" fillId="3" borderId="0" xfId="0" applyNumberFormat="1" applyFont="1" applyFill="1" applyAlignment="1"/>
    <xf numFmtId="0" fontId="5" fillId="3" borderId="0" xfId="0" applyFont="1" applyFill="1" applyBorder="1" applyAlignment="1"/>
    <xf numFmtId="165" fontId="9" fillId="3" borderId="23" xfId="0" applyNumberFormat="1" applyFont="1" applyFill="1" applyBorder="1" applyAlignment="1"/>
    <xf numFmtId="165" fontId="9" fillId="3" borderId="29" xfId="0" applyNumberFormat="1" applyFont="1" applyFill="1" applyBorder="1" applyAlignment="1"/>
    <xf numFmtId="0" fontId="29" fillId="3" borderId="0" xfId="0" applyFont="1" applyFill="1" applyBorder="1" applyAlignment="1">
      <alignment horizontal="left"/>
    </xf>
    <xf numFmtId="0" fontId="29" fillId="3" borderId="0" xfId="0" applyFont="1" applyFill="1" applyBorder="1" applyAlignment="1"/>
    <xf numFmtId="0" fontId="29" fillId="3" borderId="20" xfId="0" applyFont="1" applyFill="1" applyBorder="1" applyAlignment="1">
      <alignment horizontal="right"/>
    </xf>
    <xf numFmtId="0" fontId="0" fillId="3" borderId="0" xfId="0" applyFill="1" applyBorder="1"/>
    <xf numFmtId="165" fontId="44" fillId="3" borderId="23" xfId="7" applyNumberFormat="1" applyFill="1" applyBorder="1"/>
    <xf numFmtId="0" fontId="1" fillId="3" borderId="25" xfId="0" applyFont="1" applyFill="1" applyBorder="1" applyAlignment="1">
      <alignment horizontal="right" vertical="top" wrapText="1"/>
    </xf>
    <xf numFmtId="0" fontId="35" fillId="3" borderId="0" xfId="7" applyFont="1" applyFill="1" applyBorder="1" applyAlignment="1">
      <alignment vertical="top" wrapText="1"/>
    </xf>
    <xf numFmtId="0" fontId="32" fillId="3" borderId="0" xfId="0" applyFont="1" applyFill="1" applyBorder="1" applyAlignment="1">
      <alignment horizontal="left" vertical="top" wrapText="1"/>
    </xf>
    <xf numFmtId="0" fontId="43" fillId="3" borderId="20" xfId="0" applyFont="1" applyFill="1" applyBorder="1" applyAlignment="1">
      <alignment horizontal="right" vertical="center"/>
    </xf>
    <xf numFmtId="0" fontId="21" fillId="3" borderId="5" xfId="0" applyFont="1" applyFill="1" applyBorder="1" applyAlignment="1">
      <alignment horizontal="right" vertical="top" wrapText="1"/>
    </xf>
    <xf numFmtId="0" fontId="49" fillId="3" borderId="0" xfId="7" applyFont="1" applyFill="1" applyAlignment="1">
      <alignment vertical="top"/>
    </xf>
    <xf numFmtId="0" fontId="51" fillId="3" borderId="0" xfId="7" applyFont="1" applyFill="1" applyAlignment="1">
      <alignment vertical="top"/>
    </xf>
    <xf numFmtId="165" fontId="8" fillId="3" borderId="0" xfId="0" applyNumberFormat="1" applyFont="1" applyFill="1" applyBorder="1" applyAlignment="1"/>
    <xf numFmtId="169" fontId="9" fillId="3" borderId="0" xfId="8" applyNumberFormat="1" applyFont="1" applyFill="1" applyBorder="1" applyAlignment="1">
      <alignment horizontal="right"/>
    </xf>
    <xf numFmtId="165" fontId="9" fillId="3" borderId="0" xfId="0" applyNumberFormat="1" applyFont="1" applyFill="1" applyBorder="1"/>
    <xf numFmtId="165" fontId="9" fillId="3" borderId="0" xfId="8" applyNumberFormat="1" applyFont="1" applyFill="1" applyBorder="1" applyAlignment="1">
      <alignment horizontal="right"/>
    </xf>
    <xf numFmtId="0" fontId="1" fillId="3" borderId="5" xfId="0" applyFont="1" applyFill="1" applyBorder="1" applyAlignment="1">
      <alignment horizontal="center" wrapText="1"/>
    </xf>
    <xf numFmtId="0" fontId="1" fillId="3" borderId="0" xfId="0" applyFont="1" applyFill="1" applyAlignment="1">
      <alignment horizontal="center" wrapText="1"/>
    </xf>
    <xf numFmtId="0" fontId="0" fillId="3" borderId="0" xfId="0" applyFill="1" applyAlignment="1">
      <alignment horizontal="right"/>
    </xf>
    <xf numFmtId="2" fontId="0" fillId="3" borderId="0" xfId="0" applyNumberFormat="1" applyFill="1"/>
    <xf numFmtId="0" fontId="0" fillId="3" borderId="20" xfId="0" applyFill="1" applyBorder="1" applyAlignment="1">
      <alignment horizontal="center" wrapText="1"/>
    </xf>
    <xf numFmtId="0" fontId="44" fillId="3" borderId="0" xfId="7" applyNumberFormat="1" applyFill="1" applyBorder="1" applyAlignment="1">
      <alignment horizontal="left"/>
    </xf>
    <xf numFmtId="165" fontId="44" fillId="3" borderId="0" xfId="7" applyNumberFormat="1" applyFill="1" applyBorder="1"/>
    <xf numFmtId="2" fontId="0" fillId="3" borderId="0" xfId="0" applyNumberFormat="1" applyFill="1" applyBorder="1"/>
    <xf numFmtId="0" fontId="44" fillId="3" borderId="20" xfId="7" applyFill="1" applyBorder="1"/>
    <xf numFmtId="0" fontId="44" fillId="3" borderId="35" xfId="7" applyNumberFormat="1" applyFill="1" applyBorder="1" applyAlignment="1">
      <alignment horizontal="left"/>
    </xf>
    <xf numFmtId="165" fontId="44" fillId="3" borderId="35" xfId="7" applyNumberFormat="1" applyFill="1" applyBorder="1"/>
    <xf numFmtId="0" fontId="29" fillId="3" borderId="0" xfId="0" applyFont="1" applyFill="1" applyBorder="1" applyAlignment="1">
      <alignment horizontal="left"/>
    </xf>
    <xf numFmtId="0" fontId="35" fillId="3" borderId="0" xfId="7" applyFont="1" applyFill="1" applyBorder="1" applyAlignment="1">
      <alignment horizontal="left" vertical="top" wrapText="1"/>
    </xf>
    <xf numFmtId="165" fontId="9" fillId="3" borderId="24" xfId="0" applyNumberFormat="1" applyFont="1" applyFill="1" applyBorder="1" applyAlignment="1">
      <alignment horizontal="right"/>
    </xf>
    <xf numFmtId="165" fontId="22" fillId="3" borderId="0" xfId="0" applyNumberFormat="1" applyFont="1" applyFill="1" applyBorder="1" applyAlignment="1">
      <alignment horizontal="right"/>
    </xf>
    <xf numFmtId="167" fontId="22" fillId="3" borderId="23" xfId="0" applyNumberFormat="1" applyFont="1" applyFill="1" applyBorder="1" applyAlignment="1">
      <alignment horizontal="right"/>
    </xf>
    <xf numFmtId="165" fontId="9" fillId="3" borderId="23" xfId="0" applyNumberFormat="1" applyFont="1" applyFill="1" applyBorder="1" applyAlignment="1">
      <alignment horizontal="right"/>
    </xf>
    <xf numFmtId="167" fontId="9" fillId="3" borderId="0" xfId="0" applyNumberFormat="1" applyFont="1" applyFill="1" applyBorder="1" applyAlignment="1">
      <alignment horizontal="right"/>
    </xf>
    <xf numFmtId="167" fontId="9" fillId="3" borderId="23" xfId="0" applyNumberFormat="1" applyFont="1" applyFill="1" applyBorder="1" applyAlignment="1">
      <alignment horizontal="right"/>
    </xf>
    <xf numFmtId="165" fontId="4" fillId="3" borderId="5" xfId="0" applyNumberFormat="1" applyFont="1" applyFill="1" applyBorder="1" applyAlignment="1">
      <alignment horizontal="right"/>
    </xf>
    <xf numFmtId="165" fontId="4" fillId="3" borderId="25" xfId="0" applyNumberFormat="1" applyFont="1" applyFill="1" applyBorder="1" applyAlignment="1">
      <alignment horizontal="right"/>
    </xf>
    <xf numFmtId="165" fontId="4" fillId="3" borderId="0" xfId="0" applyNumberFormat="1" applyFont="1" applyFill="1" applyBorder="1" applyAlignment="1">
      <alignment horizontal="right" vertical="center"/>
    </xf>
    <xf numFmtId="165" fontId="4" fillId="3" borderId="23" xfId="0" applyNumberFormat="1" applyFont="1" applyFill="1" applyBorder="1" applyAlignment="1">
      <alignment horizontal="right" vertical="center"/>
    </xf>
    <xf numFmtId="165" fontId="4" fillId="3" borderId="23" xfId="0" applyNumberFormat="1" applyFont="1" applyFill="1" applyBorder="1" applyAlignment="1">
      <alignment horizontal="right"/>
    </xf>
    <xf numFmtId="165" fontId="4" fillId="3" borderId="0" xfId="0" applyNumberFormat="1" applyFont="1" applyFill="1" applyBorder="1" applyAlignment="1">
      <alignment horizontal="right"/>
    </xf>
    <xf numFmtId="165" fontId="9" fillId="3" borderId="20" xfId="0" applyNumberFormat="1" applyFont="1" applyFill="1" applyBorder="1" applyAlignment="1">
      <alignment horizontal="right"/>
    </xf>
    <xf numFmtId="165" fontId="9" fillId="3" borderId="26" xfId="0" applyNumberFormat="1" applyFont="1" applyFill="1" applyBorder="1" applyAlignment="1">
      <alignment horizontal="right"/>
    </xf>
    <xf numFmtId="0" fontId="0" fillId="3" borderId="0" xfId="0" applyFill="1" applyBorder="1" applyAlignment="1">
      <alignment horizontal="center" wrapText="1"/>
    </xf>
    <xf numFmtId="165" fontId="44" fillId="3" borderId="29" xfId="7" applyNumberFormat="1" applyFill="1" applyBorder="1"/>
    <xf numFmtId="2" fontId="0" fillId="3" borderId="35" xfId="0" applyNumberFormat="1" applyFill="1" applyBorder="1"/>
    <xf numFmtId="165" fontId="9" fillId="3" borderId="24" xfId="8" applyNumberFormat="1" applyFont="1" applyFill="1" applyBorder="1" applyAlignment="1">
      <alignment horizontal="right"/>
    </xf>
    <xf numFmtId="165" fontId="1" fillId="3" borderId="34" xfId="7" applyNumberFormat="1" applyFont="1" applyFill="1" applyBorder="1"/>
    <xf numFmtId="2" fontId="0" fillId="3" borderId="34" xfId="0" applyNumberFormat="1" applyFill="1" applyBorder="1"/>
    <xf numFmtId="165" fontId="1" fillId="3" borderId="36" xfId="7" applyNumberFormat="1" applyFont="1" applyFill="1" applyBorder="1"/>
    <xf numFmtId="0" fontId="24" fillId="3" borderId="0" xfId="0" applyFont="1" applyFill="1" applyBorder="1" applyAlignment="1"/>
    <xf numFmtId="0" fontId="1" fillId="3" borderId="0" xfId="0" applyFont="1" applyFill="1" applyBorder="1" applyAlignment="1">
      <alignment horizontal="left" wrapText="1"/>
    </xf>
    <xf numFmtId="0" fontId="1" fillId="3" borderId="0" xfId="0" applyFont="1" applyFill="1" applyBorder="1" applyAlignment="1">
      <alignment horizontal="right" wrapText="1"/>
    </xf>
    <xf numFmtId="0" fontId="9" fillId="3" borderId="0" xfId="0" applyFont="1" applyFill="1" applyBorder="1" applyAlignment="1">
      <alignment horizontal="left" vertical="top"/>
    </xf>
    <xf numFmtId="0" fontId="1" fillId="3" borderId="20" xfId="0" applyFont="1" applyFill="1" applyBorder="1" applyAlignment="1">
      <alignment horizontal="left" vertical="top"/>
    </xf>
    <xf numFmtId="0" fontId="9" fillId="3" borderId="20" xfId="0" applyFont="1" applyFill="1" applyBorder="1" applyAlignment="1">
      <alignment horizontal="left"/>
    </xf>
    <xf numFmtId="165" fontId="9" fillId="3" borderId="20" xfId="0" applyNumberFormat="1" applyFont="1" applyFill="1" applyBorder="1"/>
    <xf numFmtId="165" fontId="9" fillId="3" borderId="20" xfId="8" applyNumberFormat="1" applyFont="1" applyFill="1" applyBorder="1" applyAlignment="1">
      <alignment horizontal="right"/>
    </xf>
    <xf numFmtId="165" fontId="9" fillId="3" borderId="26" xfId="8" applyNumberFormat="1" applyFont="1" applyFill="1" applyBorder="1" applyAlignment="1">
      <alignment horizontal="right"/>
    </xf>
    <xf numFmtId="0" fontId="24" fillId="3" borderId="0" xfId="0" applyFont="1" applyFill="1" applyBorder="1" applyAlignment="1"/>
    <xf numFmtId="0" fontId="0" fillId="3" borderId="0" xfId="0" applyFill="1" applyBorder="1" applyAlignment="1"/>
    <xf numFmtId="0" fontId="42" fillId="3" borderId="0" xfId="0" applyFont="1" applyFill="1" applyAlignment="1">
      <alignment horizontal="left" vertical="top"/>
    </xf>
    <xf numFmtId="0" fontId="21" fillId="0" borderId="0" xfId="0" applyFont="1" applyAlignment="1">
      <alignment horizontal="center"/>
    </xf>
    <xf numFmtId="0" fontId="24" fillId="3" borderId="0" xfId="0" applyFont="1" applyFill="1" applyBorder="1" applyAlignment="1"/>
    <xf numFmtId="0" fontId="30" fillId="3" borderId="0" xfId="0" applyFont="1" applyFill="1" applyBorder="1" applyAlignment="1">
      <alignment horizontal="left" vertical="center" wrapText="1"/>
    </xf>
    <xf numFmtId="0" fontId="30" fillId="3" borderId="0" xfId="0" applyFont="1" applyFill="1" applyBorder="1" applyAlignment="1">
      <alignment horizontal="left" vertical="center"/>
    </xf>
    <xf numFmtId="0" fontId="0" fillId="3" borderId="0" xfId="0" applyFill="1" applyBorder="1" applyAlignment="1"/>
    <xf numFmtId="0" fontId="30" fillId="3" borderId="0" xfId="0" applyFont="1" applyFill="1" applyAlignment="1">
      <alignment horizontal="left" wrapText="1"/>
    </xf>
    <xf numFmtId="0" fontId="25" fillId="3" borderId="0" xfId="0" applyFont="1" applyFill="1" applyAlignment="1">
      <alignment horizontal="left"/>
    </xf>
    <xf numFmtId="0" fontId="29" fillId="3" borderId="0" xfId="0" applyFont="1" applyFill="1" applyBorder="1" applyAlignment="1">
      <alignment horizontal="left"/>
    </xf>
    <xf numFmtId="0" fontId="30" fillId="3" borderId="0" xfId="0" applyFont="1" applyFill="1" applyBorder="1" applyAlignment="1">
      <alignment horizontal="left" vertical="top" wrapText="1"/>
    </xf>
    <xf numFmtId="0" fontId="25" fillId="3" borderId="0" xfId="0" applyFont="1" applyFill="1" applyBorder="1" applyAlignment="1">
      <alignment horizontal="left" vertical="top"/>
    </xf>
    <xf numFmtId="0" fontId="0" fillId="3" borderId="0" xfId="0" applyFont="1" applyFill="1" applyAlignment="1">
      <alignment horizontal="left" vertical="top"/>
    </xf>
    <xf numFmtId="1" fontId="21" fillId="3" borderId="27" xfId="0" applyNumberFormat="1" applyFont="1" applyFill="1" applyBorder="1" applyAlignment="1">
      <alignment horizontal="center"/>
    </xf>
    <xf numFmtId="0" fontId="0" fillId="3" borderId="27" xfId="0" applyFont="1" applyFill="1" applyBorder="1" applyAlignment="1">
      <alignment horizontal="center"/>
    </xf>
    <xf numFmtId="0" fontId="1" fillId="3" borderId="27" xfId="0" applyFont="1" applyFill="1" applyBorder="1" applyAlignment="1">
      <alignment horizontal="center" wrapText="1"/>
    </xf>
    <xf numFmtId="0" fontId="0" fillId="3" borderId="27" xfId="0" applyFill="1" applyBorder="1" applyAlignment="1">
      <alignment horizontal="center" wrapText="1"/>
    </xf>
    <xf numFmtId="0" fontId="35" fillId="3" borderId="0" xfId="7" applyFont="1" applyFill="1" applyBorder="1" applyAlignment="1">
      <alignment horizontal="left" vertical="top" wrapText="1"/>
    </xf>
    <xf numFmtId="0" fontId="35" fillId="3" borderId="34" xfId="7" applyFont="1" applyFill="1" applyBorder="1" applyAlignment="1">
      <alignment horizontal="left" vertical="top" wrapText="1"/>
    </xf>
    <xf numFmtId="0" fontId="32" fillId="3" borderId="30" xfId="0" applyFont="1" applyFill="1" applyBorder="1" applyAlignment="1">
      <alignment horizontal="left" vertical="top" wrapText="1"/>
    </xf>
    <xf numFmtId="0" fontId="32" fillId="3" borderId="31" xfId="0" applyFont="1" applyFill="1" applyBorder="1" applyAlignment="1">
      <alignment horizontal="left" vertical="top" wrapText="1"/>
    </xf>
    <xf numFmtId="0" fontId="32" fillId="3" borderId="32" xfId="0" applyFont="1" applyFill="1" applyBorder="1" applyAlignment="1">
      <alignment horizontal="left" vertical="top" wrapText="1"/>
    </xf>
  </cellXfs>
  <cellStyles count="10">
    <cellStyle name="_GG Wind Farm Ops Construction Budget 17Nov09 Susan " xfId="1"/>
    <cellStyle name="_GG Wind Farm Ops input 17Nov09 " xfId="2"/>
    <cellStyle name="_Hotel " xfId="3"/>
    <cellStyle name="Comma 2" xfId="4"/>
    <cellStyle name="Hyperlink" xfId="5" builtinId="8"/>
    <cellStyle name="Normal" xfId="0" builtinId="0"/>
    <cellStyle name="Normal 2" xfId="6"/>
    <cellStyle name="Normal 3" xfId="7"/>
    <cellStyle name="Percent" xfId="8"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theme/theme1.xml" Type="http://schemas.openxmlformats.org/officeDocument/2006/relationships/theme"/><Relationship Id="rId15" Target="styles.xml" Type="http://schemas.openxmlformats.org/officeDocument/2006/relationships/styles"/><Relationship Id="rId16" Target="sharedStrings.xml" Type="http://schemas.openxmlformats.org/officeDocument/2006/relationships/sharedStrings"/><Relationship Id="rId17"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1"/>
        </c:manualLayout>
      </c:layout>
      <c:barChart>
        <c:barDir val="col"/>
        <c:grouping val="clustered"/>
        <c:varyColors val="0"/>
        <c:ser>
          <c:idx val="0"/>
          <c:order val="0"/>
          <c:spPr>
            <a:solidFill>
              <a:srgbClr val="420B4E"/>
            </a:solidFill>
          </c:spPr>
          <c:invertIfNegative val="0"/>
          <c:val>
            <c:numRef>
              <c:f>'Inkscape chart 1 original'!$F$18:$F$23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738-44CD-81DC-A91D851D057A}"/>
            </c:ext>
          </c:extLst>
        </c:ser>
        <c:dLbls>
          <c:showLegendKey val="0"/>
          <c:showVal val="0"/>
          <c:showCatName val="0"/>
          <c:showSerName val="0"/>
          <c:showPercent val="0"/>
          <c:showBubbleSize val="0"/>
        </c:dLbls>
        <c:gapWidth val="133"/>
        <c:axId val="807387912"/>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738-44CD-81DC-A91D851D057A}"/>
              </c:ext>
            </c:extLst>
          </c:dPt>
          <c:dPt>
            <c:idx val="3"/>
            <c:bubble3D val="0"/>
            <c:extLst>
              <c:ext xmlns:c16="http://schemas.microsoft.com/office/drawing/2014/chart" uri="{C3380CC4-5D6E-409C-BE32-E72D297353CC}">
                <c16:uniqueId val="{00000004-A738-44CD-81DC-A91D851D057A}"/>
              </c:ext>
            </c:extLst>
          </c:dPt>
          <c:dPt>
            <c:idx val="5"/>
            <c:bubble3D val="0"/>
            <c:extLst>
              <c:ext xmlns:c16="http://schemas.microsoft.com/office/drawing/2014/chart" uri="{C3380CC4-5D6E-409C-BE32-E72D297353CC}">
                <c16:uniqueId val="{00000006-A738-44CD-81DC-A91D851D057A}"/>
              </c:ext>
            </c:extLst>
          </c:dPt>
          <c:dPt>
            <c:idx val="6"/>
            <c:marker>
              <c:symbol val="circle"/>
              <c:size val="20"/>
              <c:spPr>
                <a:solidFill>
                  <a:srgbClr val="863793"/>
                </a:solidFill>
              </c:spPr>
            </c:marker>
            <c:bubble3D val="0"/>
            <c:extLst>
              <c:ext xmlns:c16="http://schemas.microsoft.com/office/drawing/2014/chart" uri="{C3380CC4-5D6E-409C-BE32-E72D297353CC}">
                <c16:uniqueId val="{00000008-A738-44CD-81DC-A91D851D057A}"/>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738-44CD-81DC-A91D851D057A}"/>
              </c:ext>
            </c:extLst>
          </c:dPt>
          <c:val>
            <c:numRef>
              <c:f>'Inkscape chart 1 original'!$G$18:$G$23</c:f>
              <c:numCache>
                <c:formatCode>General</c:formatCode>
                <c:ptCount val="6"/>
                <c:pt idx="0">
                  <c:v>5.4097099603287934E-3</c:v>
                </c:pt>
                <c:pt idx="1">
                  <c:v>7.4830806489068775E-3</c:v>
                </c:pt>
                <c:pt idx="2">
                  <c:v>2.9553588517731125E-3</c:v>
                </c:pt>
                <c:pt idx="3">
                  <c:v>3.0451457217139E-3</c:v>
                </c:pt>
                <c:pt idx="4">
                  <c:v>3.8603403727775426E-3</c:v>
                </c:pt>
                <c:pt idx="5">
                  <c:v>0</c:v>
                </c:pt>
              </c:numCache>
            </c:numRef>
          </c:val>
          <c:smooth val="0"/>
          <c:extLst>
            <c:ext xmlns:c16="http://schemas.microsoft.com/office/drawing/2014/chart" uri="{C3380CC4-5D6E-409C-BE32-E72D297353CC}">
              <c16:uniqueId val="{0000000B-A738-44CD-81DC-A91D851D057A}"/>
            </c:ext>
          </c:extLst>
        </c:ser>
        <c:dLbls>
          <c:showLegendKey val="0"/>
          <c:showVal val="0"/>
          <c:showCatName val="0"/>
          <c:showSerName val="0"/>
          <c:showPercent val="0"/>
          <c:showBubbleSize val="0"/>
        </c:dLbls>
        <c:marker val="1"/>
        <c:smooth val="0"/>
        <c:axId val="807387912"/>
        <c:axId val="1"/>
      </c:lineChart>
      <c:catAx>
        <c:axId val="807387912"/>
        <c:scaling>
          <c:orientation val="minMax"/>
        </c:scaling>
        <c:delete val="0"/>
        <c:axPos val="b"/>
        <c:majorTickMark val="none"/>
        <c:minorTickMark val="none"/>
        <c:tickLblPos val="none"/>
        <c:spPr>
          <a:ln w="19050">
            <a:solidFill>
              <a:schemeClr val="bg1">
                <a:lumMod val="7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87912"/>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5333075528571E-4"/>
          <c:y val="0"/>
          <c:w val="0.99937084666924469"/>
          <c:h val="0.99349065213002219"/>
        </c:manualLayout>
      </c:layout>
      <c:barChart>
        <c:barDir val="col"/>
        <c:grouping val="clustered"/>
        <c:varyColors val="0"/>
        <c:ser>
          <c:idx val="0"/>
          <c:order val="0"/>
          <c:spPr>
            <a:solidFill>
              <a:srgbClr val="420B4E"/>
            </a:solidFill>
          </c:spPr>
          <c:invertIfNegative val="0"/>
          <c:val>
            <c:numRef>
              <c:f>'Inkscape chart 2 original'!$F$22:$F$27</c:f>
              <c:numCache>
                <c:formatCode>0.00</c:formatCode>
                <c:ptCount val="6"/>
                <c:pt idx="0" formatCode="General">
                  <c:v>0</c:v>
                </c:pt>
                <c:pt idx="1">
                  <c:v>0</c:v>
                </c:pt>
                <c:pt idx="2" formatCode="General">
                  <c:v>0</c:v>
                </c:pt>
                <c:pt idx="3" formatCode="General">
                  <c:v>0</c:v>
                </c:pt>
                <c:pt idx="4" formatCode="General">
                  <c:v>0</c:v>
                </c:pt>
                <c:pt idx="5" formatCode="General">
                  <c:v>0</c:v>
                </c:pt>
              </c:numCache>
            </c:numRef>
          </c:val>
          <c:extLst>
            <c:ext xmlns:c16="http://schemas.microsoft.com/office/drawing/2014/chart" uri="{C3380CC4-5D6E-409C-BE32-E72D297353CC}">
              <c16:uniqueId val="{00000000-A9DE-4641-8BCD-FE9DFF59FCAC}"/>
            </c:ext>
          </c:extLst>
        </c:ser>
        <c:dLbls>
          <c:showLegendKey val="0"/>
          <c:showVal val="0"/>
          <c:showCatName val="0"/>
          <c:showSerName val="0"/>
          <c:showPercent val="0"/>
          <c:showBubbleSize val="0"/>
        </c:dLbls>
        <c:gapWidth val="133"/>
        <c:axId val="80736742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A9DE-4641-8BCD-FE9DFF59FCAC}"/>
              </c:ext>
            </c:extLst>
          </c:dPt>
          <c:dPt>
            <c:idx val="3"/>
            <c:bubble3D val="0"/>
            <c:extLst>
              <c:ext xmlns:c16="http://schemas.microsoft.com/office/drawing/2014/chart" uri="{C3380CC4-5D6E-409C-BE32-E72D297353CC}">
                <c16:uniqueId val="{00000004-A9DE-4641-8BCD-FE9DFF59FCAC}"/>
              </c:ext>
            </c:extLst>
          </c:dPt>
          <c:dPt>
            <c:idx val="5"/>
            <c:bubble3D val="0"/>
            <c:extLst>
              <c:ext xmlns:c16="http://schemas.microsoft.com/office/drawing/2014/chart" uri="{C3380CC4-5D6E-409C-BE32-E72D297353CC}">
                <c16:uniqueId val="{00000006-A9DE-4641-8BCD-FE9DFF59FCAC}"/>
              </c:ext>
            </c:extLst>
          </c:dPt>
          <c:dPt>
            <c:idx val="6"/>
            <c:marker>
              <c:symbol val="circle"/>
              <c:size val="20"/>
              <c:spPr>
                <a:solidFill>
                  <a:srgbClr val="863793"/>
                </a:solidFill>
              </c:spPr>
            </c:marker>
            <c:bubble3D val="0"/>
            <c:extLst>
              <c:ext xmlns:c16="http://schemas.microsoft.com/office/drawing/2014/chart" uri="{C3380CC4-5D6E-409C-BE32-E72D297353CC}">
                <c16:uniqueId val="{00000008-A9DE-4641-8BCD-FE9DFF59FCAC}"/>
              </c:ext>
            </c:extLst>
          </c:dPt>
          <c:dPt>
            <c:idx val="12"/>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A-A9DE-4641-8BCD-FE9DFF59FCAC}"/>
              </c:ext>
            </c:extLst>
          </c:dPt>
          <c:val>
            <c:numRef>
              <c:f>'Inkscape chart 2 original'!$G$22:$G$27</c:f>
              <c:numCache>
                <c:formatCode>General</c:formatCode>
                <c:ptCount val="6"/>
                <c:pt idx="0">
                  <c:v>1.9404077191036768E-2</c:v>
                </c:pt>
                <c:pt idx="1">
                  <c:v>1.9664598745977507E-2</c:v>
                </c:pt>
                <c:pt idx="2">
                  <c:v>2.0399385054857305E-2</c:v>
                </c:pt>
                <c:pt idx="3">
                  <c:v>1.8722311027572523E-2</c:v>
                </c:pt>
                <c:pt idx="4">
                  <c:v>1.7217077147480549E-2</c:v>
                </c:pt>
                <c:pt idx="5">
                  <c:v>9.796129642309824E-3</c:v>
                </c:pt>
              </c:numCache>
            </c:numRef>
          </c:val>
          <c:smooth val="0"/>
          <c:extLst>
            <c:ext xmlns:c16="http://schemas.microsoft.com/office/drawing/2014/chart" uri="{C3380CC4-5D6E-409C-BE32-E72D297353CC}">
              <c16:uniqueId val="{0000000B-A9DE-4641-8BCD-FE9DFF59FCAC}"/>
            </c:ext>
          </c:extLst>
        </c:ser>
        <c:dLbls>
          <c:showLegendKey val="0"/>
          <c:showVal val="0"/>
          <c:showCatName val="0"/>
          <c:showSerName val="0"/>
          <c:showPercent val="0"/>
          <c:showBubbleSize val="0"/>
        </c:dLbls>
        <c:marker val="1"/>
        <c:smooth val="0"/>
        <c:axId val="807367424"/>
        <c:axId val="1"/>
      </c:lineChart>
      <c:catAx>
        <c:axId val="807367424"/>
        <c:scaling>
          <c:orientation val="minMax"/>
        </c:scaling>
        <c:delete val="0"/>
        <c:axPos val="b"/>
        <c:majorTickMark val="none"/>
        <c:minorTickMark val="none"/>
        <c:tickLblPos val="none"/>
        <c:spPr>
          <a:solidFill>
            <a:schemeClr val="bg1">
              <a:lumMod val="75000"/>
            </a:schemeClr>
          </a:solidFill>
          <a:ln w="19050"/>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7424"/>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7529328528109E-4"/>
          <c:y val="0"/>
          <c:w val="0.99485555277712923"/>
          <c:h val="1"/>
        </c:manualLayout>
      </c:layout>
      <c:barChart>
        <c:barDir val="col"/>
        <c:grouping val="clustered"/>
        <c:varyColors val="0"/>
        <c:ser>
          <c:idx val="0"/>
          <c:order val="0"/>
          <c:spPr>
            <a:solidFill>
              <a:srgbClr val="420B4E"/>
            </a:solidFill>
          </c:spPr>
          <c:invertIfNegative val="0"/>
          <c:val>
            <c:numRef>
              <c:f>'Inkscape chart 3 (2)'!$F$6:$F$24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8148-478E-BC80-5C583E106C85}"/>
            </c:ext>
          </c:extLst>
        </c:ser>
        <c:dLbls>
          <c:showLegendKey val="0"/>
          <c:showVal val="0"/>
          <c:showCatName val="0"/>
          <c:showSerName val="0"/>
          <c:showPercent val="0"/>
          <c:showBubbleSize val="0"/>
        </c:dLbls>
        <c:gapWidth val="133"/>
        <c:axId val="807369064"/>
        <c:axId val="1"/>
      </c:barChart>
      <c:lineChart>
        <c:grouping val="standard"/>
        <c:varyColors val="0"/>
        <c:ser>
          <c:idx val="1"/>
          <c:order val="1"/>
          <c:spPr>
            <a:ln w="114300">
              <a:solidFill>
                <a:srgbClr val="863793"/>
              </a:solidFill>
            </a:ln>
          </c:spPr>
          <c:marker>
            <c:symbol val="none"/>
          </c:marker>
          <c:dPt>
            <c:idx val="0"/>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2-8148-478E-BC80-5C583E106C85}"/>
              </c:ext>
            </c:extLst>
          </c:dPt>
          <c:dPt>
            <c:idx val="3"/>
            <c:bubble3D val="0"/>
            <c:extLst>
              <c:ext xmlns:c16="http://schemas.microsoft.com/office/drawing/2014/chart" uri="{C3380CC4-5D6E-409C-BE32-E72D297353CC}">
                <c16:uniqueId val="{00000004-8148-478E-BC80-5C583E106C85}"/>
              </c:ext>
            </c:extLst>
          </c:dPt>
          <c:dPt>
            <c:idx val="5"/>
            <c:bubble3D val="0"/>
            <c:extLst>
              <c:ext xmlns:c16="http://schemas.microsoft.com/office/drawing/2014/chart" uri="{C3380CC4-5D6E-409C-BE32-E72D297353CC}">
                <c16:uniqueId val="{00000006-8148-478E-BC80-5C583E106C85}"/>
              </c:ext>
            </c:extLst>
          </c:dPt>
          <c:dPt>
            <c:idx val="6"/>
            <c:bubble3D val="0"/>
            <c:extLst>
              <c:ext xmlns:c16="http://schemas.microsoft.com/office/drawing/2014/chart" uri="{C3380CC4-5D6E-409C-BE32-E72D297353CC}">
                <c16:uniqueId val="{00000008-8148-478E-BC80-5C583E106C85}"/>
              </c:ext>
            </c:extLst>
          </c:dPt>
          <c:dPt>
            <c:idx val="12"/>
            <c:bubble3D val="0"/>
            <c:extLst>
              <c:ext xmlns:c16="http://schemas.microsoft.com/office/drawing/2014/chart" uri="{C3380CC4-5D6E-409C-BE32-E72D297353CC}">
                <c16:uniqueId val="{0000000A-8148-478E-BC80-5C583E106C85}"/>
              </c:ext>
            </c:extLst>
          </c:dPt>
          <c:dPt>
            <c:idx val="17"/>
            <c:marker>
              <c:symbol val="circle"/>
              <c:size val="20"/>
              <c:spPr>
                <a:solidFill>
                  <a:srgbClr val="863793"/>
                </a:solidFill>
                <a:ln>
                  <a:solidFill>
                    <a:srgbClr val="863793"/>
                  </a:solidFill>
                </a:ln>
              </c:spPr>
            </c:marker>
            <c:bubble3D val="0"/>
            <c:extLst>
              <c:ext xmlns:c16="http://schemas.microsoft.com/office/drawing/2014/chart" uri="{C3380CC4-5D6E-409C-BE32-E72D297353CC}">
                <c16:uniqueId val="{0000000C-8148-478E-BC80-5C583E106C85}"/>
              </c:ext>
            </c:extLst>
          </c:dPt>
          <c:val>
            <c:numRef>
              <c:f>'Inkscape chart 3 (2)'!$G$6:$G$24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D-8148-478E-BC80-5C583E106C85}"/>
            </c:ext>
          </c:extLst>
        </c:ser>
        <c:dLbls>
          <c:showLegendKey val="0"/>
          <c:showVal val="0"/>
          <c:showCatName val="0"/>
          <c:showSerName val="0"/>
          <c:showPercent val="0"/>
          <c:showBubbleSize val="0"/>
        </c:dLbls>
        <c:marker val="1"/>
        <c:smooth val="0"/>
        <c:axId val="807369064"/>
        <c:axId val="1"/>
      </c:lineChart>
      <c:catAx>
        <c:axId val="807369064"/>
        <c:scaling>
          <c:orientation val="minMax"/>
        </c:scaling>
        <c:delete val="0"/>
        <c:axPos val="b"/>
        <c:majorTickMark val="none"/>
        <c:minorTickMark val="none"/>
        <c:tickLblPos val="none"/>
        <c:spPr>
          <a:ln w="19050">
            <a:solidFill>
              <a:schemeClr val="bg1">
                <a:lumMod val="85000"/>
              </a:schemeClr>
            </a:solidFill>
          </a:ln>
        </c:sp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80736906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67761049000208E-2"/>
          <c:y val="0"/>
          <c:w val="0.94337450838293613"/>
          <c:h val="0.85646087459406561"/>
        </c:manualLayout>
      </c:layout>
      <c:lineChart>
        <c:grouping val="standard"/>
        <c:varyColors val="0"/>
        <c:ser>
          <c:idx val="1"/>
          <c:order val="0"/>
          <c:spPr>
            <a:ln w="63500">
              <a:solidFill>
                <a:srgbClr val="420B4E"/>
              </a:solidFill>
              <a:prstDash val="solid"/>
            </a:ln>
          </c:spPr>
          <c:marker>
            <c:symbol val="none"/>
          </c:marker>
          <c:dPt>
            <c:idx val="0"/>
            <c:marker>
              <c:symbol val="circle"/>
              <c:size val="10"/>
              <c:spPr>
                <a:solidFill>
                  <a:srgbClr val="420B4E"/>
                </a:solidFill>
                <a:ln>
                  <a:noFill/>
                </a:ln>
              </c:spPr>
            </c:marker>
            <c:bubble3D val="0"/>
            <c:extLst>
              <c:ext xmlns:c16="http://schemas.microsoft.com/office/drawing/2014/chart" uri="{C3380CC4-5D6E-409C-BE32-E72D297353CC}">
                <c16:uniqueId val="{00000001-E5BE-4E8D-B3BE-A4F87E847DE7}"/>
              </c:ext>
            </c:extLst>
          </c:dPt>
          <c:dPt>
            <c:idx val="16"/>
            <c:marker>
              <c:symbol val="circle"/>
              <c:size val="15"/>
              <c:spPr>
                <a:solidFill>
                  <a:srgbClr val="420B4E"/>
                </a:solidFill>
                <a:ln>
                  <a:noFill/>
                </a:ln>
              </c:spPr>
            </c:marker>
            <c:bubble3D val="0"/>
            <c:extLst>
              <c:ext xmlns:c16="http://schemas.microsoft.com/office/drawing/2014/chart" uri="{C3380CC4-5D6E-409C-BE32-E72D297353CC}">
                <c16:uniqueId val="{00000003-E5BE-4E8D-B3BE-A4F87E847DE7}"/>
              </c:ext>
            </c:extLst>
          </c:dPt>
          <c:val>
            <c:numLit>
              <c:formatCode>General</c:formatCode>
              <c:ptCount val="1"/>
              <c:pt idx="0">
                <c:v>0</c:v>
              </c:pt>
            </c:numLit>
          </c:val>
          <c:smooth val="0"/>
          <c:extLst>
            <c:ext xmlns:c16="http://schemas.microsoft.com/office/drawing/2014/chart" uri="{C3380CC4-5D6E-409C-BE32-E72D297353CC}">
              <c16:uniqueId val="{00000004-E5BE-4E8D-B3BE-A4F87E847DE7}"/>
            </c:ext>
          </c:extLst>
        </c:ser>
        <c:ser>
          <c:idx val="2"/>
          <c:order val="1"/>
          <c:tx>
            <c:v>Production</c:v>
          </c:tx>
          <c:spPr>
            <a:ln w="63500">
              <a:solidFill>
                <a:srgbClr val="CE95D7"/>
              </a:solidFill>
              <a:prstDash val="sysDot"/>
            </a:ln>
          </c:spPr>
          <c:marker>
            <c:symbol val="none"/>
          </c:marker>
          <c:dPt>
            <c:idx val="0"/>
            <c:marker>
              <c:symbol val="circle"/>
              <c:size val="10"/>
              <c:spPr>
                <a:solidFill>
                  <a:srgbClr val="CE95D7"/>
                </a:solidFill>
                <a:ln>
                  <a:solidFill>
                    <a:srgbClr val="CE95D7"/>
                  </a:solidFill>
                </a:ln>
              </c:spPr>
            </c:marker>
            <c:bubble3D val="0"/>
            <c:extLst>
              <c:ext xmlns:c16="http://schemas.microsoft.com/office/drawing/2014/chart" uri="{C3380CC4-5D6E-409C-BE32-E72D297353CC}">
                <c16:uniqueId val="{00000006-E5BE-4E8D-B3BE-A4F87E847DE7}"/>
              </c:ext>
            </c:extLst>
          </c:dPt>
          <c:dPt>
            <c:idx val="16"/>
            <c:marker>
              <c:symbol val="circle"/>
              <c:size val="15"/>
              <c:spPr>
                <a:solidFill>
                  <a:srgbClr val="CE95D7"/>
                </a:solidFill>
                <a:ln>
                  <a:solidFill>
                    <a:srgbClr val="CE95D7"/>
                  </a:solidFill>
                </a:ln>
              </c:spPr>
            </c:marker>
            <c:bubble3D val="0"/>
            <c:extLst>
              <c:ext xmlns:c16="http://schemas.microsoft.com/office/drawing/2014/chart" uri="{C3380CC4-5D6E-409C-BE32-E72D297353CC}">
                <c16:uniqueId val="{00000008-E5BE-4E8D-B3BE-A4F87E847DE7}"/>
              </c:ext>
            </c:extLst>
          </c:dPt>
          <c:val>
            <c:numLit>
              <c:formatCode>General</c:formatCode>
              <c:ptCount val="1"/>
              <c:pt idx="0">
                <c:v>0</c:v>
              </c:pt>
            </c:numLit>
          </c:val>
          <c:smooth val="0"/>
          <c:extLst>
            <c:ext xmlns:c16="http://schemas.microsoft.com/office/drawing/2014/chart" uri="{C3380CC4-5D6E-409C-BE32-E72D297353CC}">
              <c16:uniqueId val="{00000009-E5BE-4E8D-B3BE-A4F87E847DE7}"/>
            </c:ext>
          </c:extLst>
        </c:ser>
        <c:ser>
          <c:idx val="3"/>
          <c:order val="2"/>
          <c:tx>
            <c:v>Construction</c:v>
          </c:tx>
          <c:spPr>
            <a:ln w="63500">
              <a:solidFill>
                <a:srgbClr val="863793"/>
              </a:solidFill>
              <a:prstDash val="sysDash"/>
            </a:ln>
          </c:spPr>
          <c:marker>
            <c:symbol val="none"/>
          </c:marker>
          <c:dPt>
            <c:idx val="0"/>
            <c:marker>
              <c:symbol val="circle"/>
              <c:size val="10"/>
              <c:spPr>
                <a:solidFill>
                  <a:srgbClr val="863793"/>
                </a:solidFill>
                <a:ln>
                  <a:solidFill>
                    <a:srgbClr val="863793"/>
                  </a:solidFill>
                </a:ln>
              </c:spPr>
            </c:marker>
            <c:bubble3D val="0"/>
            <c:extLst>
              <c:ext xmlns:c16="http://schemas.microsoft.com/office/drawing/2014/chart" uri="{C3380CC4-5D6E-409C-BE32-E72D297353CC}">
                <c16:uniqueId val="{0000000B-E5BE-4E8D-B3BE-A4F87E847DE7}"/>
              </c:ext>
            </c:extLst>
          </c:dPt>
          <c:dPt>
            <c:idx val="16"/>
            <c:marker>
              <c:symbol val="circle"/>
              <c:size val="15"/>
              <c:spPr>
                <a:solidFill>
                  <a:srgbClr val="863793"/>
                </a:solidFill>
                <a:ln>
                  <a:solidFill>
                    <a:srgbClr val="863793"/>
                  </a:solidFill>
                </a:ln>
              </c:spPr>
            </c:marker>
            <c:bubble3D val="0"/>
            <c:extLst>
              <c:ext xmlns:c16="http://schemas.microsoft.com/office/drawing/2014/chart" uri="{C3380CC4-5D6E-409C-BE32-E72D297353CC}">
                <c16:uniqueId val="{0000000D-E5BE-4E8D-B3BE-A4F87E847DE7}"/>
              </c:ext>
            </c:extLst>
          </c:dPt>
          <c:val>
            <c:numLit>
              <c:formatCode>General</c:formatCode>
              <c:ptCount val="1"/>
              <c:pt idx="0">
                <c:v>0</c:v>
              </c:pt>
            </c:numLit>
          </c:val>
          <c:smooth val="0"/>
          <c:extLst>
            <c:ext xmlns:c16="http://schemas.microsoft.com/office/drawing/2014/chart" uri="{C3380CC4-5D6E-409C-BE32-E72D297353CC}">
              <c16:uniqueId val="{0000000E-E5BE-4E8D-B3BE-A4F87E847DE7}"/>
            </c:ext>
          </c:extLst>
        </c:ser>
        <c:ser>
          <c:idx val="4"/>
          <c:order val="3"/>
          <c:tx>
            <c:v>Agriculture, Forestry and Fishing</c:v>
          </c:tx>
          <c:spPr>
            <a:ln w="63500">
              <a:solidFill>
                <a:srgbClr val="AD4FBD"/>
              </a:solidFill>
              <a:prstDash val="lgDash"/>
            </a:ln>
          </c:spPr>
          <c:marker>
            <c:symbol val="none"/>
          </c:marker>
          <c:dPt>
            <c:idx val="0"/>
            <c:marker>
              <c:symbol val="circle"/>
              <c:size val="10"/>
              <c:spPr>
                <a:solidFill>
                  <a:srgbClr val="AD4FBD"/>
                </a:solidFill>
                <a:ln>
                  <a:noFill/>
                </a:ln>
              </c:spPr>
            </c:marker>
            <c:bubble3D val="0"/>
            <c:extLst>
              <c:ext xmlns:c16="http://schemas.microsoft.com/office/drawing/2014/chart" uri="{C3380CC4-5D6E-409C-BE32-E72D297353CC}">
                <c16:uniqueId val="{00000010-E5BE-4E8D-B3BE-A4F87E847DE7}"/>
              </c:ext>
            </c:extLst>
          </c:dPt>
          <c:dPt>
            <c:idx val="16"/>
            <c:marker>
              <c:symbol val="circle"/>
              <c:size val="15"/>
              <c:spPr>
                <a:solidFill>
                  <a:srgbClr val="AD4FBD"/>
                </a:solidFill>
                <a:ln>
                  <a:noFill/>
                </a:ln>
              </c:spPr>
            </c:marker>
            <c:bubble3D val="0"/>
            <c:extLst>
              <c:ext xmlns:c16="http://schemas.microsoft.com/office/drawing/2014/chart" uri="{C3380CC4-5D6E-409C-BE32-E72D297353CC}">
                <c16:uniqueId val="{00000012-E5BE-4E8D-B3BE-A4F87E847DE7}"/>
              </c:ext>
            </c:extLst>
          </c:dPt>
          <c:val>
            <c:numLit>
              <c:formatCode>General</c:formatCode>
              <c:ptCount val="1"/>
              <c:pt idx="0">
                <c:v>0</c:v>
              </c:pt>
            </c:numLit>
          </c:val>
          <c:smooth val="0"/>
          <c:extLst>
            <c:ext xmlns:c16="http://schemas.microsoft.com/office/drawing/2014/chart" uri="{C3380CC4-5D6E-409C-BE32-E72D297353CC}">
              <c16:uniqueId val="{00000013-E5BE-4E8D-B3BE-A4F87E847DE7}"/>
            </c:ext>
          </c:extLst>
        </c:ser>
        <c:dLbls>
          <c:showLegendKey val="0"/>
          <c:showVal val="0"/>
          <c:showCatName val="0"/>
          <c:showSerName val="0"/>
          <c:showPercent val="0"/>
          <c:showBubbleSize val="0"/>
        </c:dLbls>
        <c:smooth val="0"/>
        <c:axId val="959726320"/>
        <c:axId val="1"/>
      </c:lineChart>
      <c:catAx>
        <c:axId val="95972632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40"/>
          <c:min val="80"/>
        </c:scaling>
        <c:delete val="0"/>
        <c:axPos val="l"/>
        <c:numFmt formatCode="0" sourceLinked="0"/>
        <c:majorTickMark val="out"/>
        <c:minorTickMark val="none"/>
        <c:tickLblPos val="nextTo"/>
        <c:spPr>
          <a:ln w="19050">
            <a:solidFill>
              <a:schemeClr val="bg1">
                <a:lumMod val="75000"/>
              </a:schemeClr>
            </a:solidFill>
          </a:ln>
        </c:spPr>
        <c:txPr>
          <a:bodyPr rot="0" vert="horz"/>
          <a:lstStyle/>
          <a:p>
            <a:pPr>
              <a:defRPr sz="1000" b="0" i="0" u="none" strike="noStrike" baseline="0">
                <a:solidFill>
                  <a:srgbClr val="000000"/>
                </a:solidFill>
                <a:latin typeface="Arial"/>
                <a:ea typeface="Arial"/>
                <a:cs typeface="Arial"/>
              </a:defRPr>
            </a:pPr>
            <a:endParaRPr lang="en-US"/>
          </a:p>
        </c:txPr>
        <c:crossAx val="959726320"/>
        <c:crosses val="autoZero"/>
        <c:crossBetween val="between"/>
        <c:majorUnit val="20"/>
      </c:valAx>
      <c:spPr>
        <a:solidFill>
          <a:srgbClr val="FFFFFF"/>
        </a:solidFill>
        <a:ln w="12700">
          <a:no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411160189338572E-2"/>
          <c:y val="2.5333130431611131E-2"/>
          <c:w val="0.94089211849023013"/>
          <c:h val="0.94933373913677777"/>
        </c:manualLayout>
      </c:layout>
      <c:barChart>
        <c:barDir val="col"/>
        <c:grouping val="clustered"/>
        <c:varyColors val="0"/>
        <c:ser>
          <c:idx val="0"/>
          <c:order val="0"/>
          <c:spPr>
            <a:solidFill>
              <a:srgbClr val="AD4FBD"/>
            </a:solidFill>
          </c:spPr>
          <c:invertIfNegative val="0"/>
          <c:val>
            <c:numLit>
              <c:formatCode>General</c:formatCode>
              <c:ptCount val="1"/>
              <c:pt idx="0">
                <c:v>0</c:v>
              </c:pt>
            </c:numLit>
          </c:val>
          <c:extLst>
            <c:ext xmlns:c16="http://schemas.microsoft.com/office/drawing/2014/chart" uri="{C3380CC4-5D6E-409C-BE32-E72D297353CC}">
              <c16:uniqueId val="{00000000-9010-4BBB-BB8D-4B2EC3A0F547}"/>
            </c:ext>
          </c:extLst>
        </c:ser>
        <c:ser>
          <c:idx val="1"/>
          <c:order val="1"/>
          <c:spPr>
            <a:solidFill>
              <a:srgbClr val="CE95D7"/>
            </a:solidFill>
          </c:spPr>
          <c:invertIfNegative val="0"/>
          <c:val>
            <c:numLit>
              <c:formatCode>General</c:formatCode>
              <c:ptCount val="1"/>
              <c:pt idx="0">
                <c:v>0</c:v>
              </c:pt>
            </c:numLit>
          </c:val>
          <c:extLst>
            <c:ext xmlns:c16="http://schemas.microsoft.com/office/drawing/2014/chart" uri="{C3380CC4-5D6E-409C-BE32-E72D297353CC}">
              <c16:uniqueId val="{00000001-9010-4BBB-BB8D-4B2EC3A0F547}"/>
            </c:ext>
          </c:extLst>
        </c:ser>
        <c:ser>
          <c:idx val="2"/>
          <c:order val="2"/>
          <c:spPr>
            <a:solidFill>
              <a:srgbClr val="863793"/>
            </a:solidFill>
          </c:spPr>
          <c:invertIfNegative val="0"/>
          <c:val>
            <c:numLit>
              <c:formatCode>General</c:formatCode>
              <c:ptCount val="1"/>
              <c:pt idx="0">
                <c:v>0</c:v>
              </c:pt>
            </c:numLit>
          </c:val>
          <c:extLst>
            <c:ext xmlns:c16="http://schemas.microsoft.com/office/drawing/2014/chart" uri="{C3380CC4-5D6E-409C-BE32-E72D297353CC}">
              <c16:uniqueId val="{00000002-9010-4BBB-BB8D-4B2EC3A0F547}"/>
            </c:ext>
          </c:extLst>
        </c:ser>
        <c:ser>
          <c:idx val="3"/>
          <c:order val="3"/>
          <c:spPr>
            <a:solidFill>
              <a:srgbClr val="420B4E"/>
            </a:solidFill>
          </c:spPr>
          <c:invertIfNegative val="0"/>
          <c:val>
            <c:numLit>
              <c:formatCode>General</c:formatCode>
              <c:ptCount val="1"/>
              <c:pt idx="0">
                <c:v>0</c:v>
              </c:pt>
            </c:numLit>
          </c:val>
          <c:extLst>
            <c:ext xmlns:c16="http://schemas.microsoft.com/office/drawing/2014/chart" uri="{C3380CC4-5D6E-409C-BE32-E72D297353CC}">
              <c16:uniqueId val="{00000003-9010-4BBB-BB8D-4B2EC3A0F547}"/>
            </c:ext>
          </c:extLst>
        </c:ser>
        <c:dLbls>
          <c:showLegendKey val="0"/>
          <c:showVal val="0"/>
          <c:showCatName val="0"/>
          <c:showSerName val="0"/>
          <c:showPercent val="0"/>
          <c:showBubbleSize val="0"/>
        </c:dLbls>
        <c:gapWidth val="150"/>
        <c:axId val="959727960"/>
        <c:axId val="1"/>
      </c:barChart>
      <c:catAx>
        <c:axId val="959727960"/>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4"/>
          <c:min val="-4"/>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727960"/>
        <c:crosses val="autoZero"/>
        <c:crossBetween val="between"/>
      </c:valAx>
    </c:plotArea>
    <c:legend>
      <c:legendPos val="r"/>
      <c:layout>
        <c:manualLayout>
          <c:xMode val="edge"/>
          <c:yMode val="edge"/>
          <c:wMode val="edge"/>
          <c:hMode val="edge"/>
          <c:x val="7.9853826804427805E-2"/>
          <c:y val="5.6962751231438534E-2"/>
          <c:w val="0.27426854681666352"/>
          <c:h val="0.2220051774350124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media/image1.emf" Type="http://schemas.openxmlformats.org/officeDocument/2006/relationships/image"/><Relationship Id="rId2" Target="../media/image2.emf" Type="http://schemas.openxmlformats.org/officeDocument/2006/relationships/image"/></Relationships>
</file>

<file path=xl/drawings/_rels/drawing2.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s>
</file>

<file path=xl/drawings/_rels/drawing4.xml.rels><?xml version="1.0" encoding="UTF-8" standalone="yes"?><Relationships xmlns="http://schemas.openxmlformats.org/package/2006/relationships"><Relationship Id="rId1" Target="../charts/chart3.xml" Type="http://schemas.openxmlformats.org/officeDocument/2006/relationships/chart"/></Relationships>
</file>

<file path=xl/drawings/_rels/drawing5.xml.rels><?xml version="1.0" encoding="UTF-8" standalone="yes"?><Relationships xmlns="http://schemas.openxmlformats.org/package/2006/relationships"><Relationship Id="rId1" Target="../charts/chart4.xml" Type="http://schemas.openxmlformats.org/officeDocument/2006/relationships/chart"/><Relationship Id="rId2" Target="../charts/chart5.xml" Type="http://schemas.openxmlformats.org/officeDocument/2006/relationships/chart"/></Relationships>
</file>

<file path=xl/drawings/drawing1.xml><?xml version="1.0" encoding="utf-8"?>
<xdr:wsDr xmlns:xdr="http://schemas.openxmlformats.org/drawingml/2006/spreadsheetDrawing" xmlns:a="http://schemas.openxmlformats.org/drawingml/2006/main">
  <xdr:oneCellAnchor>
    <xdr:from>
      <xdr:col>5</xdr:col>
      <xdr:colOff>459441</xdr:colOff>
      <xdr:row>4</xdr:row>
      <xdr:rowOff>179294</xdr:rowOff>
    </xdr:from>
    <xdr:ext cx="184731" cy="264560"/>
    <xdr:sp macro="" textlink="">
      <xdr:nvSpPr>
        <xdr:cNvPr id="6" name="TextBox 5"/>
        <xdr:cNvSpPr txBox="1"/>
      </xdr:nvSpPr>
      <xdr:spPr>
        <a:xfrm>
          <a:off x="7418294"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5</xdr:col>
      <xdr:colOff>459441</xdr:colOff>
      <xdr:row>5</xdr:row>
      <xdr:rowOff>179294</xdr:rowOff>
    </xdr:from>
    <xdr:ext cx="184731" cy="264560"/>
    <xdr:sp macro="" textlink="">
      <xdr:nvSpPr>
        <xdr:cNvPr id="10" name="TextBox 9"/>
        <xdr:cNvSpPr txBox="1"/>
      </xdr:nvSpPr>
      <xdr:spPr>
        <a:xfrm>
          <a:off x="3443941" y="1846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editAs="oneCell">
    <xdr:from>
      <xdr:col>0</xdr:col>
      <xdr:colOff>0</xdr:colOff>
      <xdr:row>0</xdr:row>
      <xdr:rowOff>0</xdr:rowOff>
    </xdr:from>
    <xdr:to>
      <xdr:col>17</xdr:col>
      <xdr:colOff>19049</xdr:colOff>
      <xdr:row>2</xdr:row>
      <xdr:rowOff>276225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31557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24</xdr:row>
      <xdr:rowOff>79375</xdr:rowOff>
    </xdr:from>
    <xdr:to>
      <xdr:col>16</xdr:col>
      <xdr:colOff>565150</xdr:colOff>
      <xdr:row>28</xdr:row>
      <xdr:rowOff>6350</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6064250"/>
          <a:ext cx="100901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447675</xdr:colOff>
      <xdr:row>8</xdr:row>
      <xdr:rowOff>38100</xdr:rowOff>
    </xdr:from>
    <xdr:to>
      <xdr:col>26</xdr:col>
      <xdr:colOff>419100</xdr:colOff>
      <xdr:row>46</xdr:row>
      <xdr:rowOff>76200</xdr:rowOff>
    </xdr:to>
    <xdr:graphicFrame macro="">
      <xdr:nvGraphicFramePr>
        <xdr:cNvPr id="30966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171450</xdr:colOff>
      <xdr:row>18</xdr:row>
      <xdr:rowOff>85725</xdr:rowOff>
    </xdr:from>
    <xdr:to>
      <xdr:col>24</xdr:col>
      <xdr:colOff>142875</xdr:colOff>
      <xdr:row>56</xdr:row>
      <xdr:rowOff>123825</xdr:rowOff>
    </xdr:to>
    <xdr:graphicFrame macro="">
      <xdr:nvGraphicFramePr>
        <xdr:cNvPr id="30976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13</xdr:col>
      <xdr:colOff>180975</xdr:colOff>
      <xdr:row>11</xdr:row>
      <xdr:rowOff>85725</xdr:rowOff>
    </xdr:from>
    <xdr:to>
      <xdr:col>27</xdr:col>
      <xdr:colOff>85725</xdr:colOff>
      <xdr:row>49</xdr:row>
      <xdr:rowOff>38100</xdr:rowOff>
    </xdr:to>
    <xdr:graphicFrame macro="">
      <xdr:nvGraphicFramePr>
        <xdr:cNvPr id="30986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419100</xdr:colOff>
      <xdr:row>4</xdr:row>
      <xdr:rowOff>9525</xdr:rowOff>
    </xdr:from>
    <xdr:to>
      <xdr:col>17</xdr:col>
      <xdr:colOff>485775</xdr:colOff>
      <xdr:row>38</xdr:row>
      <xdr:rowOff>123825</xdr:rowOff>
    </xdr:to>
    <xdr:graphicFrame macro="">
      <xdr:nvGraphicFramePr>
        <xdr:cNvPr id="3099709"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333375</xdr:colOff>
      <xdr:row>17</xdr:row>
      <xdr:rowOff>66675</xdr:rowOff>
    </xdr:from>
    <xdr:to>
      <xdr:col>33</xdr:col>
      <xdr:colOff>295275</xdr:colOff>
      <xdr:row>51</xdr:row>
      <xdr:rowOff>0</xdr:rowOff>
    </xdr:to>
    <xdr:graphicFrame macro="">
      <xdr:nvGraphicFramePr>
        <xdr:cNvPr id="30997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drawings/vmlDrawing1.vml" Type="http://schemas.openxmlformats.org/officeDocument/2006/relationships/vmlDrawing"/><Relationship Id="rId2" Target="../comments1.xml" Type="http://schemas.openxmlformats.org/officeDocument/2006/relationships/comments"/></Relationships>
</file>

<file path=xl/worksheets/_rels/sheet10.xml.rels><?xml version="1.0" encoding="UTF-8" standalone="yes"?><Relationships xmlns="http://schemas.openxmlformats.org/package/2006/relationships"><Relationship Id="rId1" Target="../drawings/drawing2.xml" Type="http://schemas.openxmlformats.org/officeDocument/2006/relationships/drawing"/></Relationships>
</file>

<file path=xl/worksheets/_rels/sheet11.xml.rels><?xml version="1.0" encoding="UTF-8" standalone="yes"?><Relationships xmlns="http://schemas.openxmlformats.org/package/2006/relationships"><Relationship Id="rId1" Target="../drawings/drawing3.xml" Type="http://schemas.openxmlformats.org/officeDocument/2006/relationships/drawing"/></Relationships>
</file>

<file path=xl/worksheets/_rels/sheet12.xml.rels><?xml version="1.0" encoding="UTF-8" standalone="yes"?><Relationships xmlns="http://schemas.openxmlformats.org/package/2006/relationships"><Relationship Id="rId1" Target="../drawings/drawing4.xml" Type="http://schemas.openxmlformats.org/officeDocument/2006/relationships/drawing"/></Relationships>
</file>

<file path=xl/worksheets/_rels/sheet13.xml.rels><?xml version="1.0" encoding="UTF-8" standalone="yes"?><Relationships xmlns="http://schemas.openxmlformats.org/package/2006/relationships"><Relationship Id="rId1" Target="../drawings/drawing5.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4.xml.rels><?xml version="1.0" encoding="UTF-8" standalone="yes"?><Relationships xmlns="http://schemas.openxmlformats.org/package/2006/relationships"><Relationship Id="rId1" Target="https://statistics.gov.scot/home" TargetMode="External" Type="http://schemas.openxmlformats.org/officeDocument/2006/relationships/hyperlink"/><Relationship Id="rId2" Target="../printerSettings/printerSettings2.bin" Type="http://schemas.openxmlformats.org/officeDocument/2006/relationships/printerSettings"/><Relationship Id="rId3" Target="../drawings/drawing1.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G90"/>
  <sheetViews>
    <sheetView topLeftCell="A37" workbookViewId="0">
      <selection activeCell="D95" sqref="D95"/>
    </sheetView>
  </sheetViews>
  <sheetFormatPr defaultRowHeight="12.75" x14ac:dyDescent="0.2"/>
  <cols>
    <col min="3" max="3" bestFit="true" customWidth="true" width="9.5703125" collapsed="false"/>
    <col min="7" max="7" customWidth="true" width="9.42578125" collapsed="false"/>
  </cols>
  <sheetData>
    <row r="1" spans="1:8" x14ac:dyDescent="0.2">
      <c r="A1" s="72" t="s">
        <v>166</v>
      </c>
      <c r="E1" s="72" t="s">
        <v>167</v>
      </c>
    </row>
    <row r="2" spans="1:8" x14ac:dyDescent="0.2">
      <c r="A2" s="73">
        <v>1998</v>
      </c>
      <c r="B2">
        <v>1085215</v>
      </c>
      <c r="C2" s="64">
        <f>100*B2/$B$16</f>
        <v>74.217045611529883</v>
      </c>
      <c r="E2" s="73">
        <v>1998</v>
      </c>
      <c r="F2">
        <v>1287128</v>
      </c>
      <c r="G2" s="64">
        <f>100*F2/$B$16</f>
        <v>88.025725302246315</v>
      </c>
    </row>
    <row r="3" spans="1:8" x14ac:dyDescent="0.2">
      <c r="A3" s="73">
        <v>1999</v>
      </c>
      <c r="B3">
        <v>1119038</v>
      </c>
      <c r="C3" s="64">
        <f t="shared" ref="C3:C18" si="0">100*B3/$B$16</f>
        <v>76.530175391083958</v>
      </c>
      <c r="E3" s="73">
        <v>1999</v>
      </c>
      <c r="F3">
        <v>1327193</v>
      </c>
      <c r="G3" s="64">
        <f t="shared" ref="G3:G18" si="1">100*F3/$B$16</f>
        <v>90.765740812929394</v>
      </c>
    </row>
    <row r="4" spans="1:8" x14ac:dyDescent="0.2">
      <c r="A4" s="73">
        <v>2000</v>
      </c>
      <c r="B4">
        <v>1167745</v>
      </c>
      <c r="C4" s="64">
        <f t="shared" si="0"/>
        <v>79.861210845441647</v>
      </c>
      <c r="E4" s="73">
        <v>2000</v>
      </c>
      <c r="F4">
        <v>1377611</v>
      </c>
      <c r="G4" s="64">
        <f t="shared" si="1"/>
        <v>94.213790282981066</v>
      </c>
    </row>
    <row r="5" spans="1:8" x14ac:dyDescent="0.2">
      <c r="A5" s="73">
        <v>2001</v>
      </c>
      <c r="B5">
        <v>1203013</v>
      </c>
      <c r="C5" s="64">
        <f t="shared" si="0"/>
        <v>82.273163098799216</v>
      </c>
      <c r="E5" s="73">
        <v>2001</v>
      </c>
      <c r="F5">
        <v>1415605</v>
      </c>
      <c r="G5" s="64">
        <f t="shared" si="1"/>
        <v>96.812171646088345</v>
      </c>
    </row>
    <row r="6" spans="1:8" x14ac:dyDescent="0.2">
      <c r="A6" s="73">
        <v>2002</v>
      </c>
      <c r="B6">
        <v>1231613</v>
      </c>
      <c r="C6" s="64">
        <f t="shared" si="0"/>
        <v>84.229095798300932</v>
      </c>
      <c r="E6" s="73">
        <v>2002</v>
      </c>
      <c r="F6">
        <v>1450910</v>
      </c>
      <c r="G6" s="64">
        <f t="shared" si="1"/>
        <v>99.226654301889326</v>
      </c>
    </row>
    <row r="7" spans="1:8" x14ac:dyDescent="0.2">
      <c r="A7" s="73">
        <v>2003</v>
      </c>
      <c r="B7">
        <v>1279668</v>
      </c>
      <c r="C7" s="64">
        <f t="shared" si="0"/>
        <v>87.515541458250411</v>
      </c>
      <c r="E7" s="73">
        <v>2003</v>
      </c>
      <c r="F7">
        <v>1499322</v>
      </c>
      <c r="G7" s="64">
        <f t="shared" si="1"/>
        <v>102.53751492595495</v>
      </c>
    </row>
    <row r="8" spans="1:8" x14ac:dyDescent="0.2">
      <c r="A8" s="73">
        <v>2004</v>
      </c>
      <c r="B8">
        <v>1315017</v>
      </c>
      <c r="C8" s="64">
        <f t="shared" si="0"/>
        <v>89.933033241281393</v>
      </c>
      <c r="E8" s="73">
        <v>2004</v>
      </c>
      <c r="F8">
        <v>1536631</v>
      </c>
      <c r="G8" s="64">
        <f t="shared" si="1"/>
        <v>105.08904964923151</v>
      </c>
    </row>
    <row r="9" spans="1:8" x14ac:dyDescent="0.2">
      <c r="A9" s="73">
        <v>2005</v>
      </c>
      <c r="B9">
        <v>1365721</v>
      </c>
      <c r="C9" s="64">
        <f t="shared" si="0"/>
        <v>93.400642038328073</v>
      </c>
      <c r="E9" s="73">
        <v>2005</v>
      </c>
      <c r="F9">
        <v>1582675</v>
      </c>
      <c r="G9" s="64">
        <f t="shared" si="1"/>
        <v>108.23796451691882</v>
      </c>
    </row>
    <row r="10" spans="1:8" x14ac:dyDescent="0.2">
      <c r="A10" s="73">
        <v>2006</v>
      </c>
      <c r="B10">
        <v>1407310</v>
      </c>
      <c r="C10" s="64">
        <f t="shared" si="0"/>
        <v>96.244882773977608</v>
      </c>
      <c r="E10" s="73">
        <v>2006</v>
      </c>
      <c r="F10">
        <v>1624802</v>
      </c>
      <c r="G10" s="64">
        <f t="shared" si="1"/>
        <v>111.11899867188066</v>
      </c>
    </row>
    <row r="11" spans="1:8" x14ac:dyDescent="0.2">
      <c r="A11" s="73">
        <v>2007</v>
      </c>
      <c r="B11">
        <v>1445876</v>
      </c>
      <c r="C11" s="64">
        <f t="shared" si="0"/>
        <v>98.882382791074932</v>
      </c>
      <c r="E11" s="73">
        <v>2007</v>
      </c>
      <c r="F11">
        <v>1666821</v>
      </c>
      <c r="G11" s="64">
        <f t="shared" si="1"/>
        <v>113.99264678727796</v>
      </c>
    </row>
    <row r="12" spans="1:8" x14ac:dyDescent="0.2">
      <c r="A12" s="73">
        <v>2008</v>
      </c>
      <c r="B12">
        <v>1444402</v>
      </c>
      <c r="C12" s="64">
        <f t="shared" si="0"/>
        <v>98.781577028869833</v>
      </c>
      <c r="E12" s="73">
        <v>2008</v>
      </c>
      <c r="F12">
        <v>1659039</v>
      </c>
      <c r="G12" s="64">
        <f t="shared" si="1"/>
        <v>113.46044160309886</v>
      </c>
    </row>
    <row r="13" spans="1:8" x14ac:dyDescent="0.2">
      <c r="A13" s="73">
        <v>2009</v>
      </c>
      <c r="B13">
        <v>1383396</v>
      </c>
      <c r="C13" s="64">
        <f t="shared" si="0"/>
        <v>94.60942212447118</v>
      </c>
      <c r="E13" s="73">
        <v>2009</v>
      </c>
      <c r="F13">
        <v>1589493</v>
      </c>
      <c r="G13" s="64">
        <f t="shared" si="1"/>
        <v>108.70424245905878</v>
      </c>
    </row>
    <row r="14" spans="1:8" x14ac:dyDescent="0.2">
      <c r="A14" s="73">
        <v>2010</v>
      </c>
      <c r="B14">
        <v>1410495</v>
      </c>
      <c r="C14" s="64">
        <f t="shared" si="0"/>
        <v>96.462702551876674</v>
      </c>
      <c r="E14" s="73">
        <v>2010</v>
      </c>
      <c r="F14">
        <v>1613974</v>
      </c>
      <c r="G14" s="64">
        <f t="shared" si="1"/>
        <v>110.37847981627911</v>
      </c>
    </row>
    <row r="15" spans="1:8" x14ac:dyDescent="0.2">
      <c r="A15" s="73">
        <v>2011</v>
      </c>
      <c r="B15">
        <v>1443408</v>
      </c>
      <c r="C15" s="64">
        <f t="shared" si="0"/>
        <v>98.713598109173873</v>
      </c>
      <c r="E15" s="73">
        <v>2011</v>
      </c>
      <c r="F15">
        <v>1645808</v>
      </c>
      <c r="G15" s="64">
        <f t="shared" si="1"/>
        <v>112.55558336718602</v>
      </c>
    </row>
    <row r="16" spans="1:8" x14ac:dyDescent="0.2">
      <c r="A16" s="73">
        <v>2012</v>
      </c>
      <c r="B16">
        <v>1462218</v>
      </c>
      <c r="C16" s="64">
        <f t="shared" si="0"/>
        <v>100</v>
      </c>
      <c r="E16" s="73">
        <v>2012</v>
      </c>
      <c r="F16">
        <v>1665213</v>
      </c>
      <c r="G16" s="64">
        <f t="shared" si="1"/>
        <v>113.88267686487241</v>
      </c>
    </row>
    <row r="17" spans="1:7" x14ac:dyDescent="0.2">
      <c r="A17" s="73">
        <v>2013</v>
      </c>
      <c r="B17">
        <v>1496851</v>
      </c>
      <c r="C17" s="64">
        <f t="shared" si="0"/>
        <v>102.36852507628821</v>
      </c>
      <c r="E17" s="73">
        <v>2013</v>
      </c>
      <c r="F17">
        <v>1701180</v>
      </c>
      <c r="G17" s="64">
        <f t="shared" si="1"/>
        <v>116.34243320763389</v>
      </c>
    </row>
    <row r="18" spans="1:7" x14ac:dyDescent="0.2">
      <c r="A18" s="73">
        <v>2014</v>
      </c>
      <c r="B18">
        <v>1538779</v>
      </c>
      <c r="C18" s="64">
        <f t="shared" si="0"/>
        <v>105.23594976945982</v>
      </c>
      <c r="E18" s="73">
        <v>2014</v>
      </c>
      <c r="F18">
        <v>1749712</v>
      </c>
      <c r="G18" s="64">
        <f t="shared" si="1"/>
        <v>119.66150054232679</v>
      </c>
    </row>
    <row r="19" spans="1:7" x14ac:dyDescent="0.2">
      <c r="C19" s="64"/>
      <c r="G19" s="64"/>
    </row>
    <row r="20" spans="1:7" x14ac:dyDescent="0.2">
      <c r="A20" t="s">
        <v>103</v>
      </c>
      <c r="B20">
        <v>268238</v>
      </c>
      <c r="C20" s="64">
        <f>100*B20/AVERAGE($B$76:$B$79)</f>
        <v>73.378388174677099</v>
      </c>
      <c r="E20" t="s">
        <v>103</v>
      </c>
      <c r="F20">
        <v>318204</v>
      </c>
      <c r="G20" s="64">
        <f>100*F20/AVERAGE($B$76:$B$79)</f>
        <v>87.04693828143273</v>
      </c>
    </row>
    <row r="21" spans="1:7" x14ac:dyDescent="0.2">
      <c r="A21" t="s">
        <v>104</v>
      </c>
      <c r="B21">
        <v>269972</v>
      </c>
      <c r="C21" s="64">
        <f t="shared" ref="C21:C84" si="2">100*B21/AVERAGE($B$76:$B$79)</f>
        <v>73.852736048933878</v>
      </c>
      <c r="E21" t="s">
        <v>104</v>
      </c>
      <c r="F21">
        <v>320480</v>
      </c>
      <c r="G21" s="64">
        <f t="shared" ref="G21:G84" si="3">100*F21/AVERAGE($B$76:$B$79)</f>
        <v>87.669554061022367</v>
      </c>
    </row>
    <row r="22" spans="1:7" x14ac:dyDescent="0.2">
      <c r="A22" t="s">
        <v>105</v>
      </c>
      <c r="B22">
        <v>272178</v>
      </c>
      <c r="C22" s="64">
        <f t="shared" si="2"/>
        <v>74.456202837059863</v>
      </c>
      <c r="E22" t="s">
        <v>105</v>
      </c>
      <c r="F22">
        <v>322603</v>
      </c>
      <c r="G22" s="64">
        <f t="shared" si="3"/>
        <v>88.250315616412877</v>
      </c>
    </row>
    <row r="23" spans="1:7" x14ac:dyDescent="0.2">
      <c r="A23" t="s">
        <v>106</v>
      </c>
      <c r="B23">
        <v>274827</v>
      </c>
      <c r="C23" s="64">
        <f t="shared" si="2"/>
        <v>75.18085538544868</v>
      </c>
      <c r="E23" t="s">
        <v>106</v>
      </c>
      <c r="F23">
        <v>325841</v>
      </c>
      <c r="G23" s="64">
        <f t="shared" si="3"/>
        <v>89.136093250117284</v>
      </c>
    </row>
    <row r="24" spans="1:7" x14ac:dyDescent="0.2">
      <c r="A24" t="s">
        <v>107</v>
      </c>
      <c r="B24">
        <v>275807</v>
      </c>
      <c r="C24" s="64">
        <f t="shared" si="2"/>
        <v>75.448941265939823</v>
      </c>
      <c r="E24" t="s">
        <v>107</v>
      </c>
      <c r="F24">
        <v>327488</v>
      </c>
      <c r="G24" s="64">
        <f t="shared" si="3"/>
        <v>89.586641663554957</v>
      </c>
    </row>
    <row r="25" spans="1:7" x14ac:dyDescent="0.2">
      <c r="A25" t="s">
        <v>108</v>
      </c>
      <c r="B25">
        <v>277001</v>
      </c>
      <c r="C25" s="64">
        <f t="shared" si="2"/>
        <v>75.775568348905566</v>
      </c>
      <c r="E25" t="s">
        <v>108</v>
      </c>
      <c r="F25">
        <v>328288</v>
      </c>
      <c r="G25" s="64">
        <f t="shared" si="3"/>
        <v>89.805487280282421</v>
      </c>
    </row>
    <row r="26" spans="1:7" x14ac:dyDescent="0.2">
      <c r="A26" t="s">
        <v>109</v>
      </c>
      <c r="B26">
        <v>281129</v>
      </c>
      <c r="C26" s="64">
        <f t="shared" si="2"/>
        <v>76.904811731219283</v>
      </c>
      <c r="E26" t="s">
        <v>109</v>
      </c>
      <c r="F26">
        <v>333562</v>
      </c>
      <c r="G26" s="64">
        <f t="shared" si="3"/>
        <v>91.248227008558231</v>
      </c>
    </row>
    <row r="27" spans="1:7" x14ac:dyDescent="0.2">
      <c r="A27" t="s">
        <v>110</v>
      </c>
      <c r="B27">
        <v>285101</v>
      </c>
      <c r="C27" s="64">
        <f t="shared" si="2"/>
        <v>77.991380218271146</v>
      </c>
      <c r="E27" t="s">
        <v>110</v>
      </c>
      <c r="F27">
        <v>337855</v>
      </c>
      <c r="G27" s="64">
        <f t="shared" si="3"/>
        <v>92.422607299321996</v>
      </c>
    </row>
    <row r="28" spans="1:7" x14ac:dyDescent="0.2">
      <c r="A28" t="s">
        <v>111</v>
      </c>
      <c r="B28">
        <v>288024</v>
      </c>
      <c r="C28" s="64">
        <f t="shared" si="2"/>
        <v>78.79098739038912</v>
      </c>
      <c r="E28" t="s">
        <v>111</v>
      </c>
      <c r="F28">
        <v>341636</v>
      </c>
      <c r="G28" s="64">
        <f t="shared" si="3"/>
        <v>93.456926395380165</v>
      </c>
    </row>
    <row r="29" spans="1:7" x14ac:dyDescent="0.2">
      <c r="A29" t="s">
        <v>112</v>
      </c>
      <c r="B29">
        <v>291151</v>
      </c>
      <c r="C29" s="64">
        <f t="shared" si="2"/>
        <v>79.646400194772596</v>
      </c>
      <c r="E29" t="s">
        <v>112</v>
      </c>
      <c r="F29">
        <v>344025</v>
      </c>
      <c r="G29" s="64">
        <f t="shared" si="3"/>
        <v>94.110454118332555</v>
      </c>
    </row>
    <row r="30" spans="1:7" x14ac:dyDescent="0.2">
      <c r="A30" t="s">
        <v>113</v>
      </c>
      <c r="B30">
        <v>293350</v>
      </c>
      <c r="C30" s="64">
        <f t="shared" si="2"/>
        <v>80.247952083752224</v>
      </c>
      <c r="E30" t="s">
        <v>113</v>
      </c>
      <c r="F30">
        <v>345374</v>
      </c>
      <c r="G30" s="64">
        <f t="shared" si="3"/>
        <v>94.479482539539248</v>
      </c>
    </row>
    <row r="31" spans="1:7" x14ac:dyDescent="0.2">
      <c r="A31" t="s">
        <v>114</v>
      </c>
      <c r="B31">
        <v>295220</v>
      </c>
      <c r="C31" s="64">
        <f t="shared" si="2"/>
        <v>80.759503712852663</v>
      </c>
      <c r="E31" t="s">
        <v>114</v>
      </c>
      <c r="F31">
        <v>346576</v>
      </c>
      <c r="G31" s="64">
        <f t="shared" si="3"/>
        <v>94.808298078672266</v>
      </c>
    </row>
    <row r="32" spans="1:7" x14ac:dyDescent="0.2">
      <c r="A32" t="s">
        <v>115</v>
      </c>
      <c r="B32">
        <v>298879</v>
      </c>
      <c r="C32" s="64">
        <f t="shared" si="2"/>
        <v>81.760448852359914</v>
      </c>
      <c r="E32" t="s">
        <v>115</v>
      </c>
      <c r="F32">
        <v>350471</v>
      </c>
      <c r="G32" s="64">
        <f t="shared" si="3"/>
        <v>95.873802675114106</v>
      </c>
    </row>
    <row r="33" spans="1:7" x14ac:dyDescent="0.2">
      <c r="A33" t="s">
        <v>116</v>
      </c>
      <c r="B33">
        <v>300512</v>
      </c>
      <c r="C33" s="64">
        <f t="shared" si="2"/>
        <v>82.207167467504846</v>
      </c>
      <c r="E33" t="s">
        <v>116</v>
      </c>
      <c r="F33">
        <v>353126</v>
      </c>
      <c r="G33" s="64">
        <f t="shared" si="3"/>
        <v>96.600096565628377</v>
      </c>
    </row>
    <row r="34" spans="1:7" x14ac:dyDescent="0.2">
      <c r="A34" t="s">
        <v>117</v>
      </c>
      <c r="B34">
        <v>301463</v>
      </c>
      <c r="C34" s="64">
        <f t="shared" si="2"/>
        <v>82.467320194389615</v>
      </c>
      <c r="E34" t="s">
        <v>117</v>
      </c>
      <c r="F34">
        <v>355392</v>
      </c>
      <c r="G34" s="64">
        <f t="shared" si="3"/>
        <v>97.219976775008931</v>
      </c>
    </row>
    <row r="35" spans="1:7" x14ac:dyDescent="0.2">
      <c r="A35" t="s">
        <v>118</v>
      </c>
      <c r="B35">
        <v>302159</v>
      </c>
      <c r="C35" s="64">
        <f t="shared" si="2"/>
        <v>82.657715880942519</v>
      </c>
      <c r="E35" t="s">
        <v>118</v>
      </c>
      <c r="F35">
        <v>356616</v>
      </c>
      <c r="G35" s="64">
        <f t="shared" si="3"/>
        <v>97.554810568601951</v>
      </c>
    </row>
    <row r="36" spans="1:7" x14ac:dyDescent="0.2">
      <c r="A36" t="s">
        <v>119</v>
      </c>
      <c r="B36">
        <v>304300</v>
      </c>
      <c r="C36" s="64">
        <f t="shared" si="2"/>
        <v>83.243401462709386</v>
      </c>
      <c r="E36" t="s">
        <v>119</v>
      </c>
      <c r="F36">
        <v>358033</v>
      </c>
      <c r="G36" s="64">
        <f t="shared" si="3"/>
        <v>97.942440867230474</v>
      </c>
    </row>
    <row r="37" spans="1:7" x14ac:dyDescent="0.2">
      <c r="A37" t="s">
        <v>120</v>
      </c>
      <c r="B37">
        <v>305910</v>
      </c>
      <c r="C37" s="64">
        <f t="shared" si="2"/>
        <v>83.683828266373411</v>
      </c>
      <c r="E37" t="s">
        <v>120</v>
      </c>
      <c r="F37">
        <v>360932</v>
      </c>
      <c r="G37" s="64">
        <f t="shared" si="3"/>
        <v>98.735482670846622</v>
      </c>
    </row>
    <row r="38" spans="1:7" x14ac:dyDescent="0.2">
      <c r="A38" t="s">
        <v>121</v>
      </c>
      <c r="B38">
        <v>309890</v>
      </c>
      <c r="C38" s="64">
        <f t="shared" si="2"/>
        <v>84.772585209592549</v>
      </c>
      <c r="E38" t="s">
        <v>121</v>
      </c>
      <c r="F38">
        <v>364371</v>
      </c>
      <c r="G38" s="64">
        <f t="shared" si="3"/>
        <v>99.676245265753806</v>
      </c>
    </row>
    <row r="39" spans="1:7" x14ac:dyDescent="0.2">
      <c r="A39" t="s">
        <v>122</v>
      </c>
      <c r="B39">
        <v>311513</v>
      </c>
      <c r="C39" s="64">
        <f t="shared" si="2"/>
        <v>85.216568254528397</v>
      </c>
      <c r="E39" t="s">
        <v>122</v>
      </c>
      <c r="F39">
        <v>367574</v>
      </c>
      <c r="G39" s="64">
        <f t="shared" si="3"/>
        <v>100.55244840372639</v>
      </c>
    </row>
    <row r="40" spans="1:7" x14ac:dyDescent="0.2">
      <c r="A40" t="s">
        <v>123</v>
      </c>
      <c r="B40">
        <v>314066</v>
      </c>
      <c r="C40" s="64">
        <f t="shared" si="2"/>
        <v>85.914959328909916</v>
      </c>
      <c r="E40" t="s">
        <v>123</v>
      </c>
      <c r="F40">
        <v>370170</v>
      </c>
      <c r="G40" s="64">
        <f t="shared" si="3"/>
        <v>101.26260243000702</v>
      </c>
    </row>
    <row r="41" spans="1:7" x14ac:dyDescent="0.2">
      <c r="A41" t="s">
        <v>124</v>
      </c>
      <c r="B41">
        <v>318477</v>
      </c>
      <c r="C41" s="64">
        <f t="shared" si="2"/>
        <v>87.121619348140982</v>
      </c>
      <c r="E41" t="s">
        <v>124</v>
      </c>
      <c r="F41">
        <v>373540</v>
      </c>
      <c r="G41" s="64">
        <f t="shared" si="3"/>
        <v>102.18448959047146</v>
      </c>
    </row>
    <row r="42" spans="1:7" x14ac:dyDescent="0.2">
      <c r="A42" t="s">
        <v>125</v>
      </c>
      <c r="B42">
        <v>321811</v>
      </c>
      <c r="C42" s="64">
        <f t="shared" si="2"/>
        <v>88.033658455852688</v>
      </c>
      <c r="E42" t="s">
        <v>125</v>
      </c>
      <c r="F42">
        <v>376432</v>
      </c>
      <c r="G42" s="64">
        <f t="shared" si="3"/>
        <v>102.97561649494125</v>
      </c>
    </row>
    <row r="43" spans="1:7" x14ac:dyDescent="0.2">
      <c r="A43" t="s">
        <v>126</v>
      </c>
      <c r="B43">
        <v>325314</v>
      </c>
      <c r="C43" s="64">
        <f t="shared" si="2"/>
        <v>88.991928700098072</v>
      </c>
      <c r="E43" t="s">
        <v>126</v>
      </c>
      <c r="F43">
        <v>379180</v>
      </c>
      <c r="G43" s="64">
        <f t="shared" si="3"/>
        <v>103.72735118840009</v>
      </c>
    </row>
    <row r="44" spans="1:7" x14ac:dyDescent="0.2">
      <c r="A44" t="s">
        <v>127</v>
      </c>
      <c r="B44">
        <v>327450</v>
      </c>
      <c r="C44" s="64">
        <f t="shared" si="2"/>
        <v>89.576246496760405</v>
      </c>
      <c r="E44" t="s">
        <v>127</v>
      </c>
      <c r="F44">
        <v>381745</v>
      </c>
      <c r="G44" s="64">
        <f t="shared" si="3"/>
        <v>104.42902494703252</v>
      </c>
    </row>
    <row r="45" spans="1:7" x14ac:dyDescent="0.2">
      <c r="A45" t="s">
        <v>128</v>
      </c>
      <c r="B45">
        <v>328130</v>
      </c>
      <c r="C45" s="64">
        <f t="shared" si="2"/>
        <v>89.762265270978745</v>
      </c>
      <c r="E45" t="s">
        <v>128</v>
      </c>
      <c r="F45">
        <v>383795</v>
      </c>
      <c r="G45" s="64">
        <f t="shared" si="3"/>
        <v>104.98981683989665</v>
      </c>
    </row>
    <row r="46" spans="1:7" x14ac:dyDescent="0.2">
      <c r="A46" t="s">
        <v>129</v>
      </c>
      <c r="B46">
        <v>328918</v>
      </c>
      <c r="C46" s="64">
        <f t="shared" si="2"/>
        <v>89.977828203455303</v>
      </c>
      <c r="E46" t="s">
        <v>129</v>
      </c>
      <c r="F46">
        <v>384640</v>
      </c>
      <c r="G46" s="64">
        <f t="shared" si="3"/>
        <v>105.22097252256503</v>
      </c>
    </row>
    <row r="47" spans="1:7" x14ac:dyDescent="0.2">
      <c r="A47" t="s">
        <v>130</v>
      </c>
      <c r="B47">
        <v>330519</v>
      </c>
      <c r="C47" s="64">
        <f t="shared" si="2"/>
        <v>90.415792993931134</v>
      </c>
      <c r="E47" t="s">
        <v>130</v>
      </c>
      <c r="F47">
        <v>386451</v>
      </c>
      <c r="G47" s="64">
        <f t="shared" si="3"/>
        <v>105.71638428743184</v>
      </c>
    </row>
    <row r="48" spans="1:7" x14ac:dyDescent="0.2">
      <c r="A48" t="s">
        <v>131</v>
      </c>
      <c r="B48">
        <v>334422</v>
      </c>
      <c r="C48" s="64">
        <f t="shared" si="2"/>
        <v>91.48348604654025</v>
      </c>
      <c r="E48" t="s">
        <v>131</v>
      </c>
      <c r="F48">
        <v>389097</v>
      </c>
      <c r="G48" s="64">
        <f t="shared" si="3"/>
        <v>106.44021616475793</v>
      </c>
    </row>
    <row r="49" spans="1:7" x14ac:dyDescent="0.2">
      <c r="A49" t="s">
        <v>132</v>
      </c>
      <c r="B49">
        <v>338759</v>
      </c>
      <c r="C49" s="64">
        <f t="shared" si="2"/>
        <v>92.669902846224019</v>
      </c>
      <c r="E49" t="s">
        <v>132</v>
      </c>
      <c r="F49">
        <v>393287</v>
      </c>
      <c r="G49" s="64">
        <f t="shared" si="3"/>
        <v>107.58642008236802</v>
      </c>
    </row>
    <row r="50" spans="1:7" x14ac:dyDescent="0.2">
      <c r="A50" t="s">
        <v>133</v>
      </c>
      <c r="B50">
        <v>343731</v>
      </c>
      <c r="C50" s="64">
        <f t="shared" si="2"/>
        <v>94.03002835418522</v>
      </c>
      <c r="E50" t="s">
        <v>133</v>
      </c>
      <c r="F50">
        <v>397286</v>
      </c>
      <c r="G50" s="64">
        <f t="shared" si="3"/>
        <v>108.68037460898444</v>
      </c>
    </row>
    <row r="51" spans="1:7" x14ac:dyDescent="0.2">
      <c r="A51" t="s">
        <v>134</v>
      </c>
      <c r="B51">
        <v>348809</v>
      </c>
      <c r="C51" s="64">
        <f t="shared" si="2"/>
        <v>95.419150906362802</v>
      </c>
      <c r="E51" t="s">
        <v>134</v>
      </c>
      <c r="F51">
        <v>403005</v>
      </c>
      <c r="G51" s="64">
        <f t="shared" si="3"/>
        <v>110.2448472115649</v>
      </c>
    </row>
    <row r="52" spans="1:7" x14ac:dyDescent="0.2">
      <c r="A52" t="s">
        <v>135</v>
      </c>
      <c r="B52">
        <v>349582</v>
      </c>
      <c r="C52" s="64">
        <f t="shared" si="2"/>
        <v>95.630610483525714</v>
      </c>
      <c r="E52" t="s">
        <v>135</v>
      </c>
      <c r="F52">
        <v>404477</v>
      </c>
      <c r="G52" s="64">
        <f t="shared" si="3"/>
        <v>110.64752314634343</v>
      </c>
    </row>
    <row r="53" spans="1:7" x14ac:dyDescent="0.2">
      <c r="A53" t="s">
        <v>136</v>
      </c>
      <c r="B53">
        <v>351061</v>
      </c>
      <c r="C53" s="64">
        <f t="shared" si="2"/>
        <v>96.035201317450614</v>
      </c>
      <c r="E53" t="s">
        <v>136</v>
      </c>
      <c r="F53">
        <v>405652</v>
      </c>
      <c r="G53" s="64">
        <f t="shared" si="3"/>
        <v>110.9689526459119</v>
      </c>
    </row>
    <row r="54" spans="1:7" x14ac:dyDescent="0.2">
      <c r="A54" t="s">
        <v>137</v>
      </c>
      <c r="B54">
        <v>351768</v>
      </c>
      <c r="C54" s="64">
        <f t="shared" si="2"/>
        <v>96.228606131233505</v>
      </c>
      <c r="E54" t="s">
        <v>137</v>
      </c>
      <c r="F54">
        <v>406173</v>
      </c>
      <c r="G54" s="64">
        <f t="shared" si="3"/>
        <v>111.11147585380566</v>
      </c>
    </row>
    <row r="55" spans="1:7" x14ac:dyDescent="0.2">
      <c r="A55" t="s">
        <v>138</v>
      </c>
      <c r="B55">
        <v>354899</v>
      </c>
      <c r="C55" s="64">
        <f t="shared" si="2"/>
        <v>97.085113163700626</v>
      </c>
      <c r="E55" t="s">
        <v>138</v>
      </c>
      <c r="F55">
        <v>408500</v>
      </c>
      <c r="G55" s="64">
        <f t="shared" si="3"/>
        <v>111.74804304146167</v>
      </c>
    </row>
    <row r="56" spans="1:7" x14ac:dyDescent="0.2">
      <c r="A56" t="s">
        <v>139</v>
      </c>
      <c r="B56">
        <v>357698</v>
      </c>
      <c r="C56" s="64">
        <f t="shared" si="2"/>
        <v>97.850799265225845</v>
      </c>
      <c r="E56" t="s">
        <v>139</v>
      </c>
      <c r="F56">
        <v>412446</v>
      </c>
      <c r="G56" s="64">
        <f t="shared" si="3"/>
        <v>112.82749904596989</v>
      </c>
    </row>
    <row r="57" spans="1:7" x14ac:dyDescent="0.2">
      <c r="A57" t="s">
        <v>140</v>
      </c>
      <c r="B57">
        <v>359926</v>
      </c>
      <c r="C57" s="64">
        <f t="shared" si="2"/>
        <v>98.460284307811833</v>
      </c>
      <c r="E57" t="s">
        <v>140</v>
      </c>
      <c r="F57">
        <v>414937</v>
      </c>
      <c r="G57" s="64">
        <f t="shared" si="3"/>
        <v>113.50892958505503</v>
      </c>
    </row>
    <row r="58" spans="1:7" x14ac:dyDescent="0.2">
      <c r="A58" t="s">
        <v>141</v>
      </c>
      <c r="B58">
        <v>362969</v>
      </c>
      <c r="C58" s="64">
        <f t="shared" si="2"/>
        <v>99.29271832243893</v>
      </c>
      <c r="E58" t="s">
        <v>141</v>
      </c>
      <c r="F58">
        <v>418107</v>
      </c>
      <c r="G58" s="64">
        <f t="shared" si="3"/>
        <v>114.37610534133761</v>
      </c>
    </row>
    <row r="59" spans="1:7" x14ac:dyDescent="0.2">
      <c r="A59" t="s">
        <v>142</v>
      </c>
      <c r="B59">
        <v>365283</v>
      </c>
      <c r="C59" s="64">
        <f t="shared" si="2"/>
        <v>99.925729268823119</v>
      </c>
      <c r="E59" t="s">
        <v>142</v>
      </c>
      <c r="F59">
        <v>421331</v>
      </c>
      <c r="G59" s="64">
        <f t="shared" si="3"/>
        <v>115.2580531767493</v>
      </c>
    </row>
    <row r="60" spans="1:7" x14ac:dyDescent="0.2">
      <c r="A60" t="s">
        <v>143</v>
      </c>
      <c r="B60">
        <v>367290</v>
      </c>
      <c r="C60" s="64">
        <f t="shared" si="2"/>
        <v>100.47475820978815</v>
      </c>
      <c r="E60" t="s">
        <v>143</v>
      </c>
      <c r="F60">
        <v>422382</v>
      </c>
      <c r="G60" s="64">
        <f t="shared" si="3"/>
        <v>115.545561605725</v>
      </c>
    </row>
    <row r="61" spans="1:7" x14ac:dyDescent="0.2">
      <c r="A61" t="s">
        <v>144</v>
      </c>
      <c r="B61">
        <v>366230</v>
      </c>
      <c r="C61" s="64">
        <f t="shared" si="2"/>
        <v>100.18478776762426</v>
      </c>
      <c r="E61" t="s">
        <v>144</v>
      </c>
      <c r="F61">
        <v>420031</v>
      </c>
      <c r="G61" s="64">
        <f t="shared" si="3"/>
        <v>114.90242904956716</v>
      </c>
    </row>
    <row r="62" spans="1:7" x14ac:dyDescent="0.2">
      <c r="A62" t="s">
        <v>145</v>
      </c>
      <c r="B62">
        <v>359362</v>
      </c>
      <c r="C62" s="64">
        <f t="shared" si="2"/>
        <v>98.305998148018972</v>
      </c>
      <c r="E62" t="s">
        <v>145</v>
      </c>
      <c r="F62">
        <v>412965</v>
      </c>
      <c r="G62" s="64">
        <f t="shared" si="3"/>
        <v>112.96947513982184</v>
      </c>
    </row>
    <row r="63" spans="1:7" x14ac:dyDescent="0.2">
      <c r="A63" t="s">
        <v>146</v>
      </c>
      <c r="B63">
        <v>351520</v>
      </c>
      <c r="C63" s="64">
        <f t="shared" si="2"/>
        <v>96.160763990047997</v>
      </c>
      <c r="E63" t="s">
        <v>146</v>
      </c>
      <c r="F63">
        <v>403661</v>
      </c>
      <c r="G63" s="64">
        <f t="shared" si="3"/>
        <v>110.42430061728142</v>
      </c>
    </row>
    <row r="64" spans="1:7" x14ac:dyDescent="0.2">
      <c r="A64" t="s">
        <v>147</v>
      </c>
      <c r="B64">
        <v>346266</v>
      </c>
      <c r="C64" s="64">
        <f t="shared" si="2"/>
        <v>94.723495402190366</v>
      </c>
      <c r="E64" t="s">
        <v>147</v>
      </c>
      <c r="F64">
        <v>397326</v>
      </c>
      <c r="G64" s="64">
        <f t="shared" si="3"/>
        <v>108.69131688982081</v>
      </c>
    </row>
    <row r="65" spans="1:7" x14ac:dyDescent="0.2">
      <c r="A65" t="s">
        <v>148</v>
      </c>
      <c r="B65">
        <v>344993</v>
      </c>
      <c r="C65" s="64">
        <f t="shared" si="2"/>
        <v>94.375257314572792</v>
      </c>
      <c r="E65" t="s">
        <v>148</v>
      </c>
      <c r="F65">
        <v>396514</v>
      </c>
      <c r="G65" s="64">
        <f t="shared" si="3"/>
        <v>108.46918858884243</v>
      </c>
    </row>
    <row r="66" spans="1:7" x14ac:dyDescent="0.2">
      <c r="A66" t="s">
        <v>149</v>
      </c>
      <c r="B66">
        <v>345849</v>
      </c>
      <c r="C66" s="64">
        <f t="shared" si="2"/>
        <v>94.60942212447118</v>
      </c>
      <c r="E66" t="s">
        <v>149</v>
      </c>
      <c r="F66">
        <v>397125</v>
      </c>
      <c r="G66" s="64">
        <f t="shared" si="3"/>
        <v>108.63633192861803</v>
      </c>
    </row>
    <row r="67" spans="1:7" x14ac:dyDescent="0.2">
      <c r="A67" t="s">
        <v>150</v>
      </c>
      <c r="B67">
        <v>346288</v>
      </c>
      <c r="C67" s="64">
        <f t="shared" si="2"/>
        <v>94.729513656650383</v>
      </c>
      <c r="E67" t="s">
        <v>150</v>
      </c>
      <c r="F67">
        <v>398528</v>
      </c>
      <c r="G67" s="64">
        <f t="shared" si="3"/>
        <v>109.02013242895383</v>
      </c>
    </row>
    <row r="68" spans="1:7" x14ac:dyDescent="0.2">
      <c r="A68" t="s">
        <v>151</v>
      </c>
      <c r="B68">
        <v>347852</v>
      </c>
      <c r="C68" s="64">
        <f t="shared" si="2"/>
        <v>95.157356837352566</v>
      </c>
      <c r="E68" t="s">
        <v>151</v>
      </c>
      <c r="F68">
        <v>400001</v>
      </c>
      <c r="G68" s="64">
        <f t="shared" si="3"/>
        <v>109.42308192075326</v>
      </c>
    </row>
    <row r="69" spans="1:7" x14ac:dyDescent="0.2">
      <c r="A69" t="s">
        <v>152</v>
      </c>
      <c r="B69">
        <v>351976</v>
      </c>
      <c r="C69" s="64">
        <f t="shared" si="2"/>
        <v>96.285505991582653</v>
      </c>
      <c r="E69" t="s">
        <v>152</v>
      </c>
      <c r="F69">
        <v>403217</v>
      </c>
      <c r="G69" s="64">
        <f t="shared" si="3"/>
        <v>110.30284129999768</v>
      </c>
    </row>
    <row r="70" spans="1:7" x14ac:dyDescent="0.2">
      <c r="A70" t="s">
        <v>153</v>
      </c>
      <c r="B70">
        <v>354912</v>
      </c>
      <c r="C70" s="64">
        <f t="shared" si="2"/>
        <v>97.08866940497245</v>
      </c>
      <c r="E70" t="s">
        <v>153</v>
      </c>
      <c r="F70">
        <v>405186</v>
      </c>
      <c r="G70" s="64">
        <f t="shared" si="3"/>
        <v>110.84147507416814</v>
      </c>
    </row>
    <row r="71" spans="1:7" x14ac:dyDescent="0.2">
      <c r="A71" t="s">
        <v>154</v>
      </c>
      <c r="B71">
        <v>355755</v>
      </c>
      <c r="C71" s="64">
        <f t="shared" si="2"/>
        <v>97.319277973599014</v>
      </c>
      <c r="E71" t="s">
        <v>154</v>
      </c>
      <c r="F71">
        <v>405570</v>
      </c>
      <c r="G71" s="64">
        <f t="shared" si="3"/>
        <v>110.94652097019733</v>
      </c>
    </row>
    <row r="72" spans="1:7" x14ac:dyDescent="0.2">
      <c r="A72" t="s">
        <v>155</v>
      </c>
      <c r="B72">
        <v>357811</v>
      </c>
      <c r="C72" s="64">
        <f t="shared" si="2"/>
        <v>97.881711208588598</v>
      </c>
      <c r="E72" t="s">
        <v>155</v>
      </c>
      <c r="F72">
        <v>408601</v>
      </c>
      <c r="G72" s="64">
        <f t="shared" si="3"/>
        <v>111.77567230057352</v>
      </c>
    </row>
    <row r="73" spans="1:7" x14ac:dyDescent="0.2">
      <c r="A73" t="s">
        <v>156</v>
      </c>
      <c r="B73">
        <v>359806</v>
      </c>
      <c r="C73" s="64">
        <f t="shared" si="2"/>
        <v>98.427457465302709</v>
      </c>
      <c r="E73" t="s">
        <v>156</v>
      </c>
      <c r="F73">
        <v>409994</v>
      </c>
      <c r="G73" s="64">
        <f t="shared" si="3"/>
        <v>112.15673723070022</v>
      </c>
    </row>
    <row r="74" spans="1:7" x14ac:dyDescent="0.2">
      <c r="A74" t="s">
        <v>157</v>
      </c>
      <c r="B74">
        <v>362575</v>
      </c>
      <c r="C74" s="64">
        <f t="shared" si="2"/>
        <v>99.18493685620065</v>
      </c>
      <c r="E74" t="s">
        <v>157</v>
      </c>
      <c r="F74">
        <v>413292</v>
      </c>
      <c r="G74" s="64">
        <f t="shared" si="3"/>
        <v>113.05892828565918</v>
      </c>
    </row>
    <row r="75" spans="1:7" x14ac:dyDescent="0.2">
      <c r="A75" t="s">
        <v>158</v>
      </c>
      <c r="B75">
        <v>363216</v>
      </c>
      <c r="C75" s="64">
        <f t="shared" si="2"/>
        <v>99.360286906603534</v>
      </c>
      <c r="E75" t="s">
        <v>158</v>
      </c>
      <c r="F75">
        <v>413921</v>
      </c>
      <c r="G75" s="64">
        <f t="shared" si="3"/>
        <v>113.23099565181116</v>
      </c>
    </row>
    <row r="76" spans="1:7" x14ac:dyDescent="0.2">
      <c r="A76" t="s">
        <v>159</v>
      </c>
      <c r="B76">
        <v>364222</v>
      </c>
      <c r="C76" s="64">
        <f t="shared" si="2"/>
        <v>99.635485269638323</v>
      </c>
      <c r="E76" t="s">
        <v>159</v>
      </c>
      <c r="F76">
        <v>414835</v>
      </c>
      <c r="G76" s="64">
        <f t="shared" si="3"/>
        <v>113.48102676892228</v>
      </c>
    </row>
    <row r="77" spans="1:7" x14ac:dyDescent="0.2">
      <c r="A77" t="s">
        <v>160</v>
      </c>
      <c r="B77">
        <v>364173</v>
      </c>
      <c r="C77" s="64">
        <f t="shared" si="2"/>
        <v>99.622080975613756</v>
      </c>
      <c r="E77" t="s">
        <v>160</v>
      </c>
      <c r="F77">
        <v>414099</v>
      </c>
      <c r="G77" s="64">
        <f t="shared" si="3"/>
        <v>113.27968880153301</v>
      </c>
    </row>
    <row r="78" spans="1:7" x14ac:dyDescent="0.2">
      <c r="A78" t="s">
        <v>161</v>
      </c>
      <c r="B78">
        <v>367170</v>
      </c>
      <c r="C78" s="64">
        <f t="shared" si="2"/>
        <v>100.44193136727903</v>
      </c>
      <c r="E78" t="s">
        <v>161</v>
      </c>
      <c r="F78">
        <v>418255</v>
      </c>
      <c r="G78" s="64">
        <f t="shared" si="3"/>
        <v>114.4165917804322</v>
      </c>
    </row>
    <row r="79" spans="1:7" x14ac:dyDescent="0.2">
      <c r="A79" t="s">
        <v>162</v>
      </c>
      <c r="B79">
        <v>366653</v>
      </c>
      <c r="C79" s="64">
        <f t="shared" si="2"/>
        <v>100.3005023874689</v>
      </c>
      <c r="E79" t="s">
        <v>162</v>
      </c>
      <c r="F79">
        <v>418024</v>
      </c>
      <c r="G79" s="64">
        <f t="shared" si="3"/>
        <v>114.35340010860213</v>
      </c>
    </row>
    <row r="80" spans="1:7" x14ac:dyDescent="0.2">
      <c r="A80" t="s">
        <v>88</v>
      </c>
      <c r="B80">
        <v>369731</v>
      </c>
      <c r="C80" s="64">
        <f t="shared" si="2"/>
        <v>101.14251089782782</v>
      </c>
      <c r="E80" t="s">
        <v>88</v>
      </c>
      <c r="F80">
        <v>420779</v>
      </c>
      <c r="G80" s="64">
        <f t="shared" si="3"/>
        <v>115.10704970120734</v>
      </c>
    </row>
    <row r="81" spans="1:7" x14ac:dyDescent="0.2">
      <c r="A81" t="s">
        <v>89</v>
      </c>
      <c r="B81">
        <v>373094</v>
      </c>
      <c r="C81" s="64">
        <f t="shared" si="2"/>
        <v>102.0624831591459</v>
      </c>
      <c r="E81" t="s">
        <v>89</v>
      </c>
      <c r="F81">
        <v>423282</v>
      </c>
      <c r="G81" s="64">
        <f t="shared" si="3"/>
        <v>115.79176292454341</v>
      </c>
    </row>
    <row r="82" spans="1:7" x14ac:dyDescent="0.2">
      <c r="A82" t="s">
        <v>90</v>
      </c>
      <c r="B82">
        <v>375816</v>
      </c>
      <c r="C82" s="64">
        <f t="shared" si="2"/>
        <v>102.80710537006109</v>
      </c>
      <c r="E82" t="s">
        <v>90</v>
      </c>
      <c r="F82">
        <v>427197</v>
      </c>
      <c r="G82" s="64">
        <f t="shared" si="3"/>
        <v>116.86273866140343</v>
      </c>
    </row>
    <row r="83" spans="1:7" x14ac:dyDescent="0.2">
      <c r="A83" t="s">
        <v>91</v>
      </c>
      <c r="B83">
        <v>378210</v>
      </c>
      <c r="C83" s="64">
        <f t="shared" si="2"/>
        <v>103.46200087811803</v>
      </c>
      <c r="E83" t="s">
        <v>91</v>
      </c>
      <c r="F83">
        <v>429922</v>
      </c>
      <c r="G83" s="64">
        <f t="shared" si="3"/>
        <v>117.60818154338136</v>
      </c>
    </row>
    <row r="84" spans="1:7" x14ac:dyDescent="0.2">
      <c r="A84" t="s">
        <v>92</v>
      </c>
      <c r="B84">
        <v>380380</v>
      </c>
      <c r="C84" s="64">
        <f t="shared" si="2"/>
        <v>104.05561961349129</v>
      </c>
      <c r="E84" t="s">
        <v>92</v>
      </c>
      <c r="F84">
        <v>432660</v>
      </c>
      <c r="G84" s="64">
        <f t="shared" si="3"/>
        <v>118.35718066663111</v>
      </c>
    </row>
    <row r="85" spans="1:7" x14ac:dyDescent="0.2">
      <c r="A85" t="s">
        <v>97</v>
      </c>
      <c r="B85">
        <v>383506</v>
      </c>
      <c r="C85" s="64">
        <f t="shared" ref="C85:C90" si="4">100*B85/AVERAGE($B$76:$B$79)</f>
        <v>104.91075886085386</v>
      </c>
      <c r="E85" t="s">
        <v>97</v>
      </c>
      <c r="F85">
        <v>436128</v>
      </c>
      <c r="G85" s="64">
        <f t="shared" ref="G85:G90" si="5">100*F85/AVERAGE($B$76:$B$79)</f>
        <v>119.30587641514467</v>
      </c>
    </row>
    <row r="86" spans="1:7" x14ac:dyDescent="0.2">
      <c r="A86" t="s">
        <v>99</v>
      </c>
      <c r="B86">
        <v>386158</v>
      </c>
      <c r="C86" s="64">
        <f t="shared" si="4"/>
        <v>105.6362320803054</v>
      </c>
      <c r="E86" t="s">
        <v>99</v>
      </c>
      <c r="F86">
        <v>438985</v>
      </c>
      <c r="G86" s="64">
        <f t="shared" si="5"/>
        <v>120.08742882388262</v>
      </c>
    </row>
    <row r="87" spans="1:7" x14ac:dyDescent="0.2">
      <c r="A87" t="s">
        <v>100</v>
      </c>
      <c r="B87">
        <v>388735</v>
      </c>
      <c r="C87" s="64">
        <f t="shared" si="4"/>
        <v>106.34118852318875</v>
      </c>
      <c r="E87" t="s">
        <v>100</v>
      </c>
      <c r="F87">
        <v>441939</v>
      </c>
      <c r="G87" s="64">
        <f t="shared" si="5"/>
        <v>120.89551626364879</v>
      </c>
    </row>
    <row r="88" spans="1:7" x14ac:dyDescent="0.2">
      <c r="A88" t="s">
        <v>163</v>
      </c>
      <c r="B88">
        <v>390155</v>
      </c>
      <c r="C88" s="64">
        <f t="shared" si="4"/>
        <v>106.72963949288</v>
      </c>
      <c r="E88" t="s">
        <v>163</v>
      </c>
      <c r="F88">
        <v>443590</v>
      </c>
      <c r="G88" s="64">
        <f t="shared" si="5"/>
        <v>121.34715890517009</v>
      </c>
    </row>
    <row r="89" spans="1:7" x14ac:dyDescent="0.2">
      <c r="A89" t="s">
        <v>165</v>
      </c>
      <c r="B89">
        <v>391595</v>
      </c>
      <c r="C89" s="64">
        <f t="shared" si="4"/>
        <v>107.12356160298943</v>
      </c>
      <c r="E89" t="s">
        <v>165</v>
      </c>
      <c r="F89">
        <v>445993</v>
      </c>
      <c r="G89" s="64">
        <f t="shared" si="5"/>
        <v>122.00451642641521</v>
      </c>
    </row>
    <row r="90" spans="1:7" x14ac:dyDescent="0.2">
      <c r="A90" t="s">
        <v>164</v>
      </c>
      <c r="B90">
        <v>393238</v>
      </c>
      <c r="C90" s="64">
        <f t="shared" si="4"/>
        <v>107.57301578834347</v>
      </c>
      <c r="E90" t="s">
        <v>164</v>
      </c>
      <c r="F90">
        <v>447999</v>
      </c>
      <c r="G90" s="64">
        <f t="shared" si="5"/>
        <v>122.55327181035933</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AD4FBD"/>
  </sheetPr>
  <dimension ref="B2:O80"/>
  <sheetViews>
    <sheetView zoomScale="70" zoomScaleNormal="70" workbookViewId="0">
      <selection activeCell="Z56" sqref="Z56"/>
    </sheetView>
  </sheetViews>
  <sheetFormatPr defaultRowHeight="12.75" x14ac:dyDescent="0.2"/>
  <sheetData>
    <row r="2" spans="2:7" x14ac:dyDescent="0.2">
      <c r="E2" s="129" t="s">
        <v>174</v>
      </c>
    </row>
    <row r="3" spans="2:7" x14ac:dyDescent="0.2">
      <c r="D3" t="s">
        <v>98</v>
      </c>
      <c r="E3" t="s">
        <v>15</v>
      </c>
      <c r="F3" t="s">
        <v>98</v>
      </c>
      <c r="G3" t="s">
        <v>15</v>
      </c>
    </row>
    <row r="4" spans="2:7" x14ac:dyDescent="0.2">
      <c r="B4" s="3">
        <v>2013</v>
      </c>
      <c r="C4" s="74" t="s">
        <v>3</v>
      </c>
      <c r="D4" t="e">
        <f>#REF!</f>
        <v>#REF!</v>
      </c>
      <c r="E4" s="124">
        <v>443411</v>
      </c>
    </row>
    <row r="5" spans="2:7" x14ac:dyDescent="0.2">
      <c r="B5" s="3"/>
      <c r="C5" s="74" t="s">
        <v>4</v>
      </c>
      <c r="D5" t="e">
        <f>#REF!</f>
        <v>#REF!</v>
      </c>
      <c r="E5" s="124">
        <v>445808</v>
      </c>
    </row>
    <row r="6" spans="2:7" x14ac:dyDescent="0.2">
      <c r="B6" s="3"/>
      <c r="C6" s="74" t="s">
        <v>1</v>
      </c>
      <c r="D6" t="e">
        <f>#REF!</f>
        <v>#REF!</v>
      </c>
      <c r="E6" s="124">
        <v>449599</v>
      </c>
    </row>
    <row r="7" spans="2:7" x14ac:dyDescent="0.2">
      <c r="B7" s="3"/>
      <c r="C7" s="74" t="s">
        <v>2</v>
      </c>
      <c r="D7" t="e">
        <f>#REF!</f>
        <v>#REF!</v>
      </c>
      <c r="E7" s="124">
        <v>451932</v>
      </c>
    </row>
    <row r="8" spans="2:7" x14ac:dyDescent="0.2">
      <c r="B8" s="3">
        <v>2014</v>
      </c>
      <c r="C8" s="74" t="s">
        <v>3</v>
      </c>
      <c r="D8" t="e">
        <f>#REF!</f>
        <v>#REF!</v>
      </c>
      <c r="E8" s="124">
        <v>455814</v>
      </c>
      <c r="F8" t="e">
        <f>(D8-D7)/D7</f>
        <v>#REF!</v>
      </c>
      <c r="G8">
        <f>(E8-E7)/E7</f>
        <v>8.5897878441889494E-3</v>
      </c>
    </row>
    <row r="9" spans="2:7" x14ac:dyDescent="0.2">
      <c r="B9" s="3"/>
      <c r="C9" s="74" t="s">
        <v>4</v>
      </c>
      <c r="D9" t="e">
        <f>#REF!</f>
        <v>#REF!</v>
      </c>
      <c r="E9" s="124">
        <v>459702</v>
      </c>
      <c r="F9" t="e">
        <f t="shared" ref="F9:G20" si="0">(D9-D8)/D8</f>
        <v>#REF!</v>
      </c>
      <c r="G9">
        <f t="shared" si="0"/>
        <v>8.5297950479800971E-3</v>
      </c>
    </row>
    <row r="10" spans="2:7" x14ac:dyDescent="0.2">
      <c r="B10" s="3"/>
      <c r="C10" s="74" t="s">
        <v>1</v>
      </c>
      <c r="D10" t="e">
        <f>#REF!</f>
        <v>#REF!</v>
      </c>
      <c r="E10" s="124">
        <v>463201</v>
      </c>
      <c r="F10" t="e">
        <f t="shared" si="0"/>
        <v>#REF!</v>
      </c>
      <c r="G10">
        <f t="shared" si="0"/>
        <v>7.6114526367081284E-3</v>
      </c>
    </row>
    <row r="11" spans="2:7" x14ac:dyDescent="0.2">
      <c r="B11" s="3"/>
      <c r="C11" s="74" t="s">
        <v>2</v>
      </c>
      <c r="D11" t="e">
        <f>#REF!</f>
        <v>#REF!</v>
      </c>
      <c r="E11" s="124">
        <v>466727</v>
      </c>
      <c r="F11" t="e">
        <f t="shared" si="0"/>
        <v>#REF!</v>
      </c>
      <c r="G11">
        <f t="shared" si="0"/>
        <v>7.6122460875516244E-3</v>
      </c>
    </row>
    <row r="12" spans="2:7" x14ac:dyDescent="0.2">
      <c r="B12" s="3">
        <v>2015</v>
      </c>
      <c r="C12" s="74" t="s">
        <v>3</v>
      </c>
      <c r="D12" t="e">
        <f>#REF!</f>
        <v>#REF!</v>
      </c>
      <c r="E12" s="124">
        <v>468326</v>
      </c>
      <c r="F12" t="e">
        <f t="shared" si="0"/>
        <v>#REF!</v>
      </c>
      <c r="G12">
        <f t="shared" si="0"/>
        <v>3.4259856404279163E-3</v>
      </c>
    </row>
    <row r="13" spans="2:7" x14ac:dyDescent="0.2">
      <c r="B13" s="3"/>
      <c r="C13" s="74" t="s">
        <v>4</v>
      </c>
      <c r="D13" t="e">
        <f>#REF!</f>
        <v>#REF!</v>
      </c>
      <c r="E13" s="124">
        <v>471018</v>
      </c>
      <c r="F13" t="e">
        <f t="shared" si="0"/>
        <v>#REF!</v>
      </c>
      <c r="G13">
        <f t="shared" si="0"/>
        <v>5.7481327109748341E-3</v>
      </c>
    </row>
    <row r="14" spans="2:7" x14ac:dyDescent="0.2">
      <c r="B14" s="3"/>
      <c r="C14" s="74" t="s">
        <v>1</v>
      </c>
      <c r="D14" t="e">
        <f>#REF!</f>
        <v>#REF!</v>
      </c>
      <c r="E14" s="124">
        <v>472980</v>
      </c>
      <c r="F14" t="e">
        <f t="shared" si="0"/>
        <v>#REF!</v>
      </c>
      <c r="G14">
        <f t="shared" si="0"/>
        <v>4.165445906525865E-3</v>
      </c>
    </row>
    <row r="15" spans="2:7" x14ac:dyDescent="0.2">
      <c r="B15" s="3"/>
      <c r="C15" s="71" t="s">
        <v>2</v>
      </c>
      <c r="D15" t="e">
        <f>#REF!</f>
        <v>#REF!</v>
      </c>
      <c r="E15" s="124">
        <v>476413</v>
      </c>
      <c r="F15" t="e">
        <f t="shared" si="0"/>
        <v>#REF!</v>
      </c>
      <c r="G15">
        <f t="shared" si="0"/>
        <v>7.258235020508267E-3</v>
      </c>
    </row>
    <row r="16" spans="2:7" x14ac:dyDescent="0.2">
      <c r="B16" s="3">
        <v>2016</v>
      </c>
      <c r="C16" s="75" t="s">
        <v>3</v>
      </c>
      <c r="D16" t="e">
        <f>#REF!</f>
        <v>#REF!</v>
      </c>
      <c r="E16" s="124">
        <v>477421</v>
      </c>
      <c r="F16" t="e">
        <f t="shared" si="0"/>
        <v>#REF!</v>
      </c>
      <c r="G16">
        <f t="shared" si="0"/>
        <v>2.1158112813882074E-3</v>
      </c>
    </row>
    <row r="17" spans="2:7" x14ac:dyDescent="0.2">
      <c r="B17" s="3"/>
      <c r="C17" s="79" t="s">
        <v>4</v>
      </c>
      <c r="D17" t="e">
        <f>#REF!</f>
        <v>#REF!</v>
      </c>
      <c r="E17" s="124">
        <v>479693</v>
      </c>
      <c r="F17" t="e">
        <f t="shared" si="0"/>
        <v>#REF!</v>
      </c>
      <c r="G17">
        <f t="shared" si="0"/>
        <v>4.758902519998073E-3</v>
      </c>
    </row>
    <row r="18" spans="2:7" x14ac:dyDescent="0.2">
      <c r="B18" s="3"/>
      <c r="C18" s="80" t="s">
        <v>1</v>
      </c>
      <c r="D18" t="e">
        <f>#REF!</f>
        <v>#REF!</v>
      </c>
      <c r="E18" s="124">
        <v>482288</v>
      </c>
      <c r="F18" t="e">
        <f t="shared" si="0"/>
        <v>#REF!</v>
      </c>
      <c r="G18">
        <f t="shared" si="0"/>
        <v>5.4097099603287934E-3</v>
      </c>
    </row>
    <row r="19" spans="2:7" x14ac:dyDescent="0.2">
      <c r="B19" s="3"/>
      <c r="C19" s="81" t="s">
        <v>2</v>
      </c>
      <c r="D19" t="e">
        <f>#REF!</f>
        <v>#REF!</v>
      </c>
      <c r="E19" s="124">
        <v>485897</v>
      </c>
      <c r="F19" t="e">
        <f t="shared" si="0"/>
        <v>#REF!</v>
      </c>
      <c r="G19">
        <f t="shared" si="0"/>
        <v>7.4830806489068775E-3</v>
      </c>
    </row>
    <row r="20" spans="2:7" x14ac:dyDescent="0.2">
      <c r="B20" s="3">
        <v>2017</v>
      </c>
      <c r="C20" s="119" t="s">
        <v>3</v>
      </c>
      <c r="D20" t="e">
        <f>#REF!</f>
        <v>#REF!</v>
      </c>
      <c r="E20" s="124">
        <v>487333</v>
      </c>
      <c r="F20" t="e">
        <f t="shared" si="0"/>
        <v>#REF!</v>
      </c>
      <c r="G20">
        <f>(E20-E19)/E19</f>
        <v>2.9553588517731125E-3</v>
      </c>
    </row>
    <row r="21" spans="2:7" x14ac:dyDescent="0.2">
      <c r="C21" s="125" t="s">
        <v>4</v>
      </c>
      <c r="D21" t="e">
        <f>#REF!</f>
        <v>#REF!</v>
      </c>
      <c r="E21" s="124">
        <v>488817</v>
      </c>
      <c r="F21" t="e">
        <f>(D21-D20)/D20</f>
        <v>#REF!</v>
      </c>
      <c r="G21">
        <f>(E21-E20)/E20</f>
        <v>3.0451457217139E-3</v>
      </c>
    </row>
    <row r="22" spans="2:7" x14ac:dyDescent="0.2">
      <c r="C22" s="125" t="s">
        <v>1</v>
      </c>
      <c r="D22" t="e">
        <f>#REF!</f>
        <v>#REF!</v>
      </c>
      <c r="E22" s="124">
        <v>490704</v>
      </c>
      <c r="F22" t="e">
        <f>(D22-D21)/D21</f>
        <v>#REF!</v>
      </c>
      <c r="G22">
        <f>(E22-E21)/E21</f>
        <v>3.8603403727775426E-3</v>
      </c>
    </row>
    <row r="23" spans="2:7" x14ac:dyDescent="0.2">
      <c r="C23" s="133" t="s">
        <v>2</v>
      </c>
      <c r="D23" t="e">
        <f>#REF!</f>
        <v>#REF!</v>
      </c>
      <c r="E23" s="124">
        <v>490704</v>
      </c>
      <c r="F23" t="e">
        <f>(D23-D22)/D22</f>
        <v>#REF!</v>
      </c>
      <c r="G23">
        <f>(E23-E22)/E22</f>
        <v>0</v>
      </c>
    </row>
    <row r="26" spans="2:7" x14ac:dyDescent="0.2">
      <c r="D26" s="128"/>
      <c r="E26" s="124"/>
    </row>
    <row r="27" spans="2:7" x14ac:dyDescent="0.2">
      <c r="D27" s="128"/>
      <c r="E27" s="124"/>
    </row>
    <row r="28" spans="2:7" x14ac:dyDescent="0.2">
      <c r="C28" s="128"/>
      <c r="D28" s="128"/>
      <c r="E28" s="124"/>
    </row>
    <row r="29" spans="2:7" x14ac:dyDescent="0.2">
      <c r="C29" s="128"/>
      <c r="D29" s="128"/>
      <c r="E29" s="124"/>
    </row>
    <row r="30" spans="2:7" x14ac:dyDescent="0.2">
      <c r="C30" s="128"/>
      <c r="D30" s="128"/>
      <c r="E30" s="124"/>
    </row>
    <row r="31" spans="2:7" x14ac:dyDescent="0.2">
      <c r="C31" s="128"/>
      <c r="D31" s="128"/>
      <c r="E31" s="124"/>
    </row>
    <row r="32" spans="2:7" x14ac:dyDescent="0.2">
      <c r="C32" s="128"/>
      <c r="D32" s="128"/>
      <c r="E32" s="124"/>
    </row>
    <row r="33" spans="3:5" x14ac:dyDescent="0.2">
      <c r="C33" s="128"/>
      <c r="D33" s="128"/>
      <c r="E33" s="124"/>
    </row>
    <row r="34" spans="3:5" x14ac:dyDescent="0.2">
      <c r="C34" s="128"/>
      <c r="D34" s="128"/>
      <c r="E34" s="124"/>
    </row>
    <row r="35" spans="3:5" x14ac:dyDescent="0.2">
      <c r="C35" s="128"/>
      <c r="D35" s="128"/>
      <c r="E35" s="124"/>
    </row>
    <row r="36" spans="3:5" x14ac:dyDescent="0.2">
      <c r="C36" s="128"/>
      <c r="D36" s="128"/>
      <c r="E36" s="124"/>
    </row>
    <row r="37" spans="3:5" x14ac:dyDescent="0.2">
      <c r="C37" s="128"/>
      <c r="D37" s="128"/>
      <c r="E37" s="124"/>
    </row>
    <row r="38" spans="3:5" x14ac:dyDescent="0.2">
      <c r="C38" s="128"/>
      <c r="D38" s="128"/>
      <c r="E38" s="124"/>
    </row>
    <row r="39" spans="3:5" x14ac:dyDescent="0.2">
      <c r="C39" s="128"/>
      <c r="D39" s="128"/>
      <c r="E39" s="124"/>
    </row>
    <row r="40" spans="3:5" x14ac:dyDescent="0.2">
      <c r="C40" s="128"/>
      <c r="D40" s="128"/>
      <c r="E40" s="124"/>
    </row>
    <row r="41" spans="3:5" x14ac:dyDescent="0.2">
      <c r="C41" s="128"/>
      <c r="D41" s="128"/>
      <c r="E41" s="124"/>
    </row>
    <row r="42" spans="3:5" x14ac:dyDescent="0.2">
      <c r="C42" s="128"/>
      <c r="D42" s="128"/>
      <c r="E42" s="124"/>
    </row>
    <row r="43" spans="3:5" x14ac:dyDescent="0.2">
      <c r="C43" s="128"/>
      <c r="D43" s="128"/>
      <c r="E43" s="124"/>
    </row>
    <row r="44" spans="3:5" x14ac:dyDescent="0.2">
      <c r="C44" s="128"/>
      <c r="D44" s="128"/>
      <c r="E44" s="124"/>
    </row>
    <row r="45" spans="3:5" x14ac:dyDescent="0.2">
      <c r="C45" s="128"/>
      <c r="D45" s="124"/>
    </row>
    <row r="46" spans="3:5" x14ac:dyDescent="0.2">
      <c r="C46" s="128"/>
      <c r="D46" s="124"/>
    </row>
    <row r="47" spans="3:5" x14ac:dyDescent="0.2">
      <c r="C47" s="128"/>
      <c r="D47" s="124"/>
      <c r="E47" s="123"/>
    </row>
    <row r="48" spans="3:5" x14ac:dyDescent="0.2">
      <c r="C48" s="128"/>
      <c r="D48" s="124"/>
      <c r="E48" s="123"/>
    </row>
    <row r="49" spans="3:15" x14ac:dyDescent="0.2">
      <c r="C49" s="128"/>
      <c r="D49" s="124"/>
      <c r="E49" s="123"/>
    </row>
    <row r="50" spans="3:15" x14ac:dyDescent="0.2">
      <c r="E50" s="123"/>
    </row>
    <row r="51" spans="3:15" x14ac:dyDescent="0.2">
      <c r="E51" s="123"/>
    </row>
    <row r="52" spans="3:15" x14ac:dyDescent="0.2">
      <c r="E52" s="123"/>
    </row>
    <row r="53" spans="3:15" x14ac:dyDescent="0.2">
      <c r="E53" s="123"/>
    </row>
    <row r="54" spans="3:15" x14ac:dyDescent="0.2">
      <c r="E54" s="123"/>
    </row>
    <row r="55" spans="3:15" x14ac:dyDescent="0.2">
      <c r="E55" s="123"/>
    </row>
    <row r="56" spans="3:15" x14ac:dyDescent="0.2">
      <c r="E56" s="123"/>
    </row>
    <row r="57" spans="3:15" x14ac:dyDescent="0.2">
      <c r="E57" s="123"/>
    </row>
    <row r="58" spans="3:15" x14ac:dyDescent="0.2">
      <c r="E58" s="123"/>
    </row>
    <row r="59" spans="3:15" x14ac:dyDescent="0.2">
      <c r="E59" s="123"/>
    </row>
    <row r="60" spans="3:15" x14ac:dyDescent="0.2">
      <c r="E60" s="123"/>
    </row>
    <row r="61" spans="3:15" x14ac:dyDescent="0.2">
      <c r="E61" s="123"/>
    </row>
    <row r="62" spans="3:15" x14ac:dyDescent="0.2">
      <c r="E62" s="123"/>
      <c r="N62" s="132"/>
      <c r="O62" s="124"/>
    </row>
    <row r="63" spans="3:15" x14ac:dyDescent="0.2">
      <c r="E63" s="123"/>
      <c r="N63" s="132"/>
      <c r="O63" s="124"/>
    </row>
    <row r="64" spans="3:15" x14ac:dyDescent="0.2">
      <c r="E64" s="123"/>
      <c r="N64" s="132"/>
      <c r="O64" s="124"/>
    </row>
    <row r="65" spans="5:15" x14ac:dyDescent="0.2">
      <c r="E65" s="123"/>
      <c r="N65" s="132"/>
      <c r="O65" s="124"/>
    </row>
    <row r="66" spans="5:15" x14ac:dyDescent="0.2">
      <c r="E66" s="123"/>
      <c r="N66" s="132"/>
      <c r="O66" s="124"/>
    </row>
    <row r="67" spans="5:15" x14ac:dyDescent="0.2">
      <c r="E67" s="123"/>
      <c r="N67" s="132"/>
      <c r="O67" s="124"/>
    </row>
    <row r="68" spans="5:15" x14ac:dyDescent="0.2">
      <c r="N68" s="132"/>
      <c r="O68" s="124"/>
    </row>
    <row r="69" spans="5:15" x14ac:dyDescent="0.2">
      <c r="N69" s="132"/>
      <c r="O69" s="124"/>
    </row>
    <row r="70" spans="5:15" x14ac:dyDescent="0.2">
      <c r="N70" s="132"/>
      <c r="O70" s="124"/>
    </row>
    <row r="71" spans="5:15" x14ac:dyDescent="0.2">
      <c r="N71" s="132"/>
      <c r="O71" s="124"/>
    </row>
    <row r="72" spans="5:15" x14ac:dyDescent="0.2">
      <c r="N72" s="132"/>
      <c r="O72" s="124"/>
    </row>
    <row r="73" spans="5:15" x14ac:dyDescent="0.2">
      <c r="N73" s="132"/>
      <c r="O73" s="124"/>
    </row>
    <row r="74" spans="5:15" x14ac:dyDescent="0.2">
      <c r="N74" s="132"/>
      <c r="O74" s="124"/>
    </row>
    <row r="75" spans="5:15" x14ac:dyDescent="0.2">
      <c r="N75" s="132"/>
      <c r="O75" s="124"/>
    </row>
    <row r="76" spans="5:15" x14ac:dyDescent="0.2">
      <c r="N76" s="132"/>
      <c r="O76" s="124"/>
    </row>
    <row r="77" spans="5:15" x14ac:dyDescent="0.2">
      <c r="N77" s="132"/>
      <c r="O77" s="124"/>
    </row>
    <row r="78" spans="5:15" x14ac:dyDescent="0.2">
      <c r="N78" s="132"/>
      <c r="O78" s="124"/>
    </row>
    <row r="79" spans="5:15" x14ac:dyDescent="0.2">
      <c r="N79" s="132"/>
      <c r="O79" s="124"/>
    </row>
    <row r="80" spans="5:15" x14ac:dyDescent="0.2">
      <c r="N80" s="132"/>
      <c r="O80" s="124"/>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AD4FBD"/>
  </sheetPr>
  <dimension ref="B2:G71"/>
  <sheetViews>
    <sheetView zoomScale="85" zoomScaleNormal="85" workbookViewId="0">
      <selection activeCell="Z56" sqref="Z56"/>
    </sheetView>
  </sheetViews>
  <sheetFormatPr defaultRowHeight="12.75" x14ac:dyDescent="0.2"/>
  <sheetData>
    <row r="2" spans="2:7" x14ac:dyDescent="0.2">
      <c r="E2" s="129" t="s">
        <v>174</v>
      </c>
    </row>
    <row r="3" spans="2:7" x14ac:dyDescent="0.2">
      <c r="D3" t="s">
        <v>98</v>
      </c>
      <c r="E3" t="s">
        <v>15</v>
      </c>
      <c r="F3" t="s">
        <v>98</v>
      </c>
      <c r="G3" t="s">
        <v>15</v>
      </c>
    </row>
    <row r="4" spans="2:7" x14ac:dyDescent="0.2">
      <c r="B4" s="3">
        <v>2012</v>
      </c>
      <c r="C4" s="74" t="s">
        <v>3</v>
      </c>
      <c r="D4" t="e">
        <f>#REF!</f>
        <v>#REF!</v>
      </c>
      <c r="E4" s="124">
        <v>436683</v>
      </c>
    </row>
    <row r="5" spans="2:7" x14ac:dyDescent="0.2">
      <c r="B5" s="3"/>
      <c r="C5" s="74" t="s">
        <v>4</v>
      </c>
      <c r="D5" t="e">
        <f>#REF!</f>
        <v>#REF!</v>
      </c>
      <c r="E5" s="124">
        <v>436217</v>
      </c>
    </row>
    <row r="6" spans="2:7" x14ac:dyDescent="0.2">
      <c r="B6" s="3"/>
      <c r="C6" s="74" t="s">
        <v>1</v>
      </c>
      <c r="D6" t="e">
        <f>#REF!</f>
        <v>#REF!</v>
      </c>
      <c r="E6" s="124">
        <v>441238</v>
      </c>
    </row>
    <row r="7" spans="2:7" x14ac:dyDescent="0.2">
      <c r="B7" s="3"/>
      <c r="C7" s="74" t="s">
        <v>2</v>
      </c>
      <c r="D7" t="e">
        <f>#REF!</f>
        <v>#REF!</v>
      </c>
      <c r="E7" s="124">
        <v>440598</v>
      </c>
    </row>
    <row r="8" spans="2:7" x14ac:dyDescent="0.2">
      <c r="B8" s="3">
        <v>2013</v>
      </c>
      <c r="C8" s="74" t="s">
        <v>3</v>
      </c>
      <c r="D8" t="e">
        <f>#REF!</f>
        <v>#REF!</v>
      </c>
      <c r="E8" s="124">
        <v>443411</v>
      </c>
    </row>
    <row r="9" spans="2:7" x14ac:dyDescent="0.2">
      <c r="B9" s="3"/>
      <c r="C9" s="74" t="s">
        <v>4</v>
      </c>
      <c r="D9" t="e">
        <f>#REF!</f>
        <v>#REF!</v>
      </c>
      <c r="E9" s="124">
        <v>445808</v>
      </c>
    </row>
    <row r="10" spans="2:7" x14ac:dyDescent="0.2">
      <c r="B10" s="3"/>
      <c r="C10" s="74" t="s">
        <v>1</v>
      </c>
      <c r="D10" t="e">
        <f>#REF!</f>
        <v>#REF!</v>
      </c>
      <c r="E10" s="124">
        <v>449599</v>
      </c>
    </row>
    <row r="11" spans="2:7" x14ac:dyDescent="0.2">
      <c r="B11" s="3"/>
      <c r="C11" s="74" t="s">
        <v>2</v>
      </c>
      <c r="D11" t="e">
        <f>#REF!</f>
        <v>#REF!</v>
      </c>
      <c r="E11" s="124">
        <v>451932</v>
      </c>
    </row>
    <row r="12" spans="2:7" x14ac:dyDescent="0.2">
      <c r="B12" s="3">
        <v>2014</v>
      </c>
      <c r="C12" s="74" t="s">
        <v>3</v>
      </c>
      <c r="D12" t="e">
        <f>#REF!</f>
        <v>#REF!</v>
      </c>
      <c r="E12" s="124">
        <v>455814</v>
      </c>
      <c r="F12" t="e">
        <f>(D12-D8)/D11</f>
        <v>#REF!</v>
      </c>
      <c r="G12">
        <f>(E12-E8)/E11</f>
        <v>2.7444394289406371E-2</v>
      </c>
    </row>
    <row r="13" spans="2:7" x14ac:dyDescent="0.2">
      <c r="B13" s="3"/>
      <c r="C13" s="74" t="s">
        <v>4</v>
      </c>
      <c r="D13" t="e">
        <f>#REF!</f>
        <v>#REF!</v>
      </c>
      <c r="E13" s="124">
        <v>459702</v>
      </c>
      <c r="F13" t="e">
        <f t="shared" ref="F13:G24" si="0">(D13-D9)/D12</f>
        <v>#REF!</v>
      </c>
      <c r="G13">
        <f t="shared" si="0"/>
        <v>3.0481731583496777E-2</v>
      </c>
    </row>
    <row r="14" spans="2:7" x14ac:dyDescent="0.2">
      <c r="B14" s="3"/>
      <c r="C14" s="74" t="s">
        <v>1</v>
      </c>
      <c r="D14" t="e">
        <f>#REF!</f>
        <v>#REF!</v>
      </c>
      <c r="E14" s="124">
        <v>463201</v>
      </c>
      <c r="F14" t="e">
        <f t="shared" si="0"/>
        <v>#REF!</v>
      </c>
      <c r="G14">
        <f t="shared" si="0"/>
        <v>2.9588733570878524E-2</v>
      </c>
    </row>
    <row r="15" spans="2:7" x14ac:dyDescent="0.2">
      <c r="B15" s="3"/>
      <c r="C15" s="74" t="s">
        <v>2</v>
      </c>
      <c r="D15" t="e">
        <f>#REF!</f>
        <v>#REF!</v>
      </c>
      <c r="E15" s="124">
        <v>466727</v>
      </c>
      <c r="F15" t="e">
        <f t="shared" si="0"/>
        <v>#REF!</v>
      </c>
      <c r="G15">
        <f t="shared" si="0"/>
        <v>3.1940777329928047E-2</v>
      </c>
    </row>
    <row r="16" spans="2:7" x14ac:dyDescent="0.2">
      <c r="B16" s="3">
        <v>2015</v>
      </c>
      <c r="C16" s="74" t="s">
        <v>3</v>
      </c>
      <c r="D16" t="e">
        <f>#REF!</f>
        <v>#REF!</v>
      </c>
      <c r="E16" s="124">
        <v>468326</v>
      </c>
      <c r="F16" t="e">
        <f t="shared" si="0"/>
        <v>#REF!</v>
      </c>
      <c r="G16">
        <f t="shared" si="0"/>
        <v>2.680796268482432E-2</v>
      </c>
    </row>
    <row r="17" spans="2:7" x14ac:dyDescent="0.2">
      <c r="B17" s="3"/>
      <c r="C17" s="74" t="s">
        <v>4</v>
      </c>
      <c r="D17" t="e">
        <f>#REF!</f>
        <v>#REF!</v>
      </c>
      <c r="E17" s="124">
        <v>471018</v>
      </c>
      <c r="F17" t="e">
        <f t="shared" si="0"/>
        <v>#REF!</v>
      </c>
      <c r="G17">
        <f t="shared" si="0"/>
        <v>2.4162655927708478E-2</v>
      </c>
    </row>
    <row r="18" spans="2:7" x14ac:dyDescent="0.2">
      <c r="B18" s="3"/>
      <c r="C18" s="74" t="s">
        <v>1</v>
      </c>
      <c r="D18" t="e">
        <f>#REF!</f>
        <v>#REF!</v>
      </c>
      <c r="E18" s="124">
        <v>472980</v>
      </c>
      <c r="F18" t="e">
        <f t="shared" si="0"/>
        <v>#REF!</v>
      </c>
      <c r="G18">
        <f t="shared" si="0"/>
        <v>2.076141463808177E-2</v>
      </c>
    </row>
    <row r="19" spans="2:7" x14ac:dyDescent="0.2">
      <c r="B19" s="3"/>
      <c r="C19" s="71" t="s">
        <v>2</v>
      </c>
      <c r="D19" t="e">
        <f>#REF!</f>
        <v>#REF!</v>
      </c>
      <c r="E19" s="124">
        <v>476413</v>
      </c>
      <c r="F19" t="e">
        <f t="shared" si="0"/>
        <v>#REF!</v>
      </c>
      <c r="G19">
        <f t="shared" si="0"/>
        <v>2.0478667174087698E-2</v>
      </c>
    </row>
    <row r="20" spans="2:7" x14ac:dyDescent="0.2">
      <c r="B20" s="3">
        <v>2016</v>
      </c>
      <c r="C20" s="75" t="s">
        <v>3</v>
      </c>
      <c r="D20" t="e">
        <f>#REF!</f>
        <v>#REF!</v>
      </c>
      <c r="E20" s="124">
        <v>477421</v>
      </c>
      <c r="F20" t="e">
        <f t="shared" si="0"/>
        <v>#REF!</v>
      </c>
      <c r="G20">
        <f t="shared" si="0"/>
        <v>1.9090578972446176E-2</v>
      </c>
    </row>
    <row r="21" spans="2:7" x14ac:dyDescent="0.2">
      <c r="B21" s="3"/>
      <c r="C21" s="79" t="s">
        <v>4</v>
      </c>
      <c r="D21" t="e">
        <f>#REF!</f>
        <v>#REF!</v>
      </c>
      <c r="E21" s="124">
        <v>479693</v>
      </c>
      <c r="F21" t="e">
        <f t="shared" si="0"/>
        <v>#REF!</v>
      </c>
      <c r="G21">
        <f t="shared" si="0"/>
        <v>1.817054549339053E-2</v>
      </c>
    </row>
    <row r="22" spans="2:7" x14ac:dyDescent="0.2">
      <c r="B22" s="3"/>
      <c r="C22" s="80" t="s">
        <v>1</v>
      </c>
      <c r="D22" t="e">
        <f>#REF!</f>
        <v>#REF!</v>
      </c>
      <c r="E22" s="124">
        <v>482288</v>
      </c>
      <c r="F22" t="e">
        <f t="shared" si="0"/>
        <v>#REF!</v>
      </c>
      <c r="G22">
        <f t="shared" si="0"/>
        <v>1.9404077191036768E-2</v>
      </c>
    </row>
    <row r="23" spans="2:7" x14ac:dyDescent="0.2">
      <c r="B23" s="3"/>
      <c r="C23" s="81" t="s">
        <v>2</v>
      </c>
      <c r="D23" t="e">
        <f>#REF!</f>
        <v>#REF!</v>
      </c>
      <c r="E23" s="124">
        <v>485897</v>
      </c>
      <c r="F23" s="122" t="e">
        <f t="shared" si="0"/>
        <v>#REF!</v>
      </c>
      <c r="G23">
        <f t="shared" si="0"/>
        <v>1.9664598745977507E-2</v>
      </c>
    </row>
    <row r="24" spans="2:7" x14ac:dyDescent="0.2">
      <c r="B24" s="3">
        <v>2017</v>
      </c>
      <c r="C24" s="119" t="s">
        <v>3</v>
      </c>
      <c r="D24" t="e">
        <f>#REF!</f>
        <v>#REF!</v>
      </c>
      <c r="E24" s="124">
        <v>487333</v>
      </c>
      <c r="F24" t="e">
        <f t="shared" si="0"/>
        <v>#REF!</v>
      </c>
      <c r="G24">
        <f t="shared" si="0"/>
        <v>2.0399385054857305E-2</v>
      </c>
    </row>
    <row r="25" spans="2:7" x14ac:dyDescent="0.2">
      <c r="C25" s="79" t="s">
        <v>4</v>
      </c>
      <c r="D25" t="e">
        <f>#REF!</f>
        <v>#REF!</v>
      </c>
      <c r="E25" s="124">
        <v>488817</v>
      </c>
      <c r="F25" t="e">
        <f t="shared" ref="F25:G27" si="1">(D25-D21)/D24</f>
        <v>#REF!</v>
      </c>
      <c r="G25">
        <f t="shared" si="1"/>
        <v>1.8722311027572523E-2</v>
      </c>
    </row>
    <row r="26" spans="2:7" x14ac:dyDescent="0.2">
      <c r="C26" s="125" t="s">
        <v>1</v>
      </c>
      <c r="D26" t="e">
        <f>#REF!</f>
        <v>#REF!</v>
      </c>
      <c r="E26" s="124">
        <v>490704</v>
      </c>
      <c r="F26" t="e">
        <f t="shared" si="1"/>
        <v>#REF!</v>
      </c>
      <c r="G26">
        <f t="shared" si="1"/>
        <v>1.7217077147480549E-2</v>
      </c>
    </row>
    <row r="27" spans="2:7" x14ac:dyDescent="0.2">
      <c r="C27" s="133" t="s">
        <v>2</v>
      </c>
      <c r="D27" t="e">
        <f>#REF!</f>
        <v>#REF!</v>
      </c>
      <c r="E27" s="124">
        <v>490704</v>
      </c>
      <c r="F27" t="e">
        <f t="shared" si="1"/>
        <v>#REF!</v>
      </c>
      <c r="G27">
        <f t="shared" si="1"/>
        <v>9.796129642309824E-3</v>
      </c>
    </row>
    <row r="31" spans="2:7" x14ac:dyDescent="0.2">
      <c r="B31" s="128"/>
      <c r="C31" s="124"/>
    </row>
    <row r="32" spans="2:7" x14ac:dyDescent="0.2">
      <c r="B32" s="128"/>
      <c r="C32" s="124"/>
    </row>
    <row r="33" spans="2:3" x14ac:dyDescent="0.2">
      <c r="B33" s="128"/>
      <c r="C33" s="124"/>
    </row>
    <row r="34" spans="2:3" x14ac:dyDescent="0.2">
      <c r="B34" s="128"/>
      <c r="C34" s="124"/>
    </row>
    <row r="35" spans="2:3" x14ac:dyDescent="0.2">
      <c r="B35" s="128"/>
      <c r="C35" s="124"/>
    </row>
    <row r="36" spans="2:3" x14ac:dyDescent="0.2">
      <c r="B36" s="128"/>
      <c r="C36" s="124"/>
    </row>
    <row r="37" spans="2:3" x14ac:dyDescent="0.2">
      <c r="B37" s="132"/>
      <c r="C37" s="124"/>
    </row>
    <row r="38" spans="2:3" x14ac:dyDescent="0.2">
      <c r="B38" s="132"/>
      <c r="C38" s="124"/>
    </row>
    <row r="39" spans="2:3" x14ac:dyDescent="0.2">
      <c r="B39" s="132"/>
      <c r="C39" s="124"/>
    </row>
    <row r="40" spans="2:3" x14ac:dyDescent="0.2">
      <c r="B40" s="132"/>
      <c r="C40" s="124"/>
    </row>
    <row r="41" spans="2:3" x14ac:dyDescent="0.2">
      <c r="B41" s="132"/>
      <c r="C41" s="124"/>
    </row>
    <row r="42" spans="2:3" x14ac:dyDescent="0.2">
      <c r="B42" s="132"/>
      <c r="C42" s="124"/>
    </row>
    <row r="43" spans="2:3" x14ac:dyDescent="0.2">
      <c r="B43" s="132"/>
      <c r="C43" s="124"/>
    </row>
    <row r="44" spans="2:3" x14ac:dyDescent="0.2">
      <c r="B44" s="132"/>
      <c r="C44" s="124"/>
    </row>
    <row r="45" spans="2:3" x14ac:dyDescent="0.2">
      <c r="B45" s="132"/>
      <c r="C45" s="124"/>
    </row>
    <row r="46" spans="2:3" x14ac:dyDescent="0.2">
      <c r="B46" s="132"/>
      <c r="C46" s="124"/>
    </row>
    <row r="47" spans="2:3" x14ac:dyDescent="0.2">
      <c r="B47" s="132"/>
      <c r="C47" s="124"/>
    </row>
    <row r="48" spans="2:3" x14ac:dyDescent="0.2">
      <c r="B48" s="132"/>
      <c r="C48" s="124"/>
    </row>
    <row r="49" spans="2:5" x14ac:dyDescent="0.2">
      <c r="B49" s="132"/>
      <c r="C49" s="124"/>
    </row>
    <row r="50" spans="2:5" x14ac:dyDescent="0.2">
      <c r="B50" s="132"/>
      <c r="C50" s="124"/>
    </row>
    <row r="51" spans="2:5" x14ac:dyDescent="0.2">
      <c r="B51" s="132"/>
      <c r="C51" s="124"/>
      <c r="E51" s="123"/>
    </row>
    <row r="52" spans="2:5" x14ac:dyDescent="0.2">
      <c r="B52" s="132"/>
      <c r="C52" s="124"/>
      <c r="E52" s="123"/>
    </row>
    <row r="53" spans="2:5" x14ac:dyDescent="0.2">
      <c r="B53" s="132"/>
      <c r="C53" s="124"/>
      <c r="E53" s="123"/>
    </row>
    <row r="54" spans="2:5" x14ac:dyDescent="0.2">
      <c r="B54" s="132"/>
      <c r="C54" s="124"/>
      <c r="E54" s="123"/>
    </row>
    <row r="55" spans="2:5" x14ac:dyDescent="0.2">
      <c r="B55" s="132"/>
      <c r="C55" s="124"/>
      <c r="E55" s="123"/>
    </row>
    <row r="56" spans="2:5" x14ac:dyDescent="0.2">
      <c r="B56" s="132"/>
      <c r="C56" s="124"/>
      <c r="E56" s="123"/>
    </row>
    <row r="57" spans="2:5" x14ac:dyDescent="0.2">
      <c r="B57" s="132"/>
      <c r="C57" s="124"/>
      <c r="E57" s="123"/>
    </row>
    <row r="58" spans="2:5" x14ac:dyDescent="0.2">
      <c r="B58" s="132"/>
      <c r="C58" s="124"/>
      <c r="E58" s="123"/>
    </row>
    <row r="59" spans="2:5" x14ac:dyDescent="0.2">
      <c r="B59" s="132"/>
      <c r="C59" s="124"/>
      <c r="E59" s="123"/>
    </row>
    <row r="60" spans="2:5" x14ac:dyDescent="0.2">
      <c r="E60" s="123"/>
    </row>
    <row r="61" spans="2:5" x14ac:dyDescent="0.2">
      <c r="E61" s="123"/>
    </row>
    <row r="62" spans="2:5" x14ac:dyDescent="0.2">
      <c r="E62" s="123"/>
    </row>
    <row r="63" spans="2:5" x14ac:dyDescent="0.2">
      <c r="E63" s="123"/>
    </row>
    <row r="64" spans="2:5" x14ac:dyDescent="0.2">
      <c r="E64" s="123"/>
    </row>
    <row r="65" spans="5:5" x14ac:dyDescent="0.2">
      <c r="E65" s="123"/>
    </row>
    <row r="66" spans="5:5" x14ac:dyDescent="0.2">
      <c r="E66" s="123"/>
    </row>
    <row r="67" spans="5:5" x14ac:dyDescent="0.2">
      <c r="E67" s="123"/>
    </row>
    <row r="68" spans="5:5" x14ac:dyDescent="0.2">
      <c r="E68" s="123"/>
    </row>
    <row r="69" spans="5:5" x14ac:dyDescent="0.2">
      <c r="E69" s="123"/>
    </row>
    <row r="70" spans="5:5" x14ac:dyDescent="0.2">
      <c r="E70" s="123"/>
    </row>
    <row r="71" spans="5:5" x14ac:dyDescent="0.2">
      <c r="E71" s="12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AD4FBD"/>
  </sheetPr>
  <dimension ref="B3:G71"/>
  <sheetViews>
    <sheetView zoomScale="85" zoomScaleNormal="85" workbookViewId="0">
      <selection activeCell="Z56" sqref="Z56"/>
    </sheetView>
  </sheetViews>
  <sheetFormatPr defaultRowHeight="12.75" x14ac:dyDescent="0.2"/>
  <cols>
    <col min="5" max="5" bestFit="true" customWidth="true" width="11.7109375" collapsed="false"/>
  </cols>
  <sheetData>
    <row r="3" spans="2:7" x14ac:dyDescent="0.2">
      <c r="D3" t="s">
        <v>177</v>
      </c>
      <c r="F3" t="s">
        <v>175</v>
      </c>
    </row>
    <row r="4" spans="2:7" x14ac:dyDescent="0.2">
      <c r="B4" s="3"/>
      <c r="C4" s="119" t="s">
        <v>176</v>
      </c>
      <c r="D4" t="s">
        <v>98</v>
      </c>
      <c r="E4" s="124" t="s">
        <v>15</v>
      </c>
      <c r="F4" t="s">
        <v>98</v>
      </c>
      <c r="G4" s="124" t="s">
        <v>15</v>
      </c>
    </row>
    <row r="5" spans="2:7" x14ac:dyDescent="0.2">
      <c r="B5" s="3"/>
      <c r="C5" s="74" t="e">
        <f>#REF!</f>
        <v>#REF!</v>
      </c>
      <c r="D5" t="e">
        <f>#REF!</f>
        <v>#REF!</v>
      </c>
      <c r="E5" s="124" t="e">
        <f>#REF!</f>
        <v>#REF!</v>
      </c>
    </row>
    <row r="6" spans="2:7" x14ac:dyDescent="0.2">
      <c r="B6" s="3"/>
      <c r="C6" s="74" t="e">
        <f>#REF!</f>
        <v>#REF!</v>
      </c>
      <c r="D6" t="e">
        <f>#REF!</f>
        <v>#REF!</v>
      </c>
      <c r="E6" s="124" t="e">
        <f>#REF!</f>
        <v>#REF!</v>
      </c>
      <c r="F6" t="e">
        <f>100*(D6/D5-1)</f>
        <v>#REF!</v>
      </c>
      <c r="G6" t="e">
        <f>100*(E6/E5-1)</f>
        <v>#REF!</v>
      </c>
    </row>
    <row r="7" spans="2:7" x14ac:dyDescent="0.2">
      <c r="B7" s="3"/>
      <c r="C7" s="74" t="e">
        <f>#REF!</f>
        <v>#REF!</v>
      </c>
      <c r="D7" t="e">
        <f>#REF!</f>
        <v>#REF!</v>
      </c>
      <c r="E7" s="124" t="e">
        <f>#REF!</f>
        <v>#REF!</v>
      </c>
      <c r="F7" t="e">
        <f t="shared" ref="F7:G24" si="0">100*(D7/D6-1)</f>
        <v>#REF!</v>
      </c>
      <c r="G7" t="e">
        <f t="shared" si="0"/>
        <v>#REF!</v>
      </c>
    </row>
    <row r="8" spans="2:7" x14ac:dyDescent="0.2">
      <c r="B8" s="3"/>
      <c r="C8" s="74" t="e">
        <f>#REF!</f>
        <v>#REF!</v>
      </c>
      <c r="D8" t="e">
        <f>#REF!</f>
        <v>#REF!</v>
      </c>
      <c r="E8" s="124" t="e">
        <f>#REF!</f>
        <v>#REF!</v>
      </c>
      <c r="F8" t="e">
        <f t="shared" si="0"/>
        <v>#REF!</v>
      </c>
      <c r="G8" t="e">
        <f t="shared" si="0"/>
        <v>#REF!</v>
      </c>
    </row>
    <row r="9" spans="2:7" x14ac:dyDescent="0.2">
      <c r="B9" s="3"/>
      <c r="C9" s="74" t="e">
        <f>#REF!</f>
        <v>#REF!</v>
      </c>
      <c r="D9" t="e">
        <f>#REF!</f>
        <v>#REF!</v>
      </c>
      <c r="E9" s="124" t="e">
        <f>#REF!</f>
        <v>#REF!</v>
      </c>
      <c r="F9" t="e">
        <f t="shared" si="0"/>
        <v>#REF!</v>
      </c>
      <c r="G9" t="e">
        <f t="shared" si="0"/>
        <v>#REF!</v>
      </c>
    </row>
    <row r="10" spans="2:7" x14ac:dyDescent="0.2">
      <c r="B10" s="3"/>
      <c r="C10" s="74" t="e">
        <f>#REF!</f>
        <v>#REF!</v>
      </c>
      <c r="D10" t="e">
        <f>#REF!</f>
        <v>#REF!</v>
      </c>
      <c r="E10" s="124" t="e">
        <f>#REF!</f>
        <v>#REF!</v>
      </c>
      <c r="F10" t="e">
        <f t="shared" si="0"/>
        <v>#REF!</v>
      </c>
      <c r="G10" t="e">
        <f t="shared" si="0"/>
        <v>#REF!</v>
      </c>
    </row>
    <row r="11" spans="2:7" x14ac:dyDescent="0.2">
      <c r="B11" s="3"/>
      <c r="C11" s="74" t="e">
        <f>#REF!</f>
        <v>#REF!</v>
      </c>
      <c r="D11" t="e">
        <f>#REF!</f>
        <v>#REF!</v>
      </c>
      <c r="E11" s="124" t="e">
        <f>#REF!</f>
        <v>#REF!</v>
      </c>
      <c r="F11" t="e">
        <f t="shared" si="0"/>
        <v>#REF!</v>
      </c>
      <c r="G11" t="e">
        <f t="shared" si="0"/>
        <v>#REF!</v>
      </c>
    </row>
    <row r="12" spans="2:7" x14ac:dyDescent="0.2">
      <c r="B12" s="3"/>
      <c r="C12" s="74" t="e">
        <f>#REF!</f>
        <v>#REF!</v>
      </c>
      <c r="D12" t="e">
        <f>#REF!</f>
        <v>#REF!</v>
      </c>
      <c r="E12" s="124" t="e">
        <f>#REF!</f>
        <v>#REF!</v>
      </c>
      <c r="F12" t="e">
        <f t="shared" si="0"/>
        <v>#REF!</v>
      </c>
      <c r="G12" t="e">
        <f t="shared" si="0"/>
        <v>#REF!</v>
      </c>
    </row>
    <row r="13" spans="2:7" x14ac:dyDescent="0.2">
      <c r="B13" s="3"/>
      <c r="C13" s="74" t="e">
        <f>#REF!</f>
        <v>#REF!</v>
      </c>
      <c r="D13" t="e">
        <f>#REF!</f>
        <v>#REF!</v>
      </c>
      <c r="E13" s="124" t="e">
        <f>#REF!</f>
        <v>#REF!</v>
      </c>
      <c r="F13" t="e">
        <f t="shared" si="0"/>
        <v>#REF!</v>
      </c>
      <c r="G13" t="e">
        <f t="shared" si="0"/>
        <v>#REF!</v>
      </c>
    </row>
    <row r="14" spans="2:7" x14ac:dyDescent="0.2">
      <c r="B14" s="3"/>
      <c r="C14" s="74" t="e">
        <f>#REF!</f>
        <v>#REF!</v>
      </c>
      <c r="D14" t="e">
        <f>#REF!</f>
        <v>#REF!</v>
      </c>
      <c r="E14" s="124" t="e">
        <f>#REF!</f>
        <v>#REF!</v>
      </c>
      <c r="F14" t="e">
        <f t="shared" si="0"/>
        <v>#REF!</v>
      </c>
      <c r="G14" t="e">
        <f t="shared" si="0"/>
        <v>#REF!</v>
      </c>
    </row>
    <row r="15" spans="2:7" x14ac:dyDescent="0.2">
      <c r="B15" s="3"/>
      <c r="C15" s="74" t="e">
        <f>#REF!</f>
        <v>#REF!</v>
      </c>
      <c r="D15" t="e">
        <f>#REF!</f>
        <v>#REF!</v>
      </c>
      <c r="E15" s="124" t="e">
        <f>#REF!</f>
        <v>#REF!</v>
      </c>
      <c r="F15" t="e">
        <f t="shared" si="0"/>
        <v>#REF!</v>
      </c>
      <c r="G15" t="e">
        <f t="shared" si="0"/>
        <v>#REF!</v>
      </c>
    </row>
    <row r="16" spans="2:7" x14ac:dyDescent="0.2">
      <c r="B16" s="3"/>
      <c r="C16" s="74" t="e">
        <f>#REF!</f>
        <v>#REF!</v>
      </c>
      <c r="D16" t="e">
        <f>#REF!</f>
        <v>#REF!</v>
      </c>
      <c r="E16" s="124" t="e">
        <f>#REF!</f>
        <v>#REF!</v>
      </c>
      <c r="F16" t="e">
        <f t="shared" si="0"/>
        <v>#REF!</v>
      </c>
      <c r="G16" t="e">
        <f t="shared" si="0"/>
        <v>#REF!</v>
      </c>
    </row>
    <row r="17" spans="2:7" x14ac:dyDescent="0.2">
      <c r="B17" s="3"/>
      <c r="C17" s="74" t="e">
        <f>#REF!</f>
        <v>#REF!</v>
      </c>
      <c r="D17" t="e">
        <f>#REF!</f>
        <v>#REF!</v>
      </c>
      <c r="E17" s="124" t="e">
        <f>#REF!</f>
        <v>#REF!</v>
      </c>
      <c r="F17" t="e">
        <f t="shared" si="0"/>
        <v>#REF!</v>
      </c>
      <c r="G17" t="e">
        <f t="shared" si="0"/>
        <v>#REF!</v>
      </c>
    </row>
    <row r="18" spans="2:7" x14ac:dyDescent="0.2">
      <c r="B18" s="3"/>
      <c r="C18" s="74" t="e">
        <f>#REF!</f>
        <v>#REF!</v>
      </c>
      <c r="D18" t="e">
        <f>#REF!</f>
        <v>#REF!</v>
      </c>
      <c r="E18" s="124" t="e">
        <f>#REF!</f>
        <v>#REF!</v>
      </c>
      <c r="F18" t="e">
        <f t="shared" si="0"/>
        <v>#REF!</v>
      </c>
      <c r="G18" t="e">
        <f t="shared" si="0"/>
        <v>#REF!</v>
      </c>
    </row>
    <row r="19" spans="2:7" x14ac:dyDescent="0.2">
      <c r="B19" s="3"/>
      <c r="C19" s="74" t="e">
        <f>#REF!</f>
        <v>#REF!</v>
      </c>
      <c r="D19" t="e">
        <f>#REF!</f>
        <v>#REF!</v>
      </c>
      <c r="E19" s="124" t="e">
        <f>#REF!</f>
        <v>#REF!</v>
      </c>
      <c r="F19" t="e">
        <f t="shared" si="0"/>
        <v>#REF!</v>
      </c>
      <c r="G19" t="e">
        <f t="shared" si="0"/>
        <v>#REF!</v>
      </c>
    </row>
    <row r="20" spans="2:7" x14ac:dyDescent="0.2">
      <c r="B20" s="3"/>
      <c r="C20" s="74" t="e">
        <f>#REF!</f>
        <v>#REF!</v>
      </c>
      <c r="D20" t="e">
        <f>#REF!</f>
        <v>#REF!</v>
      </c>
      <c r="E20" s="124" t="e">
        <f>#REF!</f>
        <v>#REF!</v>
      </c>
      <c r="F20" t="e">
        <f t="shared" si="0"/>
        <v>#REF!</v>
      </c>
      <c r="G20" t="e">
        <f t="shared" si="0"/>
        <v>#REF!</v>
      </c>
    </row>
    <row r="21" spans="2:7" x14ac:dyDescent="0.2">
      <c r="B21" s="3"/>
      <c r="C21" s="74" t="e">
        <f>#REF!</f>
        <v>#REF!</v>
      </c>
      <c r="D21" t="e">
        <f>#REF!</f>
        <v>#REF!</v>
      </c>
      <c r="E21" s="124" t="e">
        <f>#REF!</f>
        <v>#REF!</v>
      </c>
      <c r="F21" t="e">
        <f t="shared" si="0"/>
        <v>#REF!</v>
      </c>
      <c r="G21" t="e">
        <f t="shared" si="0"/>
        <v>#REF!</v>
      </c>
    </row>
    <row r="22" spans="2:7" x14ac:dyDescent="0.2">
      <c r="B22" s="3"/>
      <c r="C22" s="74" t="e">
        <f>#REF!</f>
        <v>#REF!</v>
      </c>
      <c r="D22" t="e">
        <f>#REF!</f>
        <v>#REF!</v>
      </c>
      <c r="E22" s="124" t="e">
        <f>#REF!</f>
        <v>#REF!</v>
      </c>
      <c r="F22" t="e">
        <f t="shared" si="0"/>
        <v>#REF!</v>
      </c>
      <c r="G22" t="e">
        <f t="shared" si="0"/>
        <v>#REF!</v>
      </c>
    </row>
    <row r="23" spans="2:7" x14ac:dyDescent="0.2">
      <c r="B23" s="3"/>
      <c r="C23" s="74" t="e">
        <f>#REF!</f>
        <v>#REF!</v>
      </c>
      <c r="D23" t="e">
        <f>#REF!</f>
        <v>#REF!</v>
      </c>
      <c r="E23" s="124" t="e">
        <f>#REF!</f>
        <v>#REF!</v>
      </c>
      <c r="F23" t="e">
        <f t="shared" si="0"/>
        <v>#REF!</v>
      </c>
      <c r="G23" t="e">
        <f>100*(E23/E22-1)</f>
        <v>#REF!</v>
      </c>
    </row>
    <row r="24" spans="2:7" x14ac:dyDescent="0.2">
      <c r="B24" s="3"/>
      <c r="C24" s="74">
        <v>2017</v>
      </c>
      <c r="D24" t="e">
        <f>#REF!</f>
        <v>#REF!</v>
      </c>
      <c r="E24" s="124" t="e">
        <f>#REF!</f>
        <v>#REF!</v>
      </c>
      <c r="F24" t="e">
        <f t="shared" si="0"/>
        <v>#REF!</v>
      </c>
      <c r="G24" t="e">
        <f>100*(E24/E23-1)</f>
        <v>#REF!</v>
      </c>
    </row>
    <row r="25" spans="2:7" x14ac:dyDescent="0.2">
      <c r="C25" s="74"/>
    </row>
    <row r="26" spans="2:7" x14ac:dyDescent="0.2">
      <c r="C26" s="74"/>
    </row>
    <row r="51" spans="5:5" x14ac:dyDescent="0.2">
      <c r="E51" s="123"/>
    </row>
    <row r="52" spans="5:5" x14ac:dyDescent="0.2">
      <c r="E52" s="123"/>
    </row>
    <row r="53" spans="5:5" x14ac:dyDescent="0.2">
      <c r="E53" s="123"/>
    </row>
    <row r="54" spans="5:5" x14ac:dyDescent="0.2">
      <c r="E54" s="123"/>
    </row>
    <row r="55" spans="5:5" x14ac:dyDescent="0.2">
      <c r="E55" s="123"/>
    </row>
    <row r="56" spans="5:5" x14ac:dyDescent="0.2">
      <c r="E56" s="123"/>
    </row>
    <row r="57" spans="5:5" x14ac:dyDescent="0.2">
      <c r="E57" s="123"/>
    </row>
    <row r="58" spans="5:5" x14ac:dyDescent="0.2">
      <c r="E58" s="123"/>
    </row>
    <row r="59" spans="5:5" x14ac:dyDescent="0.2">
      <c r="E59" s="123"/>
    </row>
    <row r="60" spans="5:5" x14ac:dyDescent="0.2">
      <c r="E60" s="123"/>
    </row>
    <row r="61" spans="5:5" x14ac:dyDescent="0.2">
      <c r="E61" s="123"/>
    </row>
    <row r="62" spans="5:5" x14ac:dyDescent="0.2">
      <c r="E62" s="123"/>
    </row>
    <row r="63" spans="5:5" x14ac:dyDescent="0.2">
      <c r="E63" s="123"/>
    </row>
    <row r="64" spans="5:5" x14ac:dyDescent="0.2">
      <c r="E64" s="123"/>
    </row>
    <row r="65" spans="5:5" x14ac:dyDescent="0.2">
      <c r="E65" s="123"/>
    </row>
    <row r="66" spans="5:5" x14ac:dyDescent="0.2">
      <c r="E66" s="123"/>
    </row>
    <row r="67" spans="5:5" x14ac:dyDescent="0.2">
      <c r="E67" s="123"/>
    </row>
    <row r="68" spans="5:5" x14ac:dyDescent="0.2">
      <c r="E68" s="123"/>
    </row>
    <row r="69" spans="5:5" x14ac:dyDescent="0.2">
      <c r="E69" s="123"/>
    </row>
    <row r="70" spans="5:5" x14ac:dyDescent="0.2">
      <c r="E70" s="123"/>
    </row>
    <row r="71" spans="5:5" x14ac:dyDescent="0.2">
      <c r="E71" s="12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AD4FBD"/>
  </sheetPr>
  <dimension ref="A1"/>
  <sheetViews>
    <sheetView zoomScale="115" zoomScaleNormal="115" workbookViewId="0">
      <selection activeCell="Z56" sqref="Z56"/>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41"/>
  <sheetViews>
    <sheetView workbookViewId="0">
      <selection activeCell="M21" sqref="M21"/>
    </sheetView>
  </sheetViews>
  <sheetFormatPr defaultRowHeight="12.75" x14ac:dyDescent="0.2"/>
  <cols>
    <col min="2" max="2" customWidth="true" width="6.42578125" collapsed="false"/>
    <col min="3" max="4" bestFit="true" customWidth="true" width="11.7109375" collapsed="false"/>
    <col min="5" max="6" bestFit="true" customWidth="true" width="12.5703125" collapsed="false"/>
    <col min="10" max="13" bestFit="true" customWidth="true" width="9.5703125" collapsed="false"/>
  </cols>
  <sheetData>
    <row r="1" spans="1:6" x14ac:dyDescent="0.2">
      <c r="C1" s="339" t="s">
        <v>87</v>
      </c>
      <c r="D1" s="339"/>
      <c r="E1" s="339" t="s">
        <v>168</v>
      </c>
      <c r="F1" s="339"/>
    </row>
    <row r="2" spans="1:6" x14ac:dyDescent="0.2">
      <c r="C2" s="77" t="s">
        <v>98</v>
      </c>
      <c r="D2" s="77" t="s">
        <v>15</v>
      </c>
      <c r="E2" s="77" t="s">
        <v>98</v>
      </c>
      <c r="F2" s="77" t="s">
        <v>15</v>
      </c>
    </row>
    <row r="3" spans="1:6" x14ac:dyDescent="0.2">
      <c r="B3" t="e">
        <f>#REF!</f>
        <v>#REF!</v>
      </c>
      <c r="C3" s="70" t="e">
        <f>#REF!</f>
        <v>#REF!</v>
      </c>
      <c r="D3" s="70" t="e">
        <f>#REF!*1</f>
        <v>#REF!</v>
      </c>
      <c r="E3" s="70" t="e">
        <f>#REF!</f>
        <v>#REF!</v>
      </c>
      <c r="F3" s="70" t="e">
        <f>#REF!</f>
        <v>#REF!</v>
      </c>
    </row>
    <row r="4" spans="1:6" x14ac:dyDescent="0.2">
      <c r="A4" t="e">
        <f>#REF!</f>
        <v>#REF!</v>
      </c>
      <c r="B4" t="e">
        <f>#REF!</f>
        <v>#REF!</v>
      </c>
      <c r="C4" s="70" t="e">
        <f>#REF!</f>
        <v>#REF!</v>
      </c>
      <c r="D4" s="70" t="e">
        <f>#REF!*1</f>
        <v>#REF!</v>
      </c>
      <c r="E4" s="70" t="e">
        <f>#REF!</f>
        <v>#REF!</v>
      </c>
      <c r="F4" s="70" t="e">
        <f>#REF!</f>
        <v>#REF!</v>
      </c>
    </row>
    <row r="5" spans="1:6" x14ac:dyDescent="0.2">
      <c r="B5" t="e">
        <f>#REF!</f>
        <v>#REF!</v>
      </c>
      <c r="C5" s="70" t="e">
        <f>#REF!</f>
        <v>#REF!</v>
      </c>
      <c r="D5" s="70" t="e">
        <f>#REF!*1</f>
        <v>#REF!</v>
      </c>
      <c r="E5" s="70" t="e">
        <f>#REF!</f>
        <v>#REF!</v>
      </c>
      <c r="F5" s="70" t="e">
        <f>#REF!</f>
        <v>#REF!</v>
      </c>
    </row>
    <row r="6" spans="1:6" x14ac:dyDescent="0.2">
      <c r="B6" t="e">
        <f>#REF!</f>
        <v>#REF!</v>
      </c>
      <c r="C6" s="70" t="e">
        <f>#REF!</f>
        <v>#REF!</v>
      </c>
      <c r="D6" s="70" t="e">
        <f>#REF!*1</f>
        <v>#REF!</v>
      </c>
      <c r="E6" s="70" t="e">
        <f>#REF!</f>
        <v>#REF!</v>
      </c>
      <c r="F6" s="70" t="e">
        <f>#REF!</f>
        <v>#REF!</v>
      </c>
    </row>
    <row r="7" spans="1:6" x14ac:dyDescent="0.2">
      <c r="B7" t="e">
        <f>#REF!</f>
        <v>#REF!</v>
      </c>
      <c r="C7" s="70" t="e">
        <f>#REF!</f>
        <v>#REF!</v>
      </c>
      <c r="D7" s="70" t="e">
        <f>#REF!*1</f>
        <v>#REF!</v>
      </c>
      <c r="E7" s="70" t="e">
        <f>#REF!</f>
        <v>#REF!</v>
      </c>
      <c r="F7" s="70" t="e">
        <f>#REF!</f>
        <v>#REF!</v>
      </c>
    </row>
    <row r="8" spans="1:6" x14ac:dyDescent="0.2">
      <c r="A8" t="e">
        <f>#REF!</f>
        <v>#REF!</v>
      </c>
      <c r="B8" t="e">
        <f>#REF!</f>
        <v>#REF!</v>
      </c>
      <c r="C8" s="70" t="e">
        <f>#REF!</f>
        <v>#REF!</v>
      </c>
      <c r="D8" s="70" t="e">
        <f>#REF!*1</f>
        <v>#REF!</v>
      </c>
      <c r="E8" s="70" t="e">
        <f>#REF!</f>
        <v>#REF!</v>
      </c>
      <c r="F8" s="70" t="e">
        <f>#REF!</f>
        <v>#REF!</v>
      </c>
    </row>
    <row r="9" spans="1:6" x14ac:dyDescent="0.2">
      <c r="B9" t="e">
        <f>#REF!</f>
        <v>#REF!</v>
      </c>
      <c r="C9" s="70" t="e">
        <f>#REF!</f>
        <v>#REF!</v>
      </c>
      <c r="D9" s="70" t="e">
        <f>#REF!*1</f>
        <v>#REF!</v>
      </c>
      <c r="E9" s="70" t="e">
        <f>#REF!</f>
        <v>#REF!</v>
      </c>
      <c r="F9" s="70" t="e">
        <f>#REF!</f>
        <v>#REF!</v>
      </c>
    </row>
    <row r="10" spans="1:6" x14ac:dyDescent="0.2">
      <c r="B10" t="e">
        <f>#REF!</f>
        <v>#REF!</v>
      </c>
      <c r="C10" s="70" t="e">
        <f>#REF!</f>
        <v>#REF!</v>
      </c>
      <c r="D10" s="70" t="e">
        <f>#REF!*1</f>
        <v>#REF!</v>
      </c>
      <c r="E10" s="70" t="e">
        <f>#REF!</f>
        <v>#REF!</v>
      </c>
      <c r="F10" s="70" t="e">
        <f>#REF!</f>
        <v>#REF!</v>
      </c>
    </row>
    <row r="11" spans="1:6" x14ac:dyDescent="0.2">
      <c r="B11" t="e">
        <f>#REF!</f>
        <v>#REF!</v>
      </c>
      <c r="C11" s="70" t="e">
        <f>#REF!</f>
        <v>#REF!</v>
      </c>
      <c r="D11" s="70" t="e">
        <f>#REF!*1</f>
        <v>#REF!</v>
      </c>
      <c r="E11" s="70" t="e">
        <f>#REF!</f>
        <v>#REF!</v>
      </c>
      <c r="F11" s="70" t="e">
        <f>#REF!</f>
        <v>#REF!</v>
      </c>
    </row>
    <row r="12" spans="1:6" x14ac:dyDescent="0.2">
      <c r="A12" t="e">
        <f>#REF!</f>
        <v>#REF!</v>
      </c>
      <c r="B12" t="e">
        <f>#REF!</f>
        <v>#REF!</v>
      </c>
      <c r="C12" s="70" t="e">
        <f>#REF!</f>
        <v>#REF!</v>
      </c>
      <c r="D12" s="70" t="e">
        <f>#REF!*1</f>
        <v>#REF!</v>
      </c>
      <c r="E12" s="70" t="e">
        <f>#REF!</f>
        <v>#REF!</v>
      </c>
      <c r="F12" s="70" t="e">
        <f>#REF!</f>
        <v>#REF!</v>
      </c>
    </row>
    <row r="13" spans="1:6" x14ac:dyDescent="0.2">
      <c r="B13" t="e">
        <f>#REF!</f>
        <v>#REF!</v>
      </c>
      <c r="C13" s="70" t="e">
        <f>#REF!</f>
        <v>#REF!</v>
      </c>
      <c r="D13" s="70" t="e">
        <f>#REF!*1</f>
        <v>#REF!</v>
      </c>
      <c r="E13" s="70" t="e">
        <f>#REF!</f>
        <v>#REF!</v>
      </c>
      <c r="F13" s="70" t="e">
        <f>#REF!</f>
        <v>#REF!</v>
      </c>
    </row>
    <row r="14" spans="1:6" x14ac:dyDescent="0.2">
      <c r="B14" t="e">
        <f>#REF!</f>
        <v>#REF!</v>
      </c>
      <c r="C14" s="70" t="e">
        <f>#REF!</f>
        <v>#REF!</v>
      </c>
      <c r="D14" s="70" t="e">
        <f>#REF!*1</f>
        <v>#REF!</v>
      </c>
      <c r="E14" s="70" t="e">
        <f>#REF!</f>
        <v>#REF!</v>
      </c>
      <c r="F14" s="70" t="e">
        <f>#REF!</f>
        <v>#REF!</v>
      </c>
    </row>
    <row r="15" spans="1:6" x14ac:dyDescent="0.2">
      <c r="B15" t="e">
        <f>#REF!</f>
        <v>#REF!</v>
      </c>
      <c r="C15" s="70" t="e">
        <f>#REF!</f>
        <v>#REF!</v>
      </c>
      <c r="D15" s="70" t="e">
        <f>#REF!*1</f>
        <v>#REF!</v>
      </c>
      <c r="E15" s="70" t="e">
        <f>#REF!</f>
        <v>#REF!</v>
      </c>
      <c r="F15" s="70" t="e">
        <f>#REF!</f>
        <v>#REF!</v>
      </c>
    </row>
    <row r="16" spans="1:6" x14ac:dyDescent="0.2">
      <c r="A16" t="e">
        <f>#REF!</f>
        <v>#REF!</v>
      </c>
      <c r="B16" t="e">
        <f>#REF!</f>
        <v>#REF!</v>
      </c>
      <c r="C16" s="70" t="e">
        <f>#REF!</f>
        <v>#REF!</v>
      </c>
      <c r="D16" s="70" t="e">
        <f>#REF!*1</f>
        <v>#REF!</v>
      </c>
      <c r="E16" s="70" t="e">
        <f>#REF!</f>
        <v>#REF!</v>
      </c>
      <c r="F16" s="70" t="e">
        <f>#REF!</f>
        <v>#REF!</v>
      </c>
    </row>
    <row r="17" spans="1:13" x14ac:dyDescent="0.2">
      <c r="B17" t="e">
        <f>#REF!</f>
        <v>#REF!</v>
      </c>
      <c r="C17" s="70" t="e">
        <f>#REF!</f>
        <v>#REF!</v>
      </c>
      <c r="D17" s="70" t="e">
        <f>#REF!*1</f>
        <v>#REF!</v>
      </c>
      <c r="E17" s="70" t="e">
        <f>#REF!</f>
        <v>#REF!</v>
      </c>
      <c r="F17" s="70" t="e">
        <f>#REF!</f>
        <v>#REF!</v>
      </c>
    </row>
    <row r="18" spans="1:13" x14ac:dyDescent="0.2">
      <c r="B18" t="e">
        <f>#REF!</f>
        <v>#REF!</v>
      </c>
      <c r="C18" s="70" t="e">
        <f>#REF!</f>
        <v>#REF!</v>
      </c>
      <c r="D18" s="70" t="e">
        <f>#REF!*1</f>
        <v>#REF!</v>
      </c>
      <c r="E18" s="70" t="e">
        <f>#REF!</f>
        <v>#REF!</v>
      </c>
      <c r="F18" s="70" t="e">
        <f>#REF!</f>
        <v>#REF!</v>
      </c>
      <c r="J18" s="76"/>
    </row>
    <row r="19" spans="1:13" x14ac:dyDescent="0.2">
      <c r="B19" t="e">
        <f>#REF!</f>
        <v>#REF!</v>
      </c>
      <c r="C19" s="70" t="e">
        <f>#REF!</f>
        <v>#REF!</v>
      </c>
      <c r="D19" s="70" t="e">
        <f>#REF!*1</f>
        <v>#REF!</v>
      </c>
      <c r="E19" s="70" t="e">
        <f>#REF!</f>
        <v>#REF!</v>
      </c>
      <c r="F19" s="70" t="e">
        <f>#REF!</f>
        <v>#REF!</v>
      </c>
      <c r="J19" s="339" t="s">
        <v>87</v>
      </c>
      <c r="K19" s="339"/>
      <c r="L19" s="339" t="s">
        <v>168</v>
      </c>
      <c r="M19" s="339"/>
    </row>
    <row r="20" spans="1:13" x14ac:dyDescent="0.2">
      <c r="A20" t="e">
        <f>#REF!</f>
        <v>#REF!</v>
      </c>
      <c r="B20" t="e">
        <f>#REF!</f>
        <v>#REF!</v>
      </c>
      <c r="C20" s="70" t="e">
        <f>#REF!</f>
        <v>#REF!</v>
      </c>
      <c r="D20" s="70" t="e">
        <f>#REF!*1</f>
        <v>#REF!</v>
      </c>
      <c r="E20" s="70" t="e">
        <f>#REF!</f>
        <v>#REF!</v>
      </c>
      <c r="F20" s="70" t="e">
        <f>#REF!</f>
        <v>#REF!</v>
      </c>
      <c r="J20" s="77" t="s">
        <v>98</v>
      </c>
      <c r="K20" s="77" t="s">
        <v>15</v>
      </c>
      <c r="L20" s="77" t="s">
        <v>98</v>
      </c>
      <c r="M20" s="77" t="s">
        <v>15</v>
      </c>
    </row>
    <row r="21" spans="1:13" x14ac:dyDescent="0.2">
      <c r="B21" t="e">
        <f>#REF!</f>
        <v>#REF!</v>
      </c>
      <c r="C21" s="70" t="e">
        <f>#REF!</f>
        <v>#REF!</v>
      </c>
      <c r="D21" s="70" t="e">
        <f>#REF!*1</f>
        <v>#REF!</v>
      </c>
      <c r="E21" s="70" t="e">
        <f>#REF!</f>
        <v>#REF!</v>
      </c>
      <c r="F21" s="70" t="e">
        <f>#REF!</f>
        <v>#REF!</v>
      </c>
      <c r="I21" s="76" t="s">
        <v>170</v>
      </c>
      <c r="J21" s="78" t="e">
        <f>MAX(C4:C12)</f>
        <v>#REF!</v>
      </c>
      <c r="K21" s="78" t="e">
        <f>MAX(D4:D12)</f>
        <v>#REF!</v>
      </c>
      <c r="L21" s="78" t="e">
        <f>MAX(E6:E12)</f>
        <v>#REF!</v>
      </c>
      <c r="M21" s="78" t="e">
        <f>MAX(F4:F12)</f>
        <v>#REF!</v>
      </c>
    </row>
    <row r="22" spans="1:13" x14ac:dyDescent="0.2">
      <c r="B22" t="e">
        <f>#REF!</f>
        <v>#REF!</v>
      </c>
      <c r="C22" s="70" t="e">
        <f>#REF!</f>
        <v>#REF!</v>
      </c>
      <c r="D22" s="70" t="e">
        <f>#REF!*1</f>
        <v>#REF!</v>
      </c>
      <c r="E22" s="70" t="e">
        <f>#REF!</f>
        <v>#REF!</v>
      </c>
      <c r="F22" s="70" t="e">
        <f>#REF!</f>
        <v>#REF!</v>
      </c>
      <c r="I22" s="76" t="s">
        <v>171</v>
      </c>
      <c r="J22" s="78" t="e">
        <f>MIN(C9:C15)</f>
        <v>#REF!</v>
      </c>
      <c r="K22" s="78" t="e">
        <f>MIN(D9:D15)</f>
        <v>#REF!</v>
      </c>
      <c r="L22" s="78" t="e">
        <f>MIN(E9:E15)</f>
        <v>#REF!</v>
      </c>
      <c r="M22" s="78" t="e">
        <f>MIN(F9:F15)</f>
        <v>#REF!</v>
      </c>
    </row>
    <row r="23" spans="1:13" x14ac:dyDescent="0.2">
      <c r="B23" t="e">
        <f>#REF!</f>
        <v>#REF!</v>
      </c>
      <c r="C23" s="70" t="e">
        <f>#REF!</f>
        <v>#REF!</v>
      </c>
      <c r="D23" s="70" t="e">
        <f>#REF!*1</f>
        <v>#REF!</v>
      </c>
      <c r="E23" s="70" t="e">
        <f>#REF!</f>
        <v>#REF!</v>
      </c>
      <c r="F23" s="70" t="e">
        <f>#REF!</f>
        <v>#REF!</v>
      </c>
      <c r="I23" s="76" t="s">
        <v>172</v>
      </c>
      <c r="J23" s="78" t="e">
        <f>C40</f>
        <v>#REF!</v>
      </c>
      <c r="K23" s="78" t="e">
        <f>D40</f>
        <v>#REF!</v>
      </c>
      <c r="L23" s="78" t="e">
        <f>E40</f>
        <v>#REF!</v>
      </c>
      <c r="M23" s="78" t="e">
        <f>F40</f>
        <v>#REF!</v>
      </c>
    </row>
    <row r="24" spans="1:13" x14ac:dyDescent="0.2">
      <c r="A24" t="e">
        <f>#REF!</f>
        <v>#REF!</v>
      </c>
      <c r="B24" t="e">
        <f>#REF!</f>
        <v>#REF!</v>
      </c>
      <c r="C24" s="70" t="e">
        <f>#REF!</f>
        <v>#REF!</v>
      </c>
      <c r="D24" s="70" t="e">
        <f>#REF!*1</f>
        <v>#REF!</v>
      </c>
      <c r="E24" s="70" t="e">
        <f>#REF!</f>
        <v>#REF!</v>
      </c>
      <c r="F24" s="70" t="e">
        <f>#REF!</f>
        <v>#REF!</v>
      </c>
      <c r="J24" s="78"/>
      <c r="K24" s="78"/>
      <c r="L24" s="78"/>
      <c r="M24" s="78"/>
    </row>
    <row r="25" spans="1:13" x14ac:dyDescent="0.2">
      <c r="B25" t="e">
        <f>#REF!</f>
        <v>#REF!</v>
      </c>
      <c r="C25" s="70" t="e">
        <f>#REF!</f>
        <v>#REF!</v>
      </c>
      <c r="D25" s="70" t="e">
        <f>#REF!*1</f>
        <v>#REF!</v>
      </c>
      <c r="E25" s="70" t="e">
        <f>#REF!</f>
        <v>#REF!</v>
      </c>
      <c r="F25" s="70" t="e">
        <f>#REF!</f>
        <v>#REF!</v>
      </c>
      <c r="I25" s="76" t="s">
        <v>169</v>
      </c>
      <c r="J25" s="78" t="e">
        <f>(J21-J22)/J21*100</f>
        <v>#REF!</v>
      </c>
      <c r="K25" s="78" t="e">
        <f>(K21-K22)/K21*100</f>
        <v>#REF!</v>
      </c>
      <c r="L25" s="78" t="e">
        <f>(L21-L22)/L21*100</f>
        <v>#REF!</v>
      </c>
      <c r="M25" s="78" t="e">
        <f>(M21-M22)/M21*100</f>
        <v>#REF!</v>
      </c>
    </row>
    <row r="26" spans="1:13" x14ac:dyDescent="0.2">
      <c r="B26" t="e">
        <f>#REF!</f>
        <v>#REF!</v>
      </c>
      <c r="C26" s="70" t="e">
        <f>#REF!</f>
        <v>#REF!</v>
      </c>
      <c r="D26" s="70" t="e">
        <f>#REF!*1</f>
        <v>#REF!</v>
      </c>
      <c r="E26" s="70" t="e">
        <f>#REF!</f>
        <v>#REF!</v>
      </c>
      <c r="F26" s="70" t="e">
        <f>#REF!</f>
        <v>#REF!</v>
      </c>
      <c r="I26" s="76" t="s">
        <v>173</v>
      </c>
      <c r="J26" s="78" t="e">
        <f>(J23-J21)/J21*100</f>
        <v>#REF!</v>
      </c>
      <c r="K26" s="78" t="e">
        <f>(K23-K21)/K21*100</f>
        <v>#REF!</v>
      </c>
      <c r="L26" s="78" t="e">
        <f>(L23-L21)/L21*100</f>
        <v>#REF!</v>
      </c>
      <c r="M26" s="78" t="e">
        <f>(M23-M21)/M21*100</f>
        <v>#REF!</v>
      </c>
    </row>
    <row r="27" spans="1:13" x14ac:dyDescent="0.2">
      <c r="B27" t="e">
        <f>#REF!</f>
        <v>#REF!</v>
      </c>
      <c r="C27" s="70" t="e">
        <f>#REF!</f>
        <v>#REF!</v>
      </c>
      <c r="D27" s="70" t="e">
        <f>#REF!*1</f>
        <v>#REF!</v>
      </c>
      <c r="E27" s="70" t="e">
        <f>#REF!</f>
        <v>#REF!</v>
      </c>
      <c r="F27" s="70" t="e">
        <f>#REF!</f>
        <v>#REF!</v>
      </c>
    </row>
    <row r="28" spans="1:13" x14ac:dyDescent="0.2">
      <c r="A28" t="e">
        <f>#REF!</f>
        <v>#REF!</v>
      </c>
      <c r="B28" t="e">
        <f>#REF!</f>
        <v>#REF!</v>
      </c>
      <c r="C28" s="70" t="e">
        <f>#REF!</f>
        <v>#REF!</v>
      </c>
      <c r="D28" s="70" t="e">
        <f>#REF!*1</f>
        <v>#REF!</v>
      </c>
      <c r="E28" s="70" t="e">
        <f>#REF!</f>
        <v>#REF!</v>
      </c>
      <c r="F28" s="70" t="e">
        <f>#REF!</f>
        <v>#REF!</v>
      </c>
    </row>
    <row r="29" spans="1:13" x14ac:dyDescent="0.2">
      <c r="B29" t="e">
        <f>#REF!</f>
        <v>#REF!</v>
      </c>
      <c r="C29" s="70" t="e">
        <f>#REF!</f>
        <v>#REF!</v>
      </c>
      <c r="D29" s="70" t="e">
        <f>#REF!*1</f>
        <v>#REF!</v>
      </c>
      <c r="E29" s="70" t="e">
        <f>#REF!</f>
        <v>#REF!</v>
      </c>
      <c r="F29" s="70" t="e">
        <f>#REF!</f>
        <v>#REF!</v>
      </c>
    </row>
    <row r="30" spans="1:13" x14ac:dyDescent="0.2">
      <c r="B30" t="e">
        <f>#REF!</f>
        <v>#REF!</v>
      </c>
      <c r="C30" s="70" t="e">
        <f>#REF!</f>
        <v>#REF!</v>
      </c>
      <c r="D30" s="70" t="e">
        <f>#REF!*1</f>
        <v>#REF!</v>
      </c>
      <c r="E30" s="70" t="e">
        <f>#REF!</f>
        <v>#REF!</v>
      </c>
      <c r="F30" s="70" t="e">
        <f>#REF!</f>
        <v>#REF!</v>
      </c>
    </row>
    <row r="31" spans="1:13" x14ac:dyDescent="0.2">
      <c r="B31" t="e">
        <f>#REF!</f>
        <v>#REF!</v>
      </c>
      <c r="C31" s="70" t="e">
        <f>#REF!</f>
        <v>#REF!</v>
      </c>
      <c r="D31" s="70" t="e">
        <f>#REF!*1</f>
        <v>#REF!</v>
      </c>
      <c r="E31" s="70" t="e">
        <f>#REF!</f>
        <v>#REF!</v>
      </c>
      <c r="F31" s="70" t="e">
        <f>#REF!</f>
        <v>#REF!</v>
      </c>
    </row>
    <row r="32" spans="1:13" x14ac:dyDescent="0.2">
      <c r="A32" t="e">
        <f>#REF!</f>
        <v>#REF!</v>
      </c>
      <c r="B32" t="e">
        <f>#REF!</f>
        <v>#REF!</v>
      </c>
      <c r="C32" s="70" t="e">
        <f>#REF!</f>
        <v>#REF!</v>
      </c>
      <c r="D32" s="70" t="e">
        <f>#REF!*1</f>
        <v>#REF!</v>
      </c>
      <c r="E32" s="70" t="e">
        <f>#REF!</f>
        <v>#REF!</v>
      </c>
      <c r="F32" s="70" t="e">
        <f>#REF!</f>
        <v>#REF!</v>
      </c>
    </row>
    <row r="33" spans="1:6" x14ac:dyDescent="0.2">
      <c r="B33" t="e">
        <f>#REF!</f>
        <v>#REF!</v>
      </c>
      <c r="C33" s="70" t="e">
        <f>#REF!</f>
        <v>#REF!</v>
      </c>
      <c r="D33" s="70" t="e">
        <f>#REF!*1</f>
        <v>#REF!</v>
      </c>
      <c r="E33" s="70" t="e">
        <f>#REF!</f>
        <v>#REF!</v>
      </c>
      <c r="F33" s="70" t="e">
        <f>#REF!</f>
        <v>#REF!</v>
      </c>
    </row>
    <row r="34" spans="1:6" x14ac:dyDescent="0.2">
      <c r="B34" t="e">
        <f>#REF!</f>
        <v>#REF!</v>
      </c>
      <c r="C34" s="70" t="e">
        <f>#REF!</f>
        <v>#REF!</v>
      </c>
      <c r="D34" s="70" t="e">
        <f>#REF!*1</f>
        <v>#REF!</v>
      </c>
      <c r="E34" s="70" t="e">
        <f>#REF!</f>
        <v>#REF!</v>
      </c>
      <c r="F34" s="70" t="e">
        <f>#REF!</f>
        <v>#REF!</v>
      </c>
    </row>
    <row r="35" spans="1:6" x14ac:dyDescent="0.2">
      <c r="B35" t="e">
        <f>#REF!</f>
        <v>#REF!</v>
      </c>
      <c r="C35" s="70" t="e">
        <f>#REF!</f>
        <v>#REF!</v>
      </c>
      <c r="D35" s="70" t="e">
        <f>#REF!*1</f>
        <v>#REF!</v>
      </c>
      <c r="E35" s="70" t="e">
        <f>#REF!</f>
        <v>#REF!</v>
      </c>
      <c r="F35" s="70" t="e">
        <f>#REF!</f>
        <v>#REF!</v>
      </c>
    </row>
    <row r="36" spans="1:6" x14ac:dyDescent="0.2">
      <c r="A36" t="e">
        <f>#REF!</f>
        <v>#REF!</v>
      </c>
      <c r="B36" t="e">
        <f>#REF!</f>
        <v>#REF!</v>
      </c>
      <c r="C36" s="70" t="e">
        <f>#REF!</f>
        <v>#REF!</v>
      </c>
      <c r="D36" s="70" t="e">
        <f>#REF!*1</f>
        <v>#REF!</v>
      </c>
      <c r="E36" s="70" t="e">
        <f>#REF!</f>
        <v>#REF!</v>
      </c>
      <c r="F36" s="70" t="e">
        <f>#REF!</f>
        <v>#REF!</v>
      </c>
    </row>
    <row r="37" spans="1:6" x14ac:dyDescent="0.2">
      <c r="B37" t="e">
        <f>#REF!</f>
        <v>#REF!</v>
      </c>
      <c r="C37" s="70" t="e">
        <f>#REF!</f>
        <v>#REF!</v>
      </c>
      <c r="D37" s="70" t="e">
        <f>#REF!*1</f>
        <v>#REF!</v>
      </c>
      <c r="E37" s="70" t="e">
        <f>#REF!</f>
        <v>#REF!</v>
      </c>
      <c r="F37" s="70" t="e">
        <f>#REF!</f>
        <v>#REF!</v>
      </c>
    </row>
    <row r="38" spans="1:6" x14ac:dyDescent="0.2">
      <c r="B38" t="e">
        <f>#REF!</f>
        <v>#REF!</v>
      </c>
      <c r="C38" s="70" t="e">
        <f>#REF!</f>
        <v>#REF!</v>
      </c>
      <c r="D38" s="70" t="e">
        <f>#REF!*1</f>
        <v>#REF!</v>
      </c>
      <c r="E38" s="70" t="e">
        <f>#REF!</f>
        <v>#REF!</v>
      </c>
      <c r="F38" s="70" t="e">
        <f>#REF!</f>
        <v>#REF!</v>
      </c>
    </row>
    <row r="39" spans="1:6" x14ac:dyDescent="0.2">
      <c r="B39" t="e">
        <f>#REF!</f>
        <v>#REF!</v>
      </c>
      <c r="C39" s="70" t="e">
        <f>#REF!</f>
        <v>#REF!</v>
      </c>
      <c r="D39" s="70" t="e">
        <f>#REF!*1</f>
        <v>#REF!</v>
      </c>
      <c r="E39" s="70" t="e">
        <f>#REF!</f>
        <v>#REF!</v>
      </c>
      <c r="F39" s="70" t="e">
        <f>#REF!</f>
        <v>#REF!</v>
      </c>
    </row>
    <row r="40" spans="1:6" x14ac:dyDescent="0.2">
      <c r="A40" t="e">
        <f>#REF!</f>
        <v>#REF!</v>
      </c>
      <c r="B40" t="e">
        <f>#REF!</f>
        <v>#REF!</v>
      </c>
      <c r="C40" s="70" t="e">
        <f>#REF!</f>
        <v>#REF!</v>
      </c>
      <c r="D40" s="70" t="e">
        <f>#REF!*1</f>
        <v>#REF!</v>
      </c>
      <c r="E40" s="70" t="e">
        <f>#REF!</f>
        <v>#REF!</v>
      </c>
      <c r="F40" s="70" t="e">
        <f>#REF!</f>
        <v>#REF!</v>
      </c>
    </row>
    <row r="41" spans="1:6" x14ac:dyDescent="0.2">
      <c r="C41" s="70"/>
      <c r="D41" s="70"/>
      <c r="E41" s="70"/>
      <c r="F41" s="70"/>
    </row>
  </sheetData>
  <mergeCells count="4">
    <mergeCell ref="C1:D1"/>
    <mergeCell ref="E1:F1"/>
    <mergeCell ref="J19:K19"/>
    <mergeCell ref="L19:M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T33"/>
  <sheetViews>
    <sheetView zoomScale="80" zoomScaleNormal="80" workbookViewId="0">
      <selection activeCell="M21" sqref="M21"/>
    </sheetView>
  </sheetViews>
  <sheetFormatPr defaultRowHeight="12.75" x14ac:dyDescent="0.2"/>
  <cols>
    <col min="1" max="1" customWidth="true" width="26.42578125" collapsed="false"/>
    <col min="2" max="2" customWidth="true" width="10.5703125" collapsed="false"/>
    <col min="4" max="4" customWidth="true" width="13.0" collapsed="false"/>
    <col min="5" max="5" customWidth="true" width="12.42578125" collapsed="false"/>
    <col min="7" max="7" customWidth="true" width="9.5703125" collapsed="false"/>
    <col min="9" max="9" customWidth="true" width="12.0" collapsed="false"/>
    <col min="10" max="10" customWidth="true" width="13.28515625" collapsed="false"/>
    <col min="11" max="11" customWidth="true" width="14.0" collapsed="false"/>
    <col min="13" max="13" customWidth="true" width="11.5703125" collapsed="false"/>
    <col min="14" max="14" customWidth="true" width="13.7109375" collapsed="false"/>
    <col min="16" max="16" customWidth="true" width="12.5703125" collapsed="false"/>
    <col min="17" max="17" customWidth="true" width="10.7109375" collapsed="false"/>
  </cols>
  <sheetData>
    <row r="1" spans="1:20" ht="13.5" thickBot="1" x14ac:dyDescent="0.25">
      <c r="B1" s="31"/>
      <c r="C1" s="26"/>
      <c r="D1" s="26"/>
      <c r="E1" s="26"/>
      <c r="F1" s="26"/>
      <c r="G1" s="26"/>
      <c r="H1" s="26"/>
      <c r="I1" s="26"/>
      <c r="J1" s="26"/>
      <c r="K1" s="26"/>
      <c r="L1" s="26"/>
      <c r="M1" s="26"/>
      <c r="N1" s="26"/>
      <c r="O1" s="26"/>
      <c r="P1" s="26"/>
    </row>
    <row r="2" spans="1:20" s="25" customFormat="1" ht="63.75" x14ac:dyDescent="0.4">
      <c r="A2" s="21" t="s">
        <v>83</v>
      </c>
      <c r="B2" s="30"/>
      <c r="C2" s="20" t="s">
        <v>18</v>
      </c>
      <c r="D2" s="19" t="s">
        <v>82</v>
      </c>
      <c r="E2" s="18" t="s">
        <v>20</v>
      </c>
      <c r="F2" s="13" t="s">
        <v>5</v>
      </c>
      <c r="G2" s="16"/>
      <c r="H2" s="13"/>
      <c r="I2" s="13"/>
      <c r="J2" s="13"/>
      <c r="K2" s="14" t="s">
        <v>0</v>
      </c>
      <c r="L2" s="13" t="s">
        <v>6</v>
      </c>
      <c r="M2" s="13"/>
      <c r="N2" s="13"/>
      <c r="O2" s="13"/>
      <c r="P2" s="13"/>
      <c r="Q2" s="12"/>
      <c r="R2" s="29"/>
      <c r="S2" s="29"/>
      <c r="T2" s="29"/>
    </row>
    <row r="3" spans="1:20" ht="51" x14ac:dyDescent="0.2">
      <c r="A3" s="11"/>
      <c r="B3" s="28"/>
      <c r="C3" s="9"/>
      <c r="D3" s="9"/>
      <c r="E3" s="8" t="s">
        <v>10</v>
      </c>
      <c r="F3" s="27" t="s">
        <v>10</v>
      </c>
      <c r="G3" s="5" t="s">
        <v>19</v>
      </c>
      <c r="H3" s="5" t="s">
        <v>21</v>
      </c>
      <c r="I3" s="5" t="s">
        <v>35</v>
      </c>
      <c r="J3" s="5" t="s">
        <v>36</v>
      </c>
      <c r="K3" s="6" t="s">
        <v>10</v>
      </c>
      <c r="L3" s="5" t="s">
        <v>10</v>
      </c>
      <c r="M3" s="5" t="s">
        <v>22</v>
      </c>
      <c r="N3" s="5" t="s">
        <v>23</v>
      </c>
      <c r="O3" s="5" t="s">
        <v>24</v>
      </c>
      <c r="P3" s="5" t="s">
        <v>25</v>
      </c>
      <c r="Q3" s="57" t="s">
        <v>63</v>
      </c>
      <c r="R3" s="26"/>
      <c r="S3" s="26"/>
      <c r="T3" s="26"/>
    </row>
    <row r="4" spans="1:20" ht="41.25" customHeight="1" x14ac:dyDescent="0.2">
      <c r="A4" s="32" t="s">
        <v>81</v>
      </c>
      <c r="B4" s="37" t="s">
        <v>93</v>
      </c>
      <c r="C4" s="43" t="e">
        <f>#REF!/#REF!-1</f>
        <v>#REF!</v>
      </c>
      <c r="D4" s="43" t="e">
        <f>#REF!/#REF!-1</f>
        <v>#REF!</v>
      </c>
      <c r="E4" s="43" t="e">
        <f>#REF!/#REF!-1</f>
        <v>#REF!</v>
      </c>
      <c r="F4" s="51" t="e">
        <f>#REF!/#REF!-1</f>
        <v>#REF!</v>
      </c>
      <c r="G4" s="52" t="e">
        <f>#REF!/#REF!-1</f>
        <v>#REF!</v>
      </c>
      <c r="H4" s="52" t="e">
        <f>#REF!/#REF!-1</f>
        <v>#REF!</v>
      </c>
      <c r="I4" s="52" t="e">
        <f>#REF!/#REF!-1</f>
        <v>#REF!</v>
      </c>
      <c r="J4" s="53" t="e">
        <f>#REF!/#REF!-1</f>
        <v>#REF!</v>
      </c>
      <c r="K4" s="43" t="e">
        <f>#REF!/#REF!-1</f>
        <v>#REF!</v>
      </c>
      <c r="L4" s="51" t="e">
        <f>#REF!/#REF!-1</f>
        <v>#REF!</v>
      </c>
      <c r="M4" s="52" t="e">
        <f>#REF!/#REF!-1</f>
        <v>#REF!</v>
      </c>
      <c r="N4" s="52" t="e">
        <f>#REF!/#REF!-1</f>
        <v>#REF!</v>
      </c>
      <c r="O4" s="52" t="e">
        <f>#REF!/#REF!-1</f>
        <v>#REF!</v>
      </c>
      <c r="P4" s="52" t="e">
        <f>#REF!/#REF!-1</f>
        <v>#REF!</v>
      </c>
      <c r="Q4" s="66" t="e">
        <f>#REF!/#REF!-1</f>
        <v>#REF!</v>
      </c>
      <c r="R4" s="26"/>
      <c r="S4" s="26"/>
      <c r="T4" s="26"/>
    </row>
    <row r="5" spans="1:20" ht="41.25" customHeight="1" x14ac:dyDescent="0.2">
      <c r="A5" s="33" t="s">
        <v>80</v>
      </c>
      <c r="B5" s="38" t="s">
        <v>94</v>
      </c>
      <c r="C5" s="44" t="e">
        <f>#REF!/#REF!-1</f>
        <v>#REF!</v>
      </c>
      <c r="D5" s="44" t="e">
        <f>#REF!/#REF!-1</f>
        <v>#REF!</v>
      </c>
      <c r="E5" s="44" t="e">
        <f>#REF!/#REF!-1</f>
        <v>#REF!</v>
      </c>
      <c r="F5" s="45" t="e">
        <f>#REF!/#REF!-1</f>
        <v>#REF!</v>
      </c>
      <c r="G5" s="46" t="e">
        <f>#REF!/#REF!-1</f>
        <v>#REF!</v>
      </c>
      <c r="H5" s="46" t="e">
        <f>#REF!/#REF!-1</f>
        <v>#REF!</v>
      </c>
      <c r="I5" s="46" t="e">
        <f>#REF!/#REF!-1</f>
        <v>#REF!</v>
      </c>
      <c r="J5" s="47" t="e">
        <f>#REF!/#REF!-1</f>
        <v>#REF!</v>
      </c>
      <c r="K5" s="44" t="e">
        <f>#REF!/#REF!-1</f>
        <v>#REF!</v>
      </c>
      <c r="L5" s="45" t="e">
        <f>#REF!/#REF!-1</f>
        <v>#REF!</v>
      </c>
      <c r="M5" s="46" t="e">
        <f>#REF!/#REF!-1</f>
        <v>#REF!</v>
      </c>
      <c r="N5" s="46" t="e">
        <f>#REF!/#REF!-1</f>
        <v>#REF!</v>
      </c>
      <c r="O5" s="46" t="e">
        <f>#REF!/#REF!-1</f>
        <v>#REF!</v>
      </c>
      <c r="P5" s="46" t="e">
        <f>#REF!/#REF!-1</f>
        <v>#REF!</v>
      </c>
      <c r="Q5" s="47" t="e">
        <f>#REF!/#REF!-1</f>
        <v>#REF!</v>
      </c>
    </row>
    <row r="6" spans="1:20" s="25" customFormat="1" ht="38.25" customHeight="1" x14ac:dyDescent="0.2">
      <c r="A6" s="34" t="s">
        <v>79</v>
      </c>
      <c r="B6" s="37"/>
      <c r="C6" s="43" t="e">
        <f>SUM(#REF!)/SUM(#REF!)-1</f>
        <v>#REF!</v>
      </c>
      <c r="D6" s="43" t="e">
        <f>SUM(#REF!)/SUM(#REF!)-1</f>
        <v>#REF!</v>
      </c>
      <c r="E6" s="43" t="e">
        <f>SUM(#REF!)/SUM(#REF!)-1</f>
        <v>#REF!</v>
      </c>
      <c r="F6" s="51" t="e">
        <f>SUM(#REF!)/SUM(#REF!)-1</f>
        <v>#REF!</v>
      </c>
      <c r="G6" s="52" t="e">
        <f>SUM(#REF!)/SUM(#REF!)-1</f>
        <v>#REF!</v>
      </c>
      <c r="H6" s="52" t="e">
        <f>SUM(#REF!)/SUM(#REF!)-1</f>
        <v>#REF!</v>
      </c>
      <c r="I6" s="52" t="e">
        <f>SUM(#REF!)/SUM(#REF!)-1</f>
        <v>#REF!</v>
      </c>
      <c r="J6" s="53" t="e">
        <f>SUM(#REF!)/SUM(#REF!)-1</f>
        <v>#REF!</v>
      </c>
      <c r="K6" s="43" t="e">
        <f>SUM(#REF!)/SUM(#REF!)-1</f>
        <v>#REF!</v>
      </c>
      <c r="L6" s="51" t="e">
        <f>SUM(#REF!)/SUM(#REF!)-1</f>
        <v>#REF!</v>
      </c>
      <c r="M6" s="52" t="e">
        <f>SUM(#REF!)/SUM(#REF!)-1</f>
        <v>#REF!</v>
      </c>
      <c r="N6" s="52" t="e">
        <f>SUM(#REF!)/SUM(#REF!)-1</f>
        <v>#REF!</v>
      </c>
      <c r="O6" s="52" t="e">
        <f>SUM(#REF!)/SUM(#REF!)-1</f>
        <v>#REF!</v>
      </c>
      <c r="P6" s="52" t="e">
        <f>SUM(#REF!)/SUM(#REF!)-1</f>
        <v>#REF!</v>
      </c>
      <c r="Q6" s="53" t="e">
        <f>SUM(#REF!)/SUM(#REF!)-1</f>
        <v>#REF!</v>
      </c>
    </row>
    <row r="7" spans="1:20" s="25" customFormat="1" ht="38.25" customHeight="1" x14ac:dyDescent="0.2">
      <c r="A7" s="32" t="s">
        <v>78</v>
      </c>
      <c r="B7" s="37" t="s">
        <v>95</v>
      </c>
      <c r="C7" s="43" t="e">
        <f>#REF!/#REF!-1</f>
        <v>#REF!</v>
      </c>
      <c r="D7" s="43" t="e">
        <f>#REF!/#REF!-1</f>
        <v>#REF!</v>
      </c>
      <c r="E7" s="43" t="e">
        <f>#REF!/#REF!-1</f>
        <v>#REF!</v>
      </c>
      <c r="F7" s="51" t="e">
        <f>#REF!/#REF!-1</f>
        <v>#REF!</v>
      </c>
      <c r="G7" s="52" t="e">
        <f>#REF!/#REF!-1</f>
        <v>#REF!</v>
      </c>
      <c r="H7" s="52" t="e">
        <f>#REF!/#REF!-1</f>
        <v>#REF!</v>
      </c>
      <c r="I7" s="52" t="e">
        <f>#REF!/#REF!-1</f>
        <v>#REF!</v>
      </c>
      <c r="J7" s="53" t="e">
        <f>#REF!/#REF!-1</f>
        <v>#REF!</v>
      </c>
      <c r="K7" s="43" t="e">
        <f>#REF!/#REF!-1</f>
        <v>#REF!</v>
      </c>
      <c r="L7" s="51" t="e">
        <f>#REF!/#REF!-1</f>
        <v>#REF!</v>
      </c>
      <c r="M7" s="52" t="e">
        <f>#REF!/#REF!-1</f>
        <v>#REF!</v>
      </c>
      <c r="N7" s="52" t="e">
        <f>#REF!/#REF!-1</f>
        <v>#REF!</v>
      </c>
      <c r="O7" s="52" t="e">
        <f>#REF!/#REF!-1</f>
        <v>#REF!</v>
      </c>
      <c r="P7" s="52" t="e">
        <f>#REF!/#REF!-1</f>
        <v>#REF!</v>
      </c>
      <c r="Q7" s="53" t="e">
        <f>#REF!/#REF!-1</f>
        <v>#REF!</v>
      </c>
    </row>
    <row r="8" spans="1:20" s="25" customFormat="1" ht="38.25" customHeight="1" x14ac:dyDescent="0.2">
      <c r="A8" s="32" t="s">
        <v>77</v>
      </c>
      <c r="B8" s="37" t="s">
        <v>96</v>
      </c>
      <c r="C8" s="43" t="e">
        <f>#REF!/#REF!-1</f>
        <v>#REF!</v>
      </c>
      <c r="D8" s="43" t="e">
        <f>#REF!/#REF!-1</f>
        <v>#REF!</v>
      </c>
      <c r="E8" s="43" t="e">
        <f>#REF!/#REF!-1</f>
        <v>#REF!</v>
      </c>
      <c r="F8" s="51" t="e">
        <f>#REF!/#REF!-1</f>
        <v>#REF!</v>
      </c>
      <c r="G8" s="52" t="e">
        <f>#REF!/#REF!-1</f>
        <v>#REF!</v>
      </c>
      <c r="H8" s="52" t="e">
        <f>#REF!/#REF!-1</f>
        <v>#REF!</v>
      </c>
      <c r="I8" s="52" t="e">
        <f>#REF!/#REF!-1</f>
        <v>#REF!</v>
      </c>
      <c r="J8" s="53" t="e">
        <f>#REF!/#REF!-1</f>
        <v>#REF!</v>
      </c>
      <c r="K8" s="43" t="e">
        <f>#REF!/#REF!-1</f>
        <v>#REF!</v>
      </c>
      <c r="L8" s="51" t="e">
        <f>#REF!/#REF!-1</f>
        <v>#REF!</v>
      </c>
      <c r="M8" s="52" t="e">
        <f>#REF!/#REF!-1</f>
        <v>#REF!</v>
      </c>
      <c r="N8" s="52" t="e">
        <f>#REF!/#REF!-1</f>
        <v>#REF!</v>
      </c>
      <c r="O8" s="52" t="e">
        <f>#REF!/#REF!-1</f>
        <v>#REF!</v>
      </c>
      <c r="P8" s="52" t="e">
        <f>#REF!/#REF!-1</f>
        <v>#REF!</v>
      </c>
      <c r="Q8" s="53" t="e">
        <f>#REF!/#REF!-1</f>
        <v>#REF!</v>
      </c>
    </row>
    <row r="9" spans="1:20" ht="40.5" customHeight="1" x14ac:dyDescent="0.2">
      <c r="A9" s="35" t="s">
        <v>76</v>
      </c>
      <c r="B9" s="38" t="s">
        <v>84</v>
      </c>
      <c r="C9" s="44" t="e">
        <f>#REF!/#REF!-1</f>
        <v>#REF!</v>
      </c>
      <c r="D9" s="44" t="e">
        <f>#REF!/#REF!-1</f>
        <v>#REF!</v>
      </c>
      <c r="E9" s="44" t="e">
        <f>#REF!/#REF!-1</f>
        <v>#REF!</v>
      </c>
      <c r="F9" s="45" t="e">
        <f>#REF!/#REF!-1</f>
        <v>#REF!</v>
      </c>
      <c r="G9" s="46" t="e">
        <f>#REF!/#REF!-1</f>
        <v>#REF!</v>
      </c>
      <c r="H9" s="46" t="e">
        <f>#REF!/#REF!-1</f>
        <v>#REF!</v>
      </c>
      <c r="I9" s="46" t="e">
        <f>#REF!/#REF!-1</f>
        <v>#REF!</v>
      </c>
      <c r="J9" s="47" t="e">
        <f>#REF!/#REF!-1</f>
        <v>#REF!</v>
      </c>
      <c r="K9" s="44" t="e">
        <f>#REF!/#REF!-1</f>
        <v>#REF!</v>
      </c>
      <c r="L9" s="45" t="e">
        <f>#REF!/#REF!-1</f>
        <v>#REF!</v>
      </c>
      <c r="M9" s="46" t="e">
        <f>#REF!/#REF!-1</f>
        <v>#REF!</v>
      </c>
      <c r="N9" s="46" t="e">
        <f>#REF!/#REF!-1</f>
        <v>#REF!</v>
      </c>
      <c r="O9" s="46" t="e">
        <f>#REF!/#REF!-1</f>
        <v>#REF!</v>
      </c>
      <c r="P9" s="46" t="e">
        <f>#REF!/#REF!-1</f>
        <v>#REF!</v>
      </c>
      <c r="Q9" s="47" t="e">
        <f>#REF!/#REF!-1</f>
        <v>#REF!</v>
      </c>
    </row>
    <row r="10" spans="1:20" ht="40.5" customHeight="1" thickBot="1" x14ac:dyDescent="0.25">
      <c r="A10" s="36" t="s">
        <v>85</v>
      </c>
      <c r="B10" s="39" t="s">
        <v>86</v>
      </c>
      <c r="C10" s="48" t="e">
        <f>#REF!/#REF!-1</f>
        <v>#REF!</v>
      </c>
      <c r="D10" s="48" t="e">
        <f>#REF!/#REF!-1</f>
        <v>#REF!</v>
      </c>
      <c r="E10" s="48" t="e">
        <f>#REF!/#REF!-1</f>
        <v>#REF!</v>
      </c>
      <c r="F10" s="60" t="e">
        <f>#REF!/#REF!-1</f>
        <v>#REF!</v>
      </c>
      <c r="G10" s="61" t="e">
        <f>#REF!/#REF!-1</f>
        <v>#REF!</v>
      </c>
      <c r="H10" s="61" t="e">
        <f>#REF!/#REF!-1</f>
        <v>#REF!</v>
      </c>
      <c r="I10" s="61" t="e">
        <f>#REF!/#REF!-1</f>
        <v>#REF!</v>
      </c>
      <c r="J10" s="62" t="e">
        <f>#REF!/#REF!-1</f>
        <v>#REF!</v>
      </c>
      <c r="K10" s="48" t="e">
        <f>#REF!/#REF!-1</f>
        <v>#REF!</v>
      </c>
      <c r="L10" s="60" t="e">
        <f>#REF!/#REF!-1</f>
        <v>#REF!</v>
      </c>
      <c r="M10" s="61" t="e">
        <f>#REF!/#REF!-1</f>
        <v>#REF!</v>
      </c>
      <c r="N10" s="61" t="e">
        <f>#REF!/#REF!-1</f>
        <v>#REF!</v>
      </c>
      <c r="O10" s="67" t="e">
        <f>#REF!/#REF!-1</f>
        <v>#REF!</v>
      </c>
      <c r="P10" s="67" t="e">
        <f>#REF!/#REF!-1</f>
        <v>#REF!</v>
      </c>
      <c r="Q10" s="68" t="e">
        <f>#REF!/#REF!-1</f>
        <v>#REF!</v>
      </c>
    </row>
    <row r="11" spans="1:20" x14ac:dyDescent="0.2">
      <c r="A11" s="24"/>
      <c r="B11" s="23"/>
      <c r="C11" s="22"/>
      <c r="D11" s="22"/>
      <c r="E11" s="22"/>
      <c r="F11" s="22"/>
      <c r="G11" s="22"/>
      <c r="H11" s="22"/>
      <c r="I11" s="22"/>
      <c r="J11" s="22"/>
      <c r="K11" s="22"/>
      <c r="L11" s="22"/>
      <c r="M11" s="22"/>
      <c r="N11" s="22"/>
      <c r="O11" s="22"/>
      <c r="P11" s="22"/>
      <c r="Q11" s="22"/>
      <c r="R11" s="58"/>
      <c r="S11" s="58"/>
    </row>
    <row r="12" spans="1:20" x14ac:dyDescent="0.2">
      <c r="A12" s="24"/>
      <c r="B12" s="23"/>
      <c r="C12" s="2"/>
      <c r="D12" s="2"/>
      <c r="E12" s="2"/>
      <c r="F12" s="2"/>
      <c r="G12" s="2"/>
      <c r="H12" s="2"/>
      <c r="I12" s="2"/>
      <c r="J12" s="2"/>
      <c r="K12" s="2"/>
      <c r="L12" s="2"/>
      <c r="M12" s="2"/>
      <c r="N12" s="2"/>
      <c r="O12" s="2"/>
      <c r="P12" s="2"/>
      <c r="Q12" s="59"/>
      <c r="R12" s="58"/>
      <c r="S12" s="58"/>
    </row>
    <row r="13" spans="1:20" ht="13.5" thickBot="1" x14ac:dyDescent="0.25">
      <c r="C13" s="58"/>
      <c r="D13" s="58"/>
      <c r="E13" s="58"/>
      <c r="F13" s="58"/>
      <c r="G13" s="58"/>
      <c r="H13" s="58"/>
      <c r="I13" s="58"/>
      <c r="J13" s="58"/>
      <c r="K13" s="58"/>
      <c r="L13" s="58"/>
      <c r="M13" s="58"/>
      <c r="N13" s="58"/>
      <c r="O13" s="58"/>
      <c r="P13" s="58"/>
      <c r="Q13" s="58"/>
      <c r="R13" s="58"/>
      <c r="S13" s="58"/>
    </row>
    <row r="14" spans="1:20" ht="63.75" x14ac:dyDescent="0.4">
      <c r="A14" s="21" t="s">
        <v>15</v>
      </c>
      <c r="B14" s="12"/>
      <c r="C14" s="20" t="s">
        <v>18</v>
      </c>
      <c r="D14" s="19" t="s">
        <v>82</v>
      </c>
      <c r="E14" s="18" t="s">
        <v>20</v>
      </c>
      <c r="F14" s="17" t="s">
        <v>5</v>
      </c>
      <c r="G14" s="16"/>
      <c r="H14" s="13"/>
      <c r="I14" s="13"/>
      <c r="J14" s="15"/>
      <c r="K14" s="14" t="s">
        <v>0</v>
      </c>
      <c r="L14" s="13" t="s">
        <v>6</v>
      </c>
      <c r="M14" s="13"/>
      <c r="N14" s="13"/>
      <c r="O14" s="13"/>
      <c r="P14" s="13"/>
      <c r="Q14" s="12"/>
    </row>
    <row r="15" spans="1:20" ht="51" x14ac:dyDescent="0.2">
      <c r="A15" s="11"/>
      <c r="B15" s="10"/>
      <c r="C15" s="9"/>
      <c r="D15" s="9"/>
      <c r="E15" s="8" t="s">
        <v>10</v>
      </c>
      <c r="F15" s="7" t="s">
        <v>10</v>
      </c>
      <c r="G15" s="5" t="s">
        <v>19</v>
      </c>
      <c r="H15" s="5" t="s">
        <v>21</v>
      </c>
      <c r="I15" s="5" t="s">
        <v>35</v>
      </c>
      <c r="J15" s="5" t="s">
        <v>36</v>
      </c>
      <c r="K15" s="6" t="s">
        <v>10</v>
      </c>
      <c r="L15" s="5" t="s">
        <v>10</v>
      </c>
      <c r="M15" s="5" t="s">
        <v>22</v>
      </c>
      <c r="N15" s="5" t="s">
        <v>23</v>
      </c>
      <c r="O15" s="5" t="s">
        <v>24</v>
      </c>
      <c r="P15" s="5" t="s">
        <v>25</v>
      </c>
      <c r="Q15" s="4" t="s">
        <v>63</v>
      </c>
    </row>
    <row r="16" spans="1:20" ht="38.25" customHeight="1" x14ac:dyDescent="0.2">
      <c r="A16" s="35" t="s">
        <v>81</v>
      </c>
      <c r="B16" s="38" t="s">
        <v>93</v>
      </c>
      <c r="C16" s="47" t="e">
        <f>#REF!/#REF!-1</f>
        <v>#REF!</v>
      </c>
      <c r="D16" s="47" t="e">
        <f>#REF!/#REF!-1</f>
        <v>#REF!</v>
      </c>
      <c r="E16" s="47" t="e">
        <f>#REF!/#REF!-1</f>
        <v>#REF!</v>
      </c>
      <c r="F16" s="45" t="e">
        <f>#REF!/#REF!-1</f>
        <v>#REF!</v>
      </c>
      <c r="G16" s="46" t="e">
        <f>#REF!/#REF!-1</f>
        <v>#REF!</v>
      </c>
      <c r="H16" s="46" t="e">
        <f>#REF!/#REF!-1</f>
        <v>#REF!</v>
      </c>
      <c r="I16" s="46" t="e">
        <f>#REF!/#REF!-1</f>
        <v>#REF!</v>
      </c>
      <c r="J16" s="47" t="e">
        <f>#REF!/#REF!-1</f>
        <v>#REF!</v>
      </c>
      <c r="K16" s="47" t="e">
        <f>#REF!/#REF!-1</f>
        <v>#REF!</v>
      </c>
      <c r="L16" s="45" t="e">
        <f>#REF!/#REF!-1</f>
        <v>#REF!</v>
      </c>
      <c r="M16" s="46" t="e">
        <f>#REF!/#REF!-1</f>
        <v>#REF!</v>
      </c>
      <c r="N16" s="46" t="e">
        <f>#REF!/#REF!-1</f>
        <v>#REF!</v>
      </c>
      <c r="O16" s="46" t="e">
        <f>#REF!/#REF!-1</f>
        <v>#REF!</v>
      </c>
      <c r="P16" s="46" t="e">
        <f>#REF!/#REF!-1</f>
        <v>#REF!</v>
      </c>
      <c r="Q16" s="47" t="e">
        <f>#REF!/#REF!-1</f>
        <v>#REF!</v>
      </c>
    </row>
    <row r="17" spans="1:17" ht="38.25" customHeight="1" x14ac:dyDescent="0.2">
      <c r="A17" s="34" t="s">
        <v>80</v>
      </c>
      <c r="B17" s="40" t="s">
        <v>94</v>
      </c>
      <c r="C17" s="50" t="e">
        <f>#REF!/#REF!-1</f>
        <v>#REF!</v>
      </c>
      <c r="D17" s="50" t="e">
        <f>#REF!/#REF!-1</f>
        <v>#REF!</v>
      </c>
      <c r="E17" s="50" t="e">
        <f>#REF!/#REF!-1</f>
        <v>#REF!</v>
      </c>
      <c r="F17" s="69" t="e">
        <f>#REF!/#REF!-1</f>
        <v>#REF!</v>
      </c>
      <c r="G17" s="49" t="e">
        <f>#REF!/#REF!-1</f>
        <v>#REF!</v>
      </c>
      <c r="H17" s="49" t="e">
        <f>#REF!/#REF!-1</f>
        <v>#REF!</v>
      </c>
      <c r="I17" s="49" t="e">
        <f>#REF!/#REF!-1</f>
        <v>#REF!</v>
      </c>
      <c r="J17" s="50" t="e">
        <f>#REF!/#REF!-1</f>
        <v>#REF!</v>
      </c>
      <c r="K17" s="50" t="e">
        <f>#REF!/#REF!-1</f>
        <v>#REF!</v>
      </c>
      <c r="L17" s="69" t="e">
        <f>#REF!/#REF!-1</f>
        <v>#REF!</v>
      </c>
      <c r="M17" s="49" t="e">
        <f>#REF!/#REF!-1</f>
        <v>#REF!</v>
      </c>
      <c r="N17" s="49" t="e">
        <f>#REF!/#REF!-1</f>
        <v>#REF!</v>
      </c>
      <c r="O17" s="49" t="e">
        <f>#REF!/#REF!-1</f>
        <v>#REF!</v>
      </c>
      <c r="P17" s="49" t="e">
        <f>#REF!/#REF!-1</f>
        <v>#REF!</v>
      </c>
      <c r="Q17" s="50" t="e">
        <f>#REF!/#REF!-1</f>
        <v>#REF!</v>
      </c>
    </row>
    <row r="18" spans="1:17" ht="38.25" customHeight="1" x14ac:dyDescent="0.2">
      <c r="A18" s="34" t="s">
        <v>79</v>
      </c>
      <c r="B18" s="40"/>
      <c r="C18" s="50" t="e">
        <f>SUM(#REF!)/SUM(#REF!)-1</f>
        <v>#REF!</v>
      </c>
      <c r="D18" s="50" t="e">
        <f>SUM(#REF!)/SUM(#REF!)-1</f>
        <v>#REF!</v>
      </c>
      <c r="E18" s="50" t="e">
        <f>SUM(#REF!)/SUM(#REF!)-1</f>
        <v>#REF!</v>
      </c>
      <c r="F18" s="69" t="e">
        <f>SUM(#REF!)/SUM(#REF!)-1</f>
        <v>#REF!</v>
      </c>
      <c r="G18" s="49" t="e">
        <f>SUM(#REF!)/SUM(#REF!)-1</f>
        <v>#REF!</v>
      </c>
      <c r="H18" s="49" t="e">
        <f>SUM(#REF!)/SUM(#REF!)-1</f>
        <v>#REF!</v>
      </c>
      <c r="I18" s="49" t="e">
        <f>SUM(#REF!)/SUM(#REF!)-1</f>
        <v>#REF!</v>
      </c>
      <c r="J18" s="50" t="e">
        <f>SUM(#REF!)/SUM(#REF!)-1</f>
        <v>#REF!</v>
      </c>
      <c r="K18" s="50" t="e">
        <f>SUM(#REF!)/SUM(#REF!)-1</f>
        <v>#REF!</v>
      </c>
      <c r="L18" s="69" t="e">
        <f>SUM(#REF!)/SUM(#REF!)-1</f>
        <v>#REF!</v>
      </c>
      <c r="M18" s="49" t="e">
        <f>SUM(#REF!)/SUM(#REF!)-1</f>
        <v>#REF!</v>
      </c>
      <c r="N18" s="49" t="e">
        <f>SUM(#REF!)/SUM(#REF!)-1</f>
        <v>#REF!</v>
      </c>
      <c r="O18" s="49" t="e">
        <f>SUM(#REF!)/SUM(#REF!)-1</f>
        <v>#REF!</v>
      </c>
      <c r="P18" s="49" t="e">
        <f>SUM(#REF!)/SUM(#REF!)-1</f>
        <v>#REF!</v>
      </c>
      <c r="Q18" s="50" t="e">
        <f>SUM(#REF!)/SUM(#REF!)-1</f>
        <v>#REF!</v>
      </c>
    </row>
    <row r="19" spans="1:17" ht="38.25" customHeight="1" x14ac:dyDescent="0.2">
      <c r="A19" s="34" t="s">
        <v>78</v>
      </c>
      <c r="B19" s="40" t="s">
        <v>95</v>
      </c>
      <c r="C19" s="50" t="e">
        <f>#REF!</f>
        <v>#REF!</v>
      </c>
      <c r="D19" s="50" t="e">
        <f>#REF!</f>
        <v>#REF!</v>
      </c>
      <c r="E19" s="50" t="e">
        <f>#REF!</f>
        <v>#REF!</v>
      </c>
      <c r="F19" s="49" t="e">
        <f>#REF!</f>
        <v>#REF!</v>
      </c>
      <c r="G19" s="49" t="e">
        <f>#REF!</f>
        <v>#REF!</v>
      </c>
      <c r="H19" s="49" t="e">
        <f>#REF!</f>
        <v>#REF!</v>
      </c>
      <c r="I19" s="49" t="e">
        <f>#REF!</f>
        <v>#REF!</v>
      </c>
      <c r="J19" s="50" t="e">
        <f>#REF!</f>
        <v>#REF!</v>
      </c>
      <c r="K19" s="50" t="e">
        <f>#REF!</f>
        <v>#REF!</v>
      </c>
      <c r="L19" s="49" t="e">
        <f>#REF!</f>
        <v>#REF!</v>
      </c>
      <c r="M19" s="49" t="e">
        <f>#REF!</f>
        <v>#REF!</v>
      </c>
      <c r="N19" s="49" t="e">
        <f>#REF!</f>
        <v>#REF!</v>
      </c>
      <c r="O19" s="49" t="e">
        <f>#REF!</f>
        <v>#REF!</v>
      </c>
      <c r="P19" s="49" t="e">
        <f>#REF!</f>
        <v>#REF!</v>
      </c>
      <c r="Q19" s="50" t="e">
        <f>#REF!</f>
        <v>#REF!</v>
      </c>
    </row>
    <row r="20" spans="1:17" ht="38.25" customHeight="1" x14ac:dyDescent="0.2">
      <c r="A20" s="32" t="s">
        <v>77</v>
      </c>
      <c r="B20" s="37" t="s">
        <v>96</v>
      </c>
      <c r="C20" s="53" t="e">
        <f>#REF!</f>
        <v>#REF!</v>
      </c>
      <c r="D20" s="53" t="e">
        <f>#REF!</f>
        <v>#REF!</v>
      </c>
      <c r="E20" s="53" t="e">
        <f>#REF!</f>
        <v>#REF!</v>
      </c>
      <c r="F20" s="52" t="e">
        <f>#REF!</f>
        <v>#REF!</v>
      </c>
      <c r="G20" s="52" t="e">
        <f>#REF!</f>
        <v>#REF!</v>
      </c>
      <c r="H20" s="52" t="e">
        <f>#REF!</f>
        <v>#REF!</v>
      </c>
      <c r="I20" s="52" t="e">
        <f>#REF!</f>
        <v>#REF!</v>
      </c>
      <c r="J20" s="53" t="e">
        <f>#REF!</f>
        <v>#REF!</v>
      </c>
      <c r="K20" s="53" t="e">
        <f>#REF!</f>
        <v>#REF!</v>
      </c>
      <c r="L20" s="52" t="e">
        <f>#REF!</f>
        <v>#REF!</v>
      </c>
      <c r="M20" s="52" t="e">
        <f>#REF!</f>
        <v>#REF!</v>
      </c>
      <c r="N20" s="52" t="e">
        <f>#REF!</f>
        <v>#REF!</v>
      </c>
      <c r="O20" s="52" t="e">
        <f>#REF!</f>
        <v>#REF!</v>
      </c>
      <c r="P20" s="52" t="e">
        <f>#REF!</f>
        <v>#REF!</v>
      </c>
      <c r="Q20" s="53" t="e">
        <f>#REF!</f>
        <v>#REF!</v>
      </c>
    </row>
    <row r="21" spans="1:17" ht="38.25" customHeight="1" x14ac:dyDescent="0.2">
      <c r="A21" s="32" t="s">
        <v>76</v>
      </c>
      <c r="B21" s="37" t="s">
        <v>84</v>
      </c>
      <c r="C21" s="53" t="e">
        <f>#REF!/#REF!-1</f>
        <v>#REF!</v>
      </c>
      <c r="D21" s="53" t="e">
        <f>#REF!/#REF!-1</f>
        <v>#REF!</v>
      </c>
      <c r="E21" s="53" t="e">
        <f>#REF!/#REF!-1</f>
        <v>#REF!</v>
      </c>
      <c r="F21" s="51" t="e">
        <f>#REF!/#REF!-1</f>
        <v>#REF!</v>
      </c>
      <c r="G21" s="52" t="e">
        <f>#REF!/#REF!-1</f>
        <v>#REF!</v>
      </c>
      <c r="H21" s="52" t="e">
        <f>#REF!/#REF!-1</f>
        <v>#REF!</v>
      </c>
      <c r="I21" s="52" t="e">
        <f>#REF!/#REF!-1</f>
        <v>#REF!</v>
      </c>
      <c r="J21" s="53" t="e">
        <f>#REF!/#REF!-1</f>
        <v>#REF!</v>
      </c>
      <c r="K21" s="53" t="e">
        <f>#REF!/#REF!-1</f>
        <v>#REF!</v>
      </c>
      <c r="L21" s="51" t="e">
        <f>#REF!/#REF!-1</f>
        <v>#REF!</v>
      </c>
      <c r="M21" s="52" t="e">
        <f>#REF!/#REF!-1</f>
        <v>#REF!</v>
      </c>
      <c r="N21" s="52" t="e">
        <f>#REF!/#REF!-1</f>
        <v>#REF!</v>
      </c>
      <c r="O21" s="52" t="e">
        <f>#REF!/#REF!-1</f>
        <v>#REF!</v>
      </c>
      <c r="P21" s="52" t="e">
        <f>#REF!/#REF!-1</f>
        <v>#REF!</v>
      </c>
      <c r="Q21" s="53" t="e">
        <f>#REF!/#REF!-1</f>
        <v>#REF!</v>
      </c>
    </row>
    <row r="22" spans="1:17" ht="38.25" customHeight="1" thickBot="1" x14ac:dyDescent="0.25">
      <c r="A22" s="41" t="s">
        <v>85</v>
      </c>
      <c r="B22" s="42" t="s">
        <v>86</v>
      </c>
      <c r="C22" s="56" t="e">
        <f>#REF!/#REF!-1</f>
        <v>#REF!</v>
      </c>
      <c r="D22" s="56" t="e">
        <f>#REF!/#REF!-1</f>
        <v>#REF!</v>
      </c>
      <c r="E22" s="56" t="e">
        <f>#REF!/#REF!-1</f>
        <v>#REF!</v>
      </c>
      <c r="F22" s="54" t="e">
        <f>#REF!/#REF!-1</f>
        <v>#REF!</v>
      </c>
      <c r="G22" s="55" t="e">
        <f>#REF!/#REF!-1</f>
        <v>#REF!</v>
      </c>
      <c r="H22" s="55" t="e">
        <f>#REF!/#REF!-1</f>
        <v>#REF!</v>
      </c>
      <c r="I22" s="55" t="e">
        <f>#REF!/#REF!-1</f>
        <v>#REF!</v>
      </c>
      <c r="J22" s="56" t="e">
        <f>#REF!/#REF!-1</f>
        <v>#REF!</v>
      </c>
      <c r="K22" s="56" t="e">
        <f>#REF!/#REF!-1</f>
        <v>#REF!</v>
      </c>
      <c r="L22" s="54" t="e">
        <f>#REF!/#REF!-1</f>
        <v>#REF!</v>
      </c>
      <c r="M22" s="55" t="e">
        <f>#REF!/#REF!-1</f>
        <v>#REF!</v>
      </c>
      <c r="N22" s="55" t="e">
        <f>#REF!/#REF!-1</f>
        <v>#REF!</v>
      </c>
      <c r="O22" s="55" t="e">
        <f>#REF!/#REF!-1</f>
        <v>#REF!</v>
      </c>
      <c r="P22" s="55" t="e">
        <f>#REF!/#REF!-1</f>
        <v>#REF!</v>
      </c>
      <c r="Q22" s="56" t="e">
        <f>#REF!/#REF!-1</f>
        <v>#REF!</v>
      </c>
    </row>
    <row r="24" spans="1:17" x14ac:dyDescent="0.2">
      <c r="C24" s="63"/>
      <c r="D24" s="63"/>
      <c r="E24" s="63"/>
      <c r="F24" s="63"/>
      <c r="G24" s="63"/>
      <c r="H24" s="63"/>
      <c r="I24" s="63"/>
      <c r="J24" s="63"/>
      <c r="K24" s="63"/>
      <c r="L24" s="63"/>
      <c r="M24" s="63"/>
      <c r="N24" s="63"/>
      <c r="O24" s="63"/>
      <c r="P24" s="63"/>
      <c r="Q24" s="63"/>
    </row>
    <row r="25" spans="1:17" x14ac:dyDescent="0.2">
      <c r="C25" s="64"/>
      <c r="D25" s="64"/>
      <c r="E25" s="64"/>
      <c r="F25" s="64"/>
      <c r="G25" s="64"/>
      <c r="H25" s="64"/>
      <c r="I25" s="64"/>
      <c r="J25" s="64"/>
      <c r="K25" s="64"/>
      <c r="L25" s="64"/>
      <c r="M25" s="64"/>
      <c r="N25" s="64"/>
      <c r="O25" s="64"/>
      <c r="P25" s="64"/>
      <c r="Q25" s="64"/>
    </row>
    <row r="26" spans="1:17" x14ac:dyDescent="0.2">
      <c r="C26" s="64"/>
      <c r="D26" s="64"/>
      <c r="E26" s="64"/>
      <c r="F26" s="64"/>
      <c r="G26" s="64"/>
      <c r="H26" s="64"/>
      <c r="I26" s="64"/>
      <c r="J26" s="64"/>
      <c r="K26" s="64"/>
      <c r="L26" s="64"/>
      <c r="M26" s="64"/>
      <c r="N26" s="64"/>
      <c r="O26" s="64"/>
      <c r="P26" s="64"/>
      <c r="Q26" s="64"/>
    </row>
    <row r="27" spans="1:17" x14ac:dyDescent="0.2">
      <c r="C27" s="65"/>
      <c r="D27" s="65"/>
      <c r="E27" s="65"/>
      <c r="F27" s="65"/>
      <c r="G27" s="65"/>
      <c r="H27" s="65"/>
      <c r="I27" s="65"/>
      <c r="J27" s="65"/>
      <c r="K27" s="65"/>
      <c r="L27" s="65"/>
      <c r="M27" s="65"/>
      <c r="N27" s="65"/>
      <c r="O27" s="65"/>
      <c r="P27" s="65"/>
      <c r="Q27" s="65"/>
    </row>
    <row r="28" spans="1:17" x14ac:dyDescent="0.2">
      <c r="C28" s="64"/>
      <c r="D28" s="64"/>
      <c r="E28" s="64"/>
      <c r="F28" s="64"/>
      <c r="G28" s="64"/>
      <c r="H28" s="64"/>
      <c r="I28" s="64"/>
      <c r="J28" s="64"/>
      <c r="K28" s="64"/>
      <c r="L28" s="64"/>
      <c r="M28" s="64"/>
      <c r="N28" s="64"/>
      <c r="O28" s="64"/>
      <c r="P28" s="64"/>
      <c r="Q28" s="64"/>
    </row>
    <row r="30" spans="1:17" x14ac:dyDescent="0.2">
      <c r="C30" s="1"/>
      <c r="D30" s="1"/>
      <c r="E30" s="1"/>
      <c r="F30" s="1"/>
      <c r="G30" s="1"/>
      <c r="H30" s="1"/>
      <c r="I30" s="1"/>
      <c r="J30" s="1"/>
      <c r="K30" s="1"/>
      <c r="L30" s="1"/>
      <c r="M30" s="1"/>
      <c r="N30" s="1"/>
      <c r="O30" s="1"/>
      <c r="P30" s="1"/>
      <c r="Q30" s="1"/>
    </row>
    <row r="31" spans="1:17" x14ac:dyDescent="0.2">
      <c r="C31" s="1"/>
      <c r="D31" s="1"/>
      <c r="E31" s="1"/>
      <c r="F31" s="1"/>
      <c r="G31" s="1"/>
      <c r="H31" s="1"/>
      <c r="I31" s="1"/>
      <c r="J31" s="1"/>
      <c r="K31" s="1"/>
      <c r="L31" s="1"/>
      <c r="M31" s="1"/>
      <c r="N31" s="1"/>
      <c r="O31" s="1"/>
      <c r="P31" s="1"/>
      <c r="Q31" s="1"/>
    </row>
    <row r="32" spans="1:17"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sheetData>
  <pageMargins left="0.25" right="0.25" top="0.75" bottom="0.75" header="0.3" footer="0.3"/>
  <pageSetup paperSize="9" scale="61" fitToWidth="0" orientation="landscape" r:id="rId1"/>
  <headerFooter alignWithMargins="0"/>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3"/>
  <sheetViews>
    <sheetView tabSelected="1" view="pageBreakPreview" zoomScaleNormal="70" zoomScaleSheetLayoutView="100" zoomScalePageLayoutView="85" workbookViewId="0">
      <selection activeCell="B7" sqref="B7"/>
    </sheetView>
  </sheetViews>
  <sheetFormatPr defaultRowHeight="15.75" x14ac:dyDescent="0.25"/>
  <cols>
    <col min="1" max="1" customWidth="true" style="143" width="4.0" collapsed="false"/>
    <col min="2" max="2" customWidth="true" style="143" width="5.140625" collapsed="false"/>
    <col min="3" max="3" customWidth="true" style="143" width="17.28515625" collapsed="false"/>
    <col min="4" max="16384" style="143" width="9.140625" collapsed="false"/>
  </cols>
  <sheetData>
    <row r="1" spans="2:4" ht="62.25" customHeight="1" x14ac:dyDescent="0.25"/>
    <row r="3" spans="2:4" ht="26.25" x14ac:dyDescent="0.25">
      <c r="B3" s="288"/>
      <c r="C3" s="287"/>
      <c r="D3" s="287"/>
    </row>
    <row r="4" spans="2:4" ht="26.25" x14ac:dyDescent="0.25">
      <c r="B4" s="288" t="s">
        <v>255</v>
      </c>
      <c r="C4" s="287"/>
      <c r="D4" s="287"/>
    </row>
    <row r="5" spans="2:4" ht="26.25" x14ac:dyDescent="0.25">
      <c r="B5" s="288" t="s">
        <v>284</v>
      </c>
      <c r="C5" s="287"/>
      <c r="D5" s="287"/>
    </row>
    <row r="6" spans="2:4" ht="21" x14ac:dyDescent="0.35">
      <c r="B6" s="144" t="s">
        <v>285</v>
      </c>
      <c r="C6" s="145"/>
      <c r="D6" s="145"/>
    </row>
    <row r="8" spans="2:4" x14ac:dyDescent="0.25">
      <c r="B8" s="146" t="s">
        <v>269</v>
      </c>
      <c r="C8" s="146"/>
      <c r="D8" s="146"/>
    </row>
    <row r="9" spans="2:4" x14ac:dyDescent="0.25">
      <c r="C9" s="147" t="s">
        <v>239</v>
      </c>
      <c r="D9" s="143" t="s">
        <v>253</v>
      </c>
    </row>
    <row r="10" spans="2:4" x14ac:dyDescent="0.25">
      <c r="C10" s="147" t="s">
        <v>238</v>
      </c>
      <c r="D10" s="143" t="s">
        <v>254</v>
      </c>
    </row>
    <row r="11" spans="2:4" x14ac:dyDescent="0.25">
      <c r="C11" s="147" t="s">
        <v>240</v>
      </c>
      <c r="D11" s="143" t="s">
        <v>258</v>
      </c>
    </row>
    <row r="12" spans="2:4" x14ac:dyDescent="0.25">
      <c r="C12" s="147" t="s">
        <v>241</v>
      </c>
      <c r="D12" s="143" t="s">
        <v>243</v>
      </c>
    </row>
    <row r="13" spans="2:4" x14ac:dyDescent="0.25">
      <c r="C13" s="147"/>
    </row>
    <row r="14" spans="2:4" x14ac:dyDescent="0.25">
      <c r="B14" s="146" t="s">
        <v>256</v>
      </c>
      <c r="C14" s="147"/>
    </row>
    <row r="15" spans="2:4" x14ac:dyDescent="0.25">
      <c r="C15" s="147" t="s">
        <v>242</v>
      </c>
      <c r="D15" s="143" t="s">
        <v>257</v>
      </c>
    </row>
    <row r="17" spans="2:3" x14ac:dyDescent="0.25">
      <c r="B17" s="146" t="s">
        <v>218</v>
      </c>
    </row>
    <row r="18" spans="2:3" x14ac:dyDescent="0.25">
      <c r="C18" s="143" t="s">
        <v>244</v>
      </c>
    </row>
    <row r="19" spans="2:3" x14ac:dyDescent="0.25">
      <c r="C19" s="143" t="s">
        <v>219</v>
      </c>
    </row>
    <row r="21" spans="2:3" x14ac:dyDescent="0.25">
      <c r="B21" s="155" t="s">
        <v>222</v>
      </c>
      <c r="C21" s="156"/>
    </row>
    <row r="22" spans="2:3" x14ac:dyDescent="0.25">
      <c r="B22" s="156"/>
      <c r="C22" s="156" t="s">
        <v>223</v>
      </c>
    </row>
    <row r="23" spans="2:3" x14ac:dyDescent="0.25">
      <c r="B23" s="156"/>
      <c r="C23" s="147" t="s">
        <v>224</v>
      </c>
    </row>
  </sheetData>
  <hyperlinks>
    <hyperlink ref="C9" location="'Table 1.1'!A1" display="Table 1.1"/>
    <hyperlink ref="C10" location="'Table 1.2'!A1" display="Table 1.2"/>
    <hyperlink ref="C11" location="'Table 1.3'!A1" display="Table 1.3"/>
    <hyperlink ref="C12" location="'Table 1.4'!A1" display="Table 1.4"/>
    <hyperlink ref="C15" location="'Table 1.5'!A1" display="Table 1.5"/>
    <hyperlink ref="C23" r:id="rId1" display="statistics.gov.scot/home"/>
  </hyperlinks>
  <pageMargins left="0.23622047244094491" right="0.23622047244094491" top="0.35433070866141736" bottom="0.35433070866141736" header="0" footer="0"/>
  <pageSetup paperSize="9" scale="94"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278"/>
  <sheetViews>
    <sheetView view="pageBreakPreview" zoomScaleNormal="85" zoomScaleSheetLayoutView="100" workbookViewId="0">
      <pane ySplit="10" topLeftCell="A11" activePane="bottomLeft" state="frozen"/>
      <selection activeCell="E32" sqref="E32"/>
      <selection pane="bottomLeft" sqref="A1:O1"/>
    </sheetView>
  </sheetViews>
  <sheetFormatPr defaultRowHeight="12.75" x14ac:dyDescent="0.2"/>
  <cols>
    <col min="1" max="1" customWidth="true" style="82" width="18.140625" collapsed="false"/>
    <col min="2" max="2" bestFit="true" customWidth="true" style="82" width="4.5703125" collapsed="false"/>
    <col min="3" max="3" customWidth="true" style="82" width="12.85546875" collapsed="false"/>
    <col min="4" max="4" customWidth="true" style="96" width="13.85546875" collapsed="false"/>
    <col min="5" max="6" customWidth="true" style="82" width="13.0" collapsed="false"/>
    <col min="7" max="7" customWidth="true" style="82" width="14.28515625" collapsed="false"/>
    <col min="8" max="12" customWidth="true" style="82" width="13.0" collapsed="false"/>
    <col min="13" max="13" customWidth="true" style="82" width="15.7109375" collapsed="false"/>
    <col min="14" max="15" customWidth="true" style="82" width="13.0" collapsed="false"/>
    <col min="16" max="18" customWidth="true" style="82" width="19.42578125" collapsed="false"/>
    <col min="19" max="16384" style="82" width="9.140625" collapsed="false"/>
  </cols>
  <sheetData>
    <row r="1" spans="1:16" s="183" customFormat="1" ht="57.75" customHeight="1" x14ac:dyDescent="0.2">
      <c r="A1" s="341" t="s">
        <v>259</v>
      </c>
      <c r="B1" s="342"/>
      <c r="C1" s="342"/>
      <c r="D1" s="342"/>
      <c r="E1" s="342"/>
      <c r="F1" s="342"/>
      <c r="G1" s="342"/>
      <c r="H1" s="342"/>
      <c r="I1" s="342"/>
      <c r="J1" s="342"/>
      <c r="K1" s="342"/>
      <c r="L1" s="342"/>
      <c r="M1" s="342"/>
      <c r="N1" s="342"/>
      <c r="O1" s="342"/>
      <c r="P1" s="192"/>
    </row>
    <row r="2" spans="1:16" s="183" customFormat="1" ht="12.75" customHeight="1" x14ac:dyDescent="0.3">
      <c r="A2" s="104"/>
      <c r="B2" s="199"/>
      <c r="C2" s="199"/>
      <c r="D2" s="199"/>
      <c r="E2" s="199"/>
      <c r="F2" s="199"/>
      <c r="G2" s="199"/>
      <c r="H2" s="199"/>
      <c r="I2" s="199"/>
      <c r="J2" s="199"/>
      <c r="K2" s="199"/>
      <c r="L2" s="199"/>
      <c r="M2" s="199"/>
      <c r="N2" s="199"/>
      <c r="O2" s="199"/>
      <c r="P2" s="199"/>
    </row>
    <row r="3" spans="1:16" s="183" customFormat="1" ht="18" customHeight="1" x14ac:dyDescent="0.25">
      <c r="A3" s="278" t="s">
        <v>286</v>
      </c>
      <c r="B3" s="278"/>
      <c r="C3" s="278"/>
      <c r="D3" s="200"/>
    </row>
    <row r="4" spans="1:16" s="183" customFormat="1" ht="18.75" thickBot="1" x14ac:dyDescent="0.3">
      <c r="C4" s="200"/>
      <c r="D4" s="201"/>
      <c r="E4" s="201"/>
      <c r="F4" s="202"/>
      <c r="G4" s="201"/>
      <c r="H4" s="201"/>
      <c r="I4" s="201"/>
      <c r="J4" s="201"/>
      <c r="K4" s="201"/>
      <c r="L4" s="201"/>
      <c r="M4" s="201"/>
      <c r="N4" s="201"/>
      <c r="O4" s="102"/>
      <c r="P4" s="95" t="s">
        <v>213</v>
      </c>
    </row>
    <row r="5" spans="1:16" s="206" customFormat="1" ht="51" x14ac:dyDescent="0.2">
      <c r="A5" s="101"/>
      <c r="B5" s="101"/>
      <c r="C5" s="264" t="s">
        <v>248</v>
      </c>
      <c r="D5" s="264" t="s">
        <v>249</v>
      </c>
      <c r="E5" s="203" t="s">
        <v>5</v>
      </c>
      <c r="F5" s="204"/>
      <c r="G5" s="204"/>
      <c r="H5" s="203"/>
      <c r="I5" s="203"/>
      <c r="J5" s="205" t="s">
        <v>0</v>
      </c>
      <c r="K5" s="203" t="s">
        <v>6</v>
      </c>
      <c r="L5" s="203"/>
      <c r="M5" s="203"/>
      <c r="N5" s="203"/>
      <c r="O5" s="203"/>
      <c r="P5" s="265" t="s">
        <v>252</v>
      </c>
    </row>
    <row r="6" spans="1:16" s="206" customFormat="1" ht="61.5" customHeight="1" x14ac:dyDescent="0.2">
      <c r="A6" s="207"/>
      <c r="B6" s="207"/>
      <c r="C6" s="261"/>
      <c r="D6" s="261" t="s">
        <v>10</v>
      </c>
      <c r="E6" s="261" t="s">
        <v>10</v>
      </c>
      <c r="F6" s="226" t="s">
        <v>19</v>
      </c>
      <c r="G6" s="226" t="s">
        <v>250</v>
      </c>
      <c r="H6" s="226" t="s">
        <v>35</v>
      </c>
      <c r="I6" s="226" t="s">
        <v>36</v>
      </c>
      <c r="J6" s="226" t="s">
        <v>10</v>
      </c>
      <c r="K6" s="226" t="s">
        <v>10</v>
      </c>
      <c r="L6" s="226" t="s">
        <v>22</v>
      </c>
      <c r="M6" s="226" t="s">
        <v>23</v>
      </c>
      <c r="N6" s="226" t="s">
        <v>24</v>
      </c>
      <c r="O6" s="226" t="s">
        <v>25</v>
      </c>
      <c r="P6" s="208"/>
    </row>
    <row r="7" spans="1:16" s="206" customFormat="1" x14ac:dyDescent="0.2">
      <c r="A7" s="207"/>
      <c r="B7" s="207"/>
      <c r="C7" s="261"/>
      <c r="D7" s="261"/>
      <c r="E7" s="261"/>
      <c r="F7" s="226"/>
      <c r="G7" s="226"/>
      <c r="H7" s="226"/>
      <c r="I7" s="226"/>
      <c r="J7" s="226"/>
      <c r="K7" s="226"/>
      <c r="L7" s="226"/>
      <c r="M7" s="226"/>
      <c r="N7" s="226"/>
      <c r="O7" s="226"/>
      <c r="P7" s="208"/>
    </row>
    <row r="8" spans="1:16" s="206" customFormat="1" ht="13.5" thickBot="1" x14ac:dyDescent="0.25">
      <c r="A8" s="93" t="s">
        <v>44</v>
      </c>
      <c r="B8" s="209"/>
      <c r="C8" s="262" t="s">
        <v>246</v>
      </c>
      <c r="D8" s="262" t="s">
        <v>45</v>
      </c>
      <c r="E8" s="262" t="s">
        <v>46</v>
      </c>
      <c r="F8" s="230" t="s">
        <v>39</v>
      </c>
      <c r="G8" s="230" t="s">
        <v>12</v>
      </c>
      <c r="H8" s="230" t="s">
        <v>14</v>
      </c>
      <c r="I8" s="230" t="s">
        <v>13</v>
      </c>
      <c r="J8" s="230" t="s">
        <v>30</v>
      </c>
      <c r="K8" s="230" t="s">
        <v>178</v>
      </c>
      <c r="L8" s="230" t="s">
        <v>47</v>
      </c>
      <c r="M8" s="230" t="s">
        <v>48</v>
      </c>
      <c r="N8" s="230" t="s">
        <v>49</v>
      </c>
      <c r="O8" s="230" t="s">
        <v>247</v>
      </c>
      <c r="P8" s="210"/>
    </row>
    <row r="9" spans="1:16" ht="14.25" customHeight="1" x14ac:dyDescent="0.2">
      <c r="A9" s="200"/>
      <c r="B9" s="200"/>
      <c r="C9" s="263"/>
      <c r="D9" s="229"/>
      <c r="E9" s="229"/>
      <c r="F9" s="229"/>
      <c r="G9" s="229"/>
      <c r="H9" s="229"/>
      <c r="I9" s="229"/>
      <c r="J9" s="229"/>
      <c r="K9" s="229"/>
      <c r="L9" s="229"/>
      <c r="M9" s="229"/>
      <c r="N9" s="229"/>
      <c r="O9" s="229"/>
      <c r="P9" s="211"/>
    </row>
    <row r="10" spans="1:16" ht="10.5" customHeight="1" x14ac:dyDescent="0.2">
      <c r="A10" s="130" t="s">
        <v>228</v>
      </c>
      <c r="B10" s="206"/>
      <c r="C10" s="161">
        <v>1000.0000000000007</v>
      </c>
      <c r="D10" s="161">
        <v>12.317858740333689</v>
      </c>
      <c r="E10" s="161">
        <v>172.11719168776744</v>
      </c>
      <c r="F10" s="161">
        <v>18.914145065189203</v>
      </c>
      <c r="G10" s="161">
        <v>105.61100456233375</v>
      </c>
      <c r="H10" s="161">
        <v>34.608208680752135</v>
      </c>
      <c r="I10" s="161">
        <v>12.98383337949239</v>
      </c>
      <c r="J10" s="161">
        <v>58.820154410877166</v>
      </c>
      <c r="K10" s="161">
        <v>756.74479516102224</v>
      </c>
      <c r="L10" s="161">
        <v>136.50845272336824</v>
      </c>
      <c r="M10" s="161">
        <v>79.068333222601865</v>
      </c>
      <c r="N10" s="161">
        <v>285.1868679716714</v>
      </c>
      <c r="O10" s="161">
        <v>255.98114124338059</v>
      </c>
      <c r="P10" s="212"/>
    </row>
    <row r="11" spans="1:16" ht="10.5" customHeight="1" x14ac:dyDescent="0.2">
      <c r="A11" s="130"/>
      <c r="B11" s="206"/>
      <c r="C11" s="185"/>
      <c r="D11" s="185"/>
      <c r="E11" s="185"/>
      <c r="F11" s="185"/>
      <c r="G11" s="185"/>
      <c r="H11" s="185"/>
      <c r="I11" s="185"/>
      <c r="J11" s="185"/>
      <c r="K11" s="185"/>
      <c r="L11" s="185"/>
      <c r="M11" s="185"/>
      <c r="N11" s="185"/>
      <c r="O11" s="213"/>
      <c r="P11" s="185"/>
    </row>
    <row r="12" spans="1:16" x14ac:dyDescent="0.2">
      <c r="A12" s="183">
        <v>1998</v>
      </c>
      <c r="B12" s="183"/>
      <c r="C12" s="157">
        <v>78.264532723260317</v>
      </c>
      <c r="D12" s="157">
        <v>77.39548204499998</v>
      </c>
      <c r="E12" s="157">
        <v>93.900242287195013</v>
      </c>
      <c r="F12" s="157">
        <v>75.269621840618257</v>
      </c>
      <c r="G12" s="157">
        <v>97.309286410000013</v>
      </c>
      <c r="H12" s="157">
        <v>107.6059369</v>
      </c>
      <c r="I12" s="157">
        <v>77.355162672169399</v>
      </c>
      <c r="J12" s="157">
        <v>91.605871226450731</v>
      </c>
      <c r="K12" s="157">
        <v>73.56756761617838</v>
      </c>
      <c r="L12" s="157">
        <v>79.118376120933874</v>
      </c>
      <c r="M12" s="157">
        <v>67.055740631588833</v>
      </c>
      <c r="N12" s="157">
        <v>62.369464815940781</v>
      </c>
      <c r="O12" s="182">
        <v>87.640840093735946</v>
      </c>
      <c r="P12" s="157">
        <v>82.826381027261306</v>
      </c>
    </row>
    <row r="13" spans="1:16" x14ac:dyDescent="0.2">
      <c r="A13" s="183">
        <v>1999</v>
      </c>
      <c r="B13" s="183"/>
      <c r="C13" s="157">
        <v>79.069826218139525</v>
      </c>
      <c r="D13" s="157">
        <v>80.81258914999998</v>
      </c>
      <c r="E13" s="157">
        <v>91.635821984581767</v>
      </c>
      <c r="F13" s="157">
        <v>68.394210595790128</v>
      </c>
      <c r="G13" s="157">
        <v>93.7590559625</v>
      </c>
      <c r="H13" s="157">
        <v>108.7579228</v>
      </c>
      <c r="I13" s="157">
        <v>91.466761376433354</v>
      </c>
      <c r="J13" s="157">
        <v>88.702112238587745</v>
      </c>
      <c r="K13" s="157">
        <v>75.389317578769479</v>
      </c>
      <c r="L13" s="157">
        <v>80.127775233509553</v>
      </c>
      <c r="M13" s="157">
        <v>69.341223136131745</v>
      </c>
      <c r="N13" s="157">
        <v>64.785065528380372</v>
      </c>
      <c r="O13" s="182">
        <v>88.829065196117114</v>
      </c>
      <c r="P13" s="157">
        <v>83.76308446851084</v>
      </c>
    </row>
    <row r="14" spans="1:16" x14ac:dyDescent="0.2">
      <c r="A14" s="183">
        <v>2000</v>
      </c>
      <c r="B14" s="183"/>
      <c r="C14" s="157">
        <v>81.96567838770514</v>
      </c>
      <c r="D14" s="157">
        <v>86.029566034999974</v>
      </c>
      <c r="E14" s="157">
        <v>94.440284049721981</v>
      </c>
      <c r="F14" s="157">
        <v>72.641654568183952</v>
      </c>
      <c r="G14" s="157">
        <v>97.407131287500036</v>
      </c>
      <c r="H14" s="157">
        <v>106.34387312499999</v>
      </c>
      <c r="I14" s="157">
        <v>90.62117508132765</v>
      </c>
      <c r="J14" s="157">
        <v>95.944607324493077</v>
      </c>
      <c r="K14" s="157">
        <v>77.945998788897313</v>
      </c>
      <c r="L14" s="157">
        <v>79.781828623483619</v>
      </c>
      <c r="M14" s="157">
        <v>78.153421311869309</v>
      </c>
      <c r="N14" s="157">
        <v>67.993025718300203</v>
      </c>
      <c r="O14" s="182">
        <v>89.603326366039681</v>
      </c>
      <c r="P14" s="157">
        <v>86.985346454261688</v>
      </c>
    </row>
    <row r="15" spans="1:16" x14ac:dyDescent="0.2">
      <c r="A15" s="183">
        <v>2001</v>
      </c>
      <c r="B15" s="183"/>
      <c r="C15" s="157">
        <v>83.828447647425719</v>
      </c>
      <c r="D15" s="157">
        <v>83.606843787499997</v>
      </c>
      <c r="E15" s="157">
        <v>92.944035877147158</v>
      </c>
      <c r="F15" s="157">
        <v>74.956433813126068</v>
      </c>
      <c r="G15" s="157">
        <v>93.966845985000006</v>
      </c>
      <c r="H15" s="157">
        <v>105.95925957500002</v>
      </c>
      <c r="I15" s="157">
        <v>99.992566342499074</v>
      </c>
      <c r="J15" s="157">
        <v>87.894624865986799</v>
      </c>
      <c r="K15" s="157">
        <v>81.472278381573631</v>
      </c>
      <c r="L15" s="157">
        <v>84.852089698863892</v>
      </c>
      <c r="M15" s="157">
        <v>84.15263559066949</v>
      </c>
      <c r="N15" s="157">
        <v>71.08365065572292</v>
      </c>
      <c r="O15" s="182">
        <v>91.66255170333379</v>
      </c>
      <c r="P15" s="157">
        <v>88.940059478223276</v>
      </c>
    </row>
    <row r="16" spans="1:16" x14ac:dyDescent="0.2">
      <c r="A16" s="183">
        <v>2002</v>
      </c>
      <c r="B16" s="183"/>
      <c r="C16" s="157">
        <v>85.565073914665248</v>
      </c>
      <c r="D16" s="157">
        <v>82.191454367499972</v>
      </c>
      <c r="E16" s="157">
        <v>89.457710021972872</v>
      </c>
      <c r="F16" s="157">
        <v>67.033437075824168</v>
      </c>
      <c r="G16" s="157">
        <v>89.662960057500001</v>
      </c>
      <c r="H16" s="157">
        <v>108.79126987500001</v>
      </c>
      <c r="I16" s="157">
        <v>108.30439153853804</v>
      </c>
      <c r="J16" s="157">
        <v>92.394456306549301</v>
      </c>
      <c r="K16" s="157">
        <v>84.274008501713695</v>
      </c>
      <c r="L16" s="157">
        <v>88.406321231630443</v>
      </c>
      <c r="M16" s="157">
        <v>88.64920826727014</v>
      </c>
      <c r="N16" s="157">
        <v>73.746802013156355</v>
      </c>
      <c r="O16" s="182">
        <v>93.47275159815274</v>
      </c>
      <c r="P16" s="157">
        <v>90.750324149920317</v>
      </c>
    </row>
    <row r="17" spans="1:16" x14ac:dyDescent="0.2">
      <c r="A17" s="183">
        <v>2003</v>
      </c>
      <c r="B17" s="183"/>
      <c r="C17" s="157">
        <v>88.353653724246954</v>
      </c>
      <c r="D17" s="157">
        <v>85.272030884999992</v>
      </c>
      <c r="E17" s="157">
        <v>87.087931301854368</v>
      </c>
      <c r="F17" s="157">
        <v>62.693909425932645</v>
      </c>
      <c r="G17" s="157">
        <v>87.099967565000014</v>
      </c>
      <c r="H17" s="157">
        <v>107.97456740000001</v>
      </c>
      <c r="I17" s="157">
        <v>111.6415976639552</v>
      </c>
      <c r="J17" s="157">
        <v>94.697006786837136</v>
      </c>
      <c r="K17" s="157">
        <v>88.316628141915871</v>
      </c>
      <c r="L17" s="157">
        <v>90.113598539258504</v>
      </c>
      <c r="M17" s="157">
        <v>92.790395123941892</v>
      </c>
      <c r="N17" s="157">
        <v>79.854078745503671</v>
      </c>
      <c r="O17" s="182">
        <v>96.149200367885101</v>
      </c>
      <c r="P17" s="157">
        <v>93.661671393978267</v>
      </c>
    </row>
    <row r="18" spans="1:16" x14ac:dyDescent="0.2">
      <c r="A18" s="183">
        <v>2004</v>
      </c>
      <c r="B18" s="183"/>
      <c r="C18" s="157">
        <v>90.355403046446682</v>
      </c>
      <c r="D18" s="157">
        <v>89.10444768749997</v>
      </c>
      <c r="E18" s="157">
        <v>89.411082276970532</v>
      </c>
      <c r="F18" s="157">
        <v>64.125845038396847</v>
      </c>
      <c r="G18" s="157">
        <v>89.656781440000003</v>
      </c>
      <c r="H18" s="157">
        <v>109.86660752500001</v>
      </c>
      <c r="I18" s="157">
        <v>114.09938453926239</v>
      </c>
      <c r="J18" s="157">
        <v>97.535197229691875</v>
      </c>
      <c r="K18" s="157">
        <v>90.139188517006971</v>
      </c>
      <c r="L18" s="157">
        <v>92.559235286941941</v>
      </c>
      <c r="M18" s="157">
        <v>93.267829043846405</v>
      </c>
      <c r="N18" s="157">
        <v>82.00150938794998</v>
      </c>
      <c r="O18" s="182">
        <v>97.696692837730353</v>
      </c>
      <c r="P18" s="157">
        <v>95.48602178639301</v>
      </c>
    </row>
    <row r="19" spans="1:16" x14ac:dyDescent="0.2">
      <c r="A19" s="183">
        <v>2005</v>
      </c>
      <c r="B19" s="183"/>
      <c r="C19" s="157">
        <v>91.756283026236559</v>
      </c>
      <c r="D19" s="157">
        <v>88.063173347499998</v>
      </c>
      <c r="E19" s="157">
        <v>93.107847982155363</v>
      </c>
      <c r="F19" s="157">
        <v>66.784652648330393</v>
      </c>
      <c r="G19" s="157">
        <v>94.212325727500016</v>
      </c>
      <c r="H19" s="157">
        <v>108.719903425</v>
      </c>
      <c r="I19" s="157">
        <v>117.18613756464828</v>
      </c>
      <c r="J19" s="157">
        <v>96.203217407025406</v>
      </c>
      <c r="K19" s="157">
        <v>91.289782852064519</v>
      </c>
      <c r="L19" s="157">
        <v>93.236290639492708</v>
      </c>
      <c r="M19" s="157">
        <v>91.012762026797432</v>
      </c>
      <c r="N19" s="157">
        <v>84.918971167877046</v>
      </c>
      <c r="O19" s="182">
        <v>98.120148815188031</v>
      </c>
      <c r="P19" s="157">
        <v>96.474992896553744</v>
      </c>
    </row>
    <row r="20" spans="1:16" x14ac:dyDescent="0.2">
      <c r="A20" s="183">
        <v>2006</v>
      </c>
      <c r="B20" s="183"/>
      <c r="C20" s="157">
        <v>94.788854345781672</v>
      </c>
      <c r="D20" s="157">
        <v>91.381821452500006</v>
      </c>
      <c r="E20" s="157">
        <v>96.753061059837634</v>
      </c>
      <c r="F20" s="157">
        <v>78.720259793031985</v>
      </c>
      <c r="G20" s="157">
        <v>96.35702084499998</v>
      </c>
      <c r="H20" s="157">
        <v>110.414509325</v>
      </c>
      <c r="I20" s="157">
        <v>117.46012206468254</v>
      </c>
      <c r="J20" s="157">
        <v>102.97138388787141</v>
      </c>
      <c r="K20" s="157">
        <v>93.864441724693251</v>
      </c>
      <c r="L20" s="157">
        <v>95.563519927167249</v>
      </c>
      <c r="M20" s="157">
        <v>88.310202459837924</v>
      </c>
      <c r="N20" s="157">
        <v>90.015360667749604</v>
      </c>
      <c r="O20" s="182">
        <v>99.521648440047841</v>
      </c>
      <c r="P20" s="157">
        <v>99.218895871867858</v>
      </c>
    </row>
    <row r="21" spans="1:16" x14ac:dyDescent="0.2">
      <c r="A21" s="183">
        <v>2007</v>
      </c>
      <c r="B21" s="183"/>
      <c r="C21" s="157">
        <v>95.255314990711682</v>
      </c>
      <c r="D21" s="157">
        <v>91.498251147499985</v>
      </c>
      <c r="E21" s="157">
        <v>93.985723254699252</v>
      </c>
      <c r="F21" s="157">
        <v>80.54466842048636</v>
      </c>
      <c r="G21" s="157">
        <v>93.0068121125</v>
      </c>
      <c r="H21" s="157">
        <v>105.65697870000001</v>
      </c>
      <c r="I21" s="157">
        <v>113.99567813924945</v>
      </c>
      <c r="J21" s="157">
        <v>103.98834578799854</v>
      </c>
      <c r="K21" s="157">
        <v>95.005641812250289</v>
      </c>
      <c r="L21" s="157">
        <v>97.533319149814986</v>
      </c>
      <c r="M21" s="157">
        <v>92.268561011546268</v>
      </c>
      <c r="N21" s="157">
        <v>91.711283717707261</v>
      </c>
      <c r="O21" s="182">
        <v>98.648137497635204</v>
      </c>
      <c r="P21" s="157">
        <v>98.995514012590689</v>
      </c>
    </row>
    <row r="22" spans="1:16" x14ac:dyDescent="0.2">
      <c r="A22" s="183">
        <v>2008</v>
      </c>
      <c r="B22" s="183"/>
      <c r="C22" s="157">
        <v>95.869131490619623</v>
      </c>
      <c r="D22" s="157">
        <v>93.442396537499988</v>
      </c>
      <c r="E22" s="157">
        <v>94.260232727212994</v>
      </c>
      <c r="F22" s="157">
        <v>79.637861395509049</v>
      </c>
      <c r="G22" s="157">
        <v>94.289708032500016</v>
      </c>
      <c r="H22" s="157">
        <v>110.75036807499998</v>
      </c>
      <c r="I22" s="157">
        <v>101.46015039018252</v>
      </c>
      <c r="J22" s="157">
        <v>102.26061070528257</v>
      </c>
      <c r="K22" s="157">
        <v>95.881372617294062</v>
      </c>
      <c r="L22" s="157">
        <v>95.845618652188392</v>
      </c>
      <c r="M22" s="157">
        <v>92.076630759084651</v>
      </c>
      <c r="N22" s="157">
        <v>94.432578467639203</v>
      </c>
      <c r="O22" s="182">
        <v>98.890223675111031</v>
      </c>
      <c r="P22" s="157">
        <v>99.003410309461884</v>
      </c>
    </row>
    <row r="23" spans="1:16" x14ac:dyDescent="0.2">
      <c r="A23" s="183">
        <v>2009</v>
      </c>
      <c r="B23" s="183"/>
      <c r="C23" s="157">
        <v>93.588370358461745</v>
      </c>
      <c r="D23" s="157">
        <v>89.849887922499988</v>
      </c>
      <c r="E23" s="157">
        <v>88.856896676942796</v>
      </c>
      <c r="F23" s="157">
        <v>82.860958645428454</v>
      </c>
      <c r="G23" s="157">
        <v>85.265950219999993</v>
      </c>
      <c r="H23" s="157">
        <v>105.74806025000001</v>
      </c>
      <c r="I23" s="157">
        <v>104.5384111880673</v>
      </c>
      <c r="J23" s="157">
        <v>87.242246715905281</v>
      </c>
      <c r="K23" s="157">
        <v>95.38205078476912</v>
      </c>
      <c r="L23" s="157">
        <v>92.212182811915895</v>
      </c>
      <c r="M23" s="157">
        <v>90.632251749373523</v>
      </c>
      <c r="N23" s="157">
        <v>93.737725877656572</v>
      </c>
      <c r="O23" s="182">
        <v>100.52707506494733</v>
      </c>
      <c r="P23" s="157">
        <v>96.112371019326631</v>
      </c>
    </row>
    <row r="24" spans="1:16" x14ac:dyDescent="0.2">
      <c r="A24" s="183">
        <v>2010</v>
      </c>
      <c r="B24" s="183"/>
      <c r="C24" s="157">
        <v>94.466580423330001</v>
      </c>
      <c r="D24" s="157">
        <v>88.641516652499973</v>
      </c>
      <c r="E24" s="157">
        <v>91.686631674584319</v>
      </c>
      <c r="F24" s="157">
        <v>81.897773777952523</v>
      </c>
      <c r="G24" s="157">
        <v>89.822683400000031</v>
      </c>
      <c r="H24" s="157">
        <v>107.66206975000001</v>
      </c>
      <c r="I24" s="157">
        <v>101.61930335520239</v>
      </c>
      <c r="J24" s="157">
        <v>93.10136328913768</v>
      </c>
      <c r="K24" s="157">
        <v>95.401292492270102</v>
      </c>
      <c r="L24" s="157">
        <v>94.613509017096007</v>
      </c>
      <c r="M24" s="157">
        <v>89.868262732026338</v>
      </c>
      <c r="N24" s="157">
        <v>92.865603067678364</v>
      </c>
      <c r="O24" s="182">
        <v>100.4983111049502</v>
      </c>
      <c r="P24" s="157">
        <v>96.455652885590069</v>
      </c>
    </row>
    <row r="25" spans="1:16" x14ac:dyDescent="0.2">
      <c r="A25" s="183">
        <v>2011</v>
      </c>
      <c r="B25" s="183"/>
      <c r="C25" s="157">
        <v>95.275351560708714</v>
      </c>
      <c r="D25" s="157">
        <v>98.356142537499977</v>
      </c>
      <c r="E25" s="157">
        <v>93.538336224676883</v>
      </c>
      <c r="F25" s="157">
        <v>87.964108005300886</v>
      </c>
      <c r="G25" s="157">
        <v>91.468861482500017</v>
      </c>
      <c r="H25" s="157">
        <v>104.28585875750002</v>
      </c>
      <c r="I25" s="157">
        <v>102.18090961277261</v>
      </c>
      <c r="J25" s="157">
        <v>96.759108882094893</v>
      </c>
      <c r="K25" s="157">
        <v>95.592666727279649</v>
      </c>
      <c r="L25" s="157">
        <v>94.977890989623319</v>
      </c>
      <c r="M25" s="157">
        <v>91.439400529212108</v>
      </c>
      <c r="N25" s="157">
        <v>93.361380982665978</v>
      </c>
      <c r="O25" s="182">
        <v>99.839421780016096</v>
      </c>
      <c r="P25" s="157">
        <v>96.589457147434459</v>
      </c>
    </row>
    <row r="26" spans="1:16" x14ac:dyDescent="0.2">
      <c r="A26" s="183">
        <v>2012</v>
      </c>
      <c r="B26" s="183"/>
      <c r="C26" s="157">
        <v>95.50602219317409</v>
      </c>
      <c r="D26" s="157">
        <v>84.252921287500016</v>
      </c>
      <c r="E26" s="157">
        <v>94.96098650474805</v>
      </c>
      <c r="F26" s="157">
        <v>95.164700245120855</v>
      </c>
      <c r="G26" s="157">
        <v>92.802874857499987</v>
      </c>
      <c r="H26" s="157">
        <v>102.61948976000001</v>
      </c>
      <c r="I26" s="157">
        <v>96.620869647077583</v>
      </c>
      <c r="J26" s="157">
        <v>88.594235763574275</v>
      </c>
      <c r="K26" s="157">
        <v>96.433534982321689</v>
      </c>
      <c r="L26" s="157">
        <v>95.364120704652294</v>
      </c>
      <c r="M26" s="157">
        <v>87.598934797480212</v>
      </c>
      <c r="N26" s="157">
        <v>95.827758705104316</v>
      </c>
      <c r="O26" s="182">
        <v>100.58481751494155</v>
      </c>
      <c r="P26" s="157">
        <v>96.573670815252243</v>
      </c>
    </row>
    <row r="27" spans="1:16" x14ac:dyDescent="0.2">
      <c r="A27" s="183">
        <v>2013</v>
      </c>
      <c r="B27" s="183"/>
      <c r="C27" s="157">
        <v>97.505500480374167</v>
      </c>
      <c r="D27" s="157">
        <v>91.954094582499962</v>
      </c>
      <c r="E27" s="157">
        <v>96.921068249846016</v>
      </c>
      <c r="F27" s="157">
        <v>96.178967035095511</v>
      </c>
      <c r="G27" s="157">
        <v>94.804362140000023</v>
      </c>
      <c r="H27" s="157">
        <v>107.01208534999999</v>
      </c>
      <c r="I27" s="157">
        <v>95.97957602949748</v>
      </c>
      <c r="J27" s="157">
        <v>93.97642597424705</v>
      </c>
      <c r="K27" s="157">
        <v>98.052745102402667</v>
      </c>
      <c r="L27" s="157">
        <v>96.966028027272444</v>
      </c>
      <c r="M27" s="157">
        <v>91.604128276679148</v>
      </c>
      <c r="N27" s="157">
        <v>98.444531562538913</v>
      </c>
      <c r="O27" s="182">
        <v>100.29044605747097</v>
      </c>
      <c r="P27" s="157">
        <v>98.334563522918017</v>
      </c>
    </row>
    <row r="28" spans="1:16" x14ac:dyDescent="0.2">
      <c r="A28" s="183">
        <v>2014</v>
      </c>
      <c r="B28" s="183"/>
      <c r="C28" s="157">
        <v>99.388775122591682</v>
      </c>
      <c r="D28" s="157">
        <v>101.37777794999997</v>
      </c>
      <c r="E28" s="157">
        <v>100.78674695003932</v>
      </c>
      <c r="F28" s="157">
        <v>108.18943322229525</v>
      </c>
      <c r="G28" s="157">
        <v>100.67018301000002</v>
      </c>
      <c r="H28" s="157">
        <v>99.718181672499981</v>
      </c>
      <c r="I28" s="157">
        <v>94.935184889366894</v>
      </c>
      <c r="J28" s="157">
        <v>94.18707415427339</v>
      </c>
      <c r="K28" s="157">
        <v>99.475565767473768</v>
      </c>
      <c r="L28" s="157">
        <v>98.679153864900911</v>
      </c>
      <c r="M28" s="157">
        <v>96.680225458163932</v>
      </c>
      <c r="N28" s="157">
        <v>100.13075835999678</v>
      </c>
      <c r="O28" s="182">
        <v>100.06109630749391</v>
      </c>
      <c r="P28" s="157">
        <v>99.860851360177477</v>
      </c>
    </row>
    <row r="29" spans="1:16" x14ac:dyDescent="0.2">
      <c r="A29" s="183">
        <v>2015</v>
      </c>
      <c r="B29" s="183"/>
      <c r="C29" s="157">
        <v>100</v>
      </c>
      <c r="D29" s="157">
        <v>100</v>
      </c>
      <c r="E29" s="157">
        <v>99.999999999999986</v>
      </c>
      <c r="F29" s="157">
        <v>100</v>
      </c>
      <c r="G29" s="157">
        <v>100</v>
      </c>
      <c r="H29" s="157">
        <v>100</v>
      </c>
      <c r="I29" s="157">
        <v>100</v>
      </c>
      <c r="J29" s="157">
        <v>100</v>
      </c>
      <c r="K29" s="157">
        <v>100</v>
      </c>
      <c r="L29" s="157">
        <v>99.999999999999986</v>
      </c>
      <c r="M29" s="157">
        <v>100</v>
      </c>
      <c r="N29" s="157">
        <v>100.00000000000001</v>
      </c>
      <c r="O29" s="182">
        <v>100</v>
      </c>
      <c r="P29" s="157">
        <v>100</v>
      </c>
    </row>
    <row r="30" spans="1:16" x14ac:dyDescent="0.2">
      <c r="A30" s="183">
        <v>2016</v>
      </c>
      <c r="B30" s="183"/>
      <c r="C30" s="157">
        <v>100.42319030993652</v>
      </c>
      <c r="D30" s="157">
        <v>101.52581205999999</v>
      </c>
      <c r="E30" s="157">
        <v>94.620661147231004</v>
      </c>
      <c r="F30" s="157">
        <v>88.732568162781675</v>
      </c>
      <c r="G30" s="157">
        <v>93.963161049999982</v>
      </c>
      <c r="H30" s="157">
        <v>94.970612027499982</v>
      </c>
      <c r="I30" s="157">
        <v>107.61346016345166</v>
      </c>
      <c r="J30" s="157">
        <v>101.63315743020414</v>
      </c>
      <c r="K30" s="157">
        <v>101.63094565508158</v>
      </c>
      <c r="L30" s="157">
        <v>102.00885828265065</v>
      </c>
      <c r="M30" s="157">
        <v>99.525727945094829</v>
      </c>
      <c r="N30" s="157">
        <v>102.93091904742674</v>
      </c>
      <c r="O30" s="182">
        <v>100.63138936493689</v>
      </c>
      <c r="P30" s="157">
        <v>99.834181644733079</v>
      </c>
    </row>
    <row r="31" spans="1:16" x14ac:dyDescent="0.2">
      <c r="A31" s="183">
        <v>2017</v>
      </c>
      <c r="B31" s="183"/>
      <c r="C31" s="157">
        <v>101.82533138838755</v>
      </c>
      <c r="D31" s="157">
        <v>106.80366686714866</v>
      </c>
      <c r="E31" s="157">
        <v>96.588728622263346</v>
      </c>
      <c r="F31" s="157">
        <v>93.349963504247043</v>
      </c>
      <c r="G31" s="157">
        <v>95.394230776563944</v>
      </c>
      <c r="H31" s="157">
        <v>98.537187563283354</v>
      </c>
      <c r="I31" s="157">
        <v>105.83577699145695</v>
      </c>
      <c r="J31" s="157">
        <v>106.03871910642289</v>
      </c>
      <c r="K31" s="157">
        <v>102.60836790229395</v>
      </c>
      <c r="L31" s="157">
        <v>103.02099981921165</v>
      </c>
      <c r="M31" s="157">
        <v>101.57688721762858</v>
      </c>
      <c r="N31" s="157">
        <v>103.50256086384964</v>
      </c>
      <c r="O31" s="182">
        <v>101.71319068528246</v>
      </c>
      <c r="P31" s="157">
        <v>100.85302786274264</v>
      </c>
    </row>
    <row r="32" spans="1:16" x14ac:dyDescent="0.2">
      <c r="A32" s="183">
        <v>2018</v>
      </c>
      <c r="B32" s="183"/>
      <c r="C32" s="157">
        <v>103.17838796651563</v>
      </c>
      <c r="D32" s="157">
        <v>104.54595337190909</v>
      </c>
      <c r="E32" s="157">
        <v>99.311424886784224</v>
      </c>
      <c r="F32" s="157">
        <v>93.464771273206793</v>
      </c>
      <c r="G32" s="157">
        <v>98.455265870926851</v>
      </c>
      <c r="H32" s="157">
        <v>102.17335879410521</v>
      </c>
      <c r="I32" s="157">
        <v>107.20446508713054</v>
      </c>
      <c r="J32" s="157">
        <v>105.35922715063977</v>
      </c>
      <c r="K32" s="157">
        <v>103.87133057931328</v>
      </c>
      <c r="L32" s="157">
        <v>105.17317318202149</v>
      </c>
      <c r="M32" s="157">
        <v>103.99127462644145</v>
      </c>
      <c r="N32" s="157">
        <v>104.57435907275725</v>
      </c>
      <c r="O32" s="182">
        <v>102.36051480031144</v>
      </c>
      <c r="P32" s="157">
        <v>101.94322990457852</v>
      </c>
    </row>
    <row r="33" spans="1:16" ht="15" customHeight="1" x14ac:dyDescent="0.2">
      <c r="C33" s="87"/>
      <c r="D33" s="87"/>
      <c r="E33" s="87"/>
      <c r="F33" s="87"/>
      <c r="G33" s="87"/>
      <c r="O33" s="195"/>
    </row>
    <row r="34" spans="1:16" ht="12.75" customHeight="1" x14ac:dyDescent="0.2">
      <c r="A34" s="91" t="s">
        <v>17</v>
      </c>
      <c r="B34" s="91"/>
      <c r="C34" s="87"/>
      <c r="D34" s="87"/>
      <c r="E34" s="87"/>
      <c r="F34" s="87"/>
      <c r="G34" s="87"/>
      <c r="O34" s="195"/>
    </row>
    <row r="35" spans="1:16" ht="26.25" customHeight="1" x14ac:dyDescent="0.2">
      <c r="A35" s="183">
        <v>1998</v>
      </c>
      <c r="B35" s="183" t="s">
        <v>3</v>
      </c>
      <c r="C35" s="157">
        <v>78.49541975822568</v>
      </c>
      <c r="D35" s="157">
        <v>76.136535919999986</v>
      </c>
      <c r="E35" s="157">
        <v>95.430307284771516</v>
      </c>
      <c r="F35" s="157">
        <v>75.551362918111238</v>
      </c>
      <c r="G35" s="157">
        <v>99.669107079999989</v>
      </c>
      <c r="H35" s="157">
        <v>106.3069232</v>
      </c>
      <c r="I35" s="157">
        <v>75.820736769477605</v>
      </c>
      <c r="J35" s="157">
        <v>91.590095141448785</v>
      </c>
      <c r="K35" s="157">
        <v>73.50519352367526</v>
      </c>
      <c r="L35" s="157">
        <v>78.200138215864996</v>
      </c>
      <c r="M35" s="157">
        <v>66.689144876662169</v>
      </c>
      <c r="N35" s="157">
        <v>62.668873268433288</v>
      </c>
      <c r="O35" s="182">
        <v>87.784127721221637</v>
      </c>
      <c r="P35" s="157">
        <v>83.112245737356474</v>
      </c>
    </row>
    <row r="36" spans="1:16" ht="12.75" customHeight="1" x14ac:dyDescent="0.2">
      <c r="A36" s="183"/>
      <c r="B36" s="183" t="s">
        <v>4</v>
      </c>
      <c r="C36" s="157">
        <v>78.512833698223048</v>
      </c>
      <c r="D36" s="157">
        <v>77.394771339999977</v>
      </c>
      <c r="E36" s="157">
        <v>95.403328364770161</v>
      </c>
      <c r="F36" s="157">
        <v>77.752323728056169</v>
      </c>
      <c r="G36" s="157">
        <v>99.424882960000019</v>
      </c>
      <c r="H36" s="157">
        <v>106.96771320000001</v>
      </c>
      <c r="I36" s="157">
        <v>73.661825689207745</v>
      </c>
      <c r="J36" s="157">
        <v>90.852698511356564</v>
      </c>
      <c r="K36" s="157">
        <v>73.560809793678033</v>
      </c>
      <c r="L36" s="157">
        <v>79.477645235960793</v>
      </c>
      <c r="M36" s="157">
        <v>68.051221486389721</v>
      </c>
      <c r="N36" s="157">
        <v>62.614582968434654</v>
      </c>
      <c r="O36" s="182">
        <v>86.494354921350592</v>
      </c>
      <c r="P36" s="157">
        <v>83.15634976028413</v>
      </c>
    </row>
    <row r="37" spans="1:16" ht="12.75" customHeight="1" x14ac:dyDescent="0.2">
      <c r="A37" s="183"/>
      <c r="B37" s="183" t="s">
        <v>1</v>
      </c>
      <c r="C37" s="157">
        <v>78.034458228294824</v>
      </c>
      <c r="D37" s="157">
        <v>77.650522979999977</v>
      </c>
      <c r="E37" s="157">
        <v>92.545230474627246</v>
      </c>
      <c r="F37" s="157">
        <v>72.697716568182528</v>
      </c>
      <c r="G37" s="157">
        <v>95.894215990000035</v>
      </c>
      <c r="H37" s="157">
        <v>107.06506389999998</v>
      </c>
      <c r="I37" s="157">
        <v>77.466837099683346</v>
      </c>
      <c r="J37" s="157">
        <v>92.762156541595289</v>
      </c>
      <c r="K37" s="157">
        <v>73.525055623676252</v>
      </c>
      <c r="L37" s="157">
        <v>79.243928785943282</v>
      </c>
      <c r="M37" s="157">
        <v>66.600040436679976</v>
      </c>
      <c r="N37" s="157">
        <v>62.267749328443315</v>
      </c>
      <c r="O37" s="182">
        <v>87.765763451223464</v>
      </c>
      <c r="P37" s="157">
        <v>82.6705239273074</v>
      </c>
    </row>
    <row r="38" spans="1:16" ht="12.75" customHeight="1" x14ac:dyDescent="0.2">
      <c r="A38" s="183"/>
      <c r="B38" s="183" t="s">
        <v>2</v>
      </c>
      <c r="C38" s="157">
        <v>78.0154192082977</v>
      </c>
      <c r="D38" s="157">
        <v>78.400097939999981</v>
      </c>
      <c r="E38" s="157">
        <v>92.222103024611101</v>
      </c>
      <c r="F38" s="157">
        <v>75.077084148123063</v>
      </c>
      <c r="G38" s="157">
        <v>94.248939610000022</v>
      </c>
      <c r="H38" s="157">
        <v>110.08404730000001</v>
      </c>
      <c r="I38" s="157">
        <v>82.4712511303089</v>
      </c>
      <c r="J38" s="157">
        <v>91.218534711402313</v>
      </c>
      <c r="K38" s="157">
        <v>73.679211523683961</v>
      </c>
      <c r="L38" s="157">
        <v>79.551792245966368</v>
      </c>
      <c r="M38" s="157">
        <v>66.882555726623494</v>
      </c>
      <c r="N38" s="157">
        <v>61.926653698451865</v>
      </c>
      <c r="O38" s="182">
        <v>88.519114281148106</v>
      </c>
      <c r="P38" s="157">
        <v>82.671201606140258</v>
      </c>
    </row>
    <row r="39" spans="1:16" ht="26.25" customHeight="1" x14ac:dyDescent="0.2">
      <c r="A39" s="183">
        <v>1999</v>
      </c>
      <c r="B39" s="183" t="s">
        <v>3</v>
      </c>
      <c r="C39" s="157">
        <v>78.269951148259523</v>
      </c>
      <c r="D39" s="157">
        <v>79.580675799999966</v>
      </c>
      <c r="E39" s="157">
        <v>92.566359154628287</v>
      </c>
      <c r="F39" s="157">
        <v>71.189736418220235</v>
      </c>
      <c r="G39" s="157">
        <v>95.234394660000007</v>
      </c>
      <c r="H39" s="157">
        <v>108.47717979999999</v>
      </c>
      <c r="I39" s="157">
        <v>85.278768530659846</v>
      </c>
      <c r="J39" s="157">
        <v>84.995103250624368</v>
      </c>
      <c r="K39" s="157">
        <v>74.348664673717465</v>
      </c>
      <c r="L39" s="157">
        <v>79.885244145991379</v>
      </c>
      <c r="M39" s="157">
        <v>68.562089526287579</v>
      </c>
      <c r="N39" s="157">
        <v>62.913786108427175</v>
      </c>
      <c r="O39" s="182">
        <v>88.421257201157871</v>
      </c>
      <c r="P39" s="157">
        <v>82.961849820636928</v>
      </c>
    </row>
    <row r="40" spans="1:16" ht="12.75" customHeight="1" x14ac:dyDescent="0.2">
      <c r="A40" s="183"/>
      <c r="B40" s="183" t="s">
        <v>4</v>
      </c>
      <c r="C40" s="157">
        <v>78.285627528257152</v>
      </c>
      <c r="D40" s="157">
        <v>79.628842949999978</v>
      </c>
      <c r="E40" s="157">
        <v>90.468403824523406</v>
      </c>
      <c r="F40" s="157">
        <v>67.538679768311511</v>
      </c>
      <c r="G40" s="157">
        <v>92.904670729999992</v>
      </c>
      <c r="H40" s="157">
        <v>107.7326132</v>
      </c>
      <c r="I40" s="157">
        <v>86.256110400782006</v>
      </c>
      <c r="J40" s="157">
        <v>87.452550280931561</v>
      </c>
      <c r="K40" s="157">
        <v>74.748282803737411</v>
      </c>
      <c r="L40" s="157">
        <v>78.479969005885977</v>
      </c>
      <c r="M40" s="157">
        <v>68.47806622630435</v>
      </c>
      <c r="N40" s="157">
        <v>64.340019208391496</v>
      </c>
      <c r="O40" s="182">
        <v>88.732478561126769</v>
      </c>
      <c r="P40" s="157">
        <v>82.999407066736495</v>
      </c>
    </row>
    <row r="41" spans="1:16" ht="12.75" customHeight="1" x14ac:dyDescent="0.2">
      <c r="A41" s="183"/>
      <c r="B41" s="183" t="s">
        <v>1</v>
      </c>
      <c r="C41" s="157">
        <v>79.291102668106333</v>
      </c>
      <c r="D41" s="157">
        <v>81.315309359999986</v>
      </c>
      <c r="E41" s="157">
        <v>91.185332034559224</v>
      </c>
      <c r="F41" s="157">
        <v>67.111339268322212</v>
      </c>
      <c r="G41" s="157">
        <v>92.824261390000018</v>
      </c>
      <c r="H41" s="157">
        <v>107.95721230000001</v>
      </c>
      <c r="I41" s="157">
        <v>97.795958412224508</v>
      </c>
      <c r="J41" s="157">
        <v>90.111304281263898</v>
      </c>
      <c r="K41" s="157">
        <v>75.698533823784942</v>
      </c>
      <c r="L41" s="157">
        <v>80.50290226603768</v>
      </c>
      <c r="M41" s="157">
        <v>69.377718136124443</v>
      </c>
      <c r="N41" s="157">
        <v>65.045905308373847</v>
      </c>
      <c r="O41" s="182">
        <v>89.28541902107149</v>
      </c>
      <c r="P41" s="157">
        <v>84.102775279894118</v>
      </c>
    </row>
    <row r="42" spans="1:16" ht="12.75" customHeight="1" x14ac:dyDescent="0.2">
      <c r="A42" s="183"/>
      <c r="B42" s="183" t="s">
        <v>2</v>
      </c>
      <c r="C42" s="157">
        <v>80.432623527935093</v>
      </c>
      <c r="D42" s="157">
        <v>82.725528489999988</v>
      </c>
      <c r="E42" s="157">
        <v>92.323192924616151</v>
      </c>
      <c r="F42" s="157">
        <v>67.737086928306567</v>
      </c>
      <c r="G42" s="157">
        <v>94.072897070000025</v>
      </c>
      <c r="H42" s="157">
        <v>110.86468589999998</v>
      </c>
      <c r="I42" s="157">
        <v>96.536208162067041</v>
      </c>
      <c r="J42" s="157">
        <v>92.249491141531152</v>
      </c>
      <c r="K42" s="157">
        <v>76.761789013838097</v>
      </c>
      <c r="L42" s="157">
        <v>81.642985516123204</v>
      </c>
      <c r="M42" s="157">
        <v>70.947018655810609</v>
      </c>
      <c r="N42" s="157">
        <v>66.840551488328984</v>
      </c>
      <c r="O42" s="182">
        <v>88.87710600111231</v>
      </c>
      <c r="P42" s="157">
        <v>85.351490008271298</v>
      </c>
    </row>
    <row r="43" spans="1:16" ht="26.25" customHeight="1" x14ac:dyDescent="0.2">
      <c r="A43" s="183">
        <v>2000</v>
      </c>
      <c r="B43" s="183" t="s">
        <v>3</v>
      </c>
      <c r="C43" s="157">
        <v>81.446169827783066</v>
      </c>
      <c r="D43" s="157">
        <v>84.113525829999972</v>
      </c>
      <c r="E43" s="157">
        <v>92.831684804641554</v>
      </c>
      <c r="F43" s="157">
        <v>69.441286868263958</v>
      </c>
      <c r="G43" s="157">
        <v>95.694919380000044</v>
      </c>
      <c r="H43" s="157">
        <v>106.73430019999999</v>
      </c>
      <c r="I43" s="157">
        <v>89.661014991207622</v>
      </c>
      <c r="J43" s="157">
        <v>103.16579151289572</v>
      </c>
      <c r="K43" s="157">
        <v>77.155515363857774</v>
      </c>
      <c r="L43" s="157">
        <v>80.628436406047086</v>
      </c>
      <c r="M43" s="157">
        <v>74.136869865172628</v>
      </c>
      <c r="N43" s="157">
        <v>66.89684332832762</v>
      </c>
      <c r="O43" s="182">
        <v>89.547214091045248</v>
      </c>
      <c r="P43" s="157">
        <v>86.465454097898984</v>
      </c>
    </row>
    <row r="44" spans="1:16" ht="12.75" customHeight="1" x14ac:dyDescent="0.2">
      <c r="A44" s="183"/>
      <c r="B44" s="183" t="s">
        <v>4</v>
      </c>
      <c r="C44" s="157">
        <v>81.609207887758629</v>
      </c>
      <c r="D44" s="157">
        <v>86.88831703999999</v>
      </c>
      <c r="E44" s="157">
        <v>94.589785634729424</v>
      </c>
      <c r="F44" s="157">
        <v>72.027454768199334</v>
      </c>
      <c r="G44" s="157">
        <v>97.321580020000027</v>
      </c>
      <c r="H44" s="157">
        <v>108.02079710000002</v>
      </c>
      <c r="I44" s="157">
        <v>92.533844221566753</v>
      </c>
      <c r="J44" s="157">
        <v>92.934740721616805</v>
      </c>
      <c r="K44" s="157">
        <v>77.631664073881595</v>
      </c>
      <c r="L44" s="157">
        <v>79.578809835968414</v>
      </c>
      <c r="M44" s="157">
        <v>78.321587734335665</v>
      </c>
      <c r="N44" s="157">
        <v>67.236604048319094</v>
      </c>
      <c r="O44" s="182">
        <v>89.668727691033155</v>
      </c>
      <c r="P44" s="157">
        <v>86.677085158711293</v>
      </c>
    </row>
    <row r="45" spans="1:16" ht="12.75" customHeight="1" x14ac:dyDescent="0.2">
      <c r="A45" s="183"/>
      <c r="B45" s="183" t="s">
        <v>1</v>
      </c>
      <c r="C45" s="157">
        <v>82.365481257645158</v>
      </c>
      <c r="D45" s="157">
        <v>86.793971489999947</v>
      </c>
      <c r="E45" s="157">
        <v>94.727144114736291</v>
      </c>
      <c r="F45" s="157">
        <v>73.601087088159957</v>
      </c>
      <c r="G45" s="157">
        <v>97.779123940000034</v>
      </c>
      <c r="H45" s="157">
        <v>106.85282609999994</v>
      </c>
      <c r="I45" s="157">
        <v>88.717441321089694</v>
      </c>
      <c r="J45" s="157">
        <v>94.36048940179505</v>
      </c>
      <c r="K45" s="157">
        <v>78.510670123925536</v>
      </c>
      <c r="L45" s="157">
        <v>79.788853595984136</v>
      </c>
      <c r="M45" s="157">
        <v>79.036141514192778</v>
      </c>
      <c r="N45" s="157">
        <v>69.308432248267337</v>
      </c>
      <c r="O45" s="182">
        <v>89.287898641071266</v>
      </c>
      <c r="P45" s="157">
        <v>87.474880191040512</v>
      </c>
    </row>
    <row r="46" spans="1:16" ht="12.75" customHeight="1" x14ac:dyDescent="0.2">
      <c r="A46" s="183"/>
      <c r="B46" s="183" t="s">
        <v>2</v>
      </c>
      <c r="C46" s="157">
        <v>82.441854577633734</v>
      </c>
      <c r="D46" s="157">
        <v>86.322449780000014</v>
      </c>
      <c r="E46" s="157">
        <v>95.612521644780628</v>
      </c>
      <c r="F46" s="157">
        <v>75.496789548112602</v>
      </c>
      <c r="G46" s="157">
        <v>98.83290181000001</v>
      </c>
      <c r="H46" s="157">
        <v>103.76756909999999</v>
      </c>
      <c r="I46" s="157">
        <v>91.572399791446557</v>
      </c>
      <c r="J46" s="157">
        <v>93.317407661664731</v>
      </c>
      <c r="K46" s="157">
        <v>78.486145593924334</v>
      </c>
      <c r="L46" s="157">
        <v>79.131214655934798</v>
      </c>
      <c r="M46" s="157">
        <v>81.119086133776179</v>
      </c>
      <c r="N46" s="157">
        <v>68.530223248286788</v>
      </c>
      <c r="O46" s="182">
        <v>89.909465041009071</v>
      </c>
      <c r="P46" s="157">
        <v>87.550544419571139</v>
      </c>
    </row>
    <row r="47" spans="1:16" ht="26.25" customHeight="1" x14ac:dyDescent="0.2">
      <c r="A47" s="183">
        <v>2001</v>
      </c>
      <c r="B47" s="183" t="s">
        <v>3</v>
      </c>
      <c r="C47" s="157">
        <v>83.442976797483524</v>
      </c>
      <c r="D47" s="157">
        <v>85.240536210000002</v>
      </c>
      <c r="E47" s="157">
        <v>94.69536039473472</v>
      </c>
      <c r="F47" s="157">
        <v>74.798885098130029</v>
      </c>
      <c r="G47" s="157">
        <v>97.315802559999995</v>
      </c>
      <c r="H47" s="157">
        <v>105.66142120000002</v>
      </c>
      <c r="I47" s="157">
        <v>92.355815731544467</v>
      </c>
      <c r="J47" s="157">
        <v>93.193483621649165</v>
      </c>
      <c r="K47" s="157">
        <v>80.091734874004601</v>
      </c>
      <c r="L47" s="157">
        <v>81.872892156140438</v>
      </c>
      <c r="M47" s="157">
        <v>82.574854413485014</v>
      </c>
      <c r="N47" s="157">
        <v>70.435674468239128</v>
      </c>
      <c r="O47" s="182">
        <v>90.403925400959636</v>
      </c>
      <c r="P47" s="157">
        <v>88.608191133999185</v>
      </c>
    </row>
    <row r="48" spans="1:16" ht="12.75" customHeight="1" x14ac:dyDescent="0.2">
      <c r="A48" s="183"/>
      <c r="B48" s="183" t="s">
        <v>4</v>
      </c>
      <c r="C48" s="157">
        <v>83.252068787512172</v>
      </c>
      <c r="D48" s="157">
        <v>83.944178740000012</v>
      </c>
      <c r="E48" s="157">
        <v>93.91317605469564</v>
      </c>
      <c r="F48" s="157">
        <v>74.734753978131607</v>
      </c>
      <c r="G48" s="157">
        <v>95.193714020000016</v>
      </c>
      <c r="H48" s="157">
        <v>106.08614919999999</v>
      </c>
      <c r="I48" s="157">
        <v>101.6759410127095</v>
      </c>
      <c r="J48" s="157">
        <v>89.276360001159546</v>
      </c>
      <c r="K48" s="157">
        <v>80.354516784017747</v>
      </c>
      <c r="L48" s="157">
        <v>83.417731906256321</v>
      </c>
      <c r="M48" s="157">
        <v>81.267260823746568</v>
      </c>
      <c r="N48" s="157">
        <v>70.683586268232958</v>
      </c>
      <c r="O48" s="182">
        <v>90.507598790949288</v>
      </c>
      <c r="P48" s="157">
        <v>88.399966765007207</v>
      </c>
    </row>
    <row r="49" spans="1:16" ht="12.75" customHeight="1" x14ac:dyDescent="0.2">
      <c r="A49" s="183"/>
      <c r="B49" s="183" t="s">
        <v>1</v>
      </c>
      <c r="C49" s="157">
        <v>83.696449917445534</v>
      </c>
      <c r="D49" s="157">
        <v>82.877878940000002</v>
      </c>
      <c r="E49" s="157">
        <v>92.021647064601041</v>
      </c>
      <c r="F49" s="157">
        <v>75.51129994811221</v>
      </c>
      <c r="G49" s="157">
        <v>91.981350979999988</v>
      </c>
      <c r="H49" s="157">
        <v>107.32220950000001</v>
      </c>
      <c r="I49" s="157">
        <v>103.94786031299347</v>
      </c>
      <c r="J49" s="157">
        <v>83.202793190400342</v>
      </c>
      <c r="K49" s="157">
        <v>81.89437068409471</v>
      </c>
      <c r="L49" s="157">
        <v>85.616415706421222</v>
      </c>
      <c r="M49" s="157">
        <v>84.934191773013168</v>
      </c>
      <c r="N49" s="157">
        <v>70.976193288225616</v>
      </c>
      <c r="O49" s="182">
        <v>92.439635080756076</v>
      </c>
      <c r="P49" s="157">
        <v>88.863929871389544</v>
      </c>
    </row>
    <row r="50" spans="1:16" ht="12.75" customHeight="1" x14ac:dyDescent="0.2">
      <c r="A50" s="183"/>
      <c r="B50" s="183" t="s">
        <v>2</v>
      </c>
      <c r="C50" s="157">
        <v>84.922295087261688</v>
      </c>
      <c r="D50" s="157">
        <v>82.364781259999987</v>
      </c>
      <c r="E50" s="157">
        <v>91.145959994557231</v>
      </c>
      <c r="F50" s="157">
        <v>74.78079622813047</v>
      </c>
      <c r="G50" s="157">
        <v>91.376516379999984</v>
      </c>
      <c r="H50" s="157">
        <v>104.76725840000002</v>
      </c>
      <c r="I50" s="157">
        <v>101.99064831274886</v>
      </c>
      <c r="J50" s="157">
        <v>85.905862650738214</v>
      </c>
      <c r="K50" s="157">
        <v>83.548491184177436</v>
      </c>
      <c r="L50" s="157">
        <v>88.501319026637603</v>
      </c>
      <c r="M50" s="157">
        <v>87.834235352433183</v>
      </c>
      <c r="N50" s="157">
        <v>72.239148598194021</v>
      </c>
      <c r="O50" s="182">
        <v>93.299047540670117</v>
      </c>
      <c r="P50" s="157">
        <v>90.157449023969292</v>
      </c>
    </row>
    <row r="51" spans="1:16" ht="26.25" customHeight="1" x14ac:dyDescent="0.2">
      <c r="A51" s="183">
        <v>2002</v>
      </c>
      <c r="B51" s="183" t="s">
        <v>3</v>
      </c>
      <c r="C51" s="157">
        <v>84.693134527296053</v>
      </c>
      <c r="D51" s="157">
        <v>81.539564599999963</v>
      </c>
      <c r="E51" s="157">
        <v>89.603289654480164</v>
      </c>
      <c r="F51" s="157">
        <v>71.224690738219365</v>
      </c>
      <c r="G51" s="157">
        <v>89.636303780000006</v>
      </c>
      <c r="H51" s="157">
        <v>106.98767830000001</v>
      </c>
      <c r="I51" s="157">
        <v>102.97034561287133</v>
      </c>
      <c r="J51" s="157">
        <v>88.360915981045082</v>
      </c>
      <c r="K51" s="157">
        <v>83.415974974170808</v>
      </c>
      <c r="L51" s="157">
        <v>87.56026271656701</v>
      </c>
      <c r="M51" s="157">
        <v>90.398570531920228</v>
      </c>
      <c r="N51" s="157">
        <v>72.13830133819657</v>
      </c>
      <c r="O51" s="182">
        <v>92.581147860741851</v>
      </c>
      <c r="P51" s="157">
        <v>89.906173982357274</v>
      </c>
    </row>
    <row r="52" spans="1:16" ht="12.75" customHeight="1" x14ac:dyDescent="0.2">
      <c r="A52" s="183"/>
      <c r="B52" s="183" t="s">
        <v>4</v>
      </c>
      <c r="C52" s="157">
        <v>84.891364457266292</v>
      </c>
      <c r="D52" s="157">
        <v>81.340001709999981</v>
      </c>
      <c r="E52" s="157">
        <v>90.119456554505931</v>
      </c>
      <c r="F52" s="157">
        <v>68.680212428282999</v>
      </c>
      <c r="G52" s="157">
        <v>90.291957789999984</v>
      </c>
      <c r="H52" s="157">
        <v>110.38844810000002</v>
      </c>
      <c r="I52" s="157">
        <v>105.68318691321036</v>
      </c>
      <c r="J52" s="157">
        <v>90.022005671252799</v>
      </c>
      <c r="K52" s="157">
        <v>83.422301114171105</v>
      </c>
      <c r="L52" s="157">
        <v>86.993785066524495</v>
      </c>
      <c r="M52" s="157">
        <v>87.559514772488086</v>
      </c>
      <c r="N52" s="157">
        <v>73.138446168171569</v>
      </c>
      <c r="O52" s="182">
        <v>92.760423660723959</v>
      </c>
      <c r="P52" s="157">
        <v>90.108600548137161</v>
      </c>
    </row>
    <row r="53" spans="1:16" ht="12.75" customHeight="1" x14ac:dyDescent="0.2">
      <c r="A53" s="183"/>
      <c r="B53" s="183" t="s">
        <v>227</v>
      </c>
      <c r="C53" s="157">
        <v>86.257891987061313</v>
      </c>
      <c r="D53" s="157">
        <v>82.256762699999939</v>
      </c>
      <c r="E53" s="157">
        <v>90.374532344518727</v>
      </c>
      <c r="F53" s="157">
        <v>65.537414928361571</v>
      </c>
      <c r="G53" s="157">
        <v>90.618310979999976</v>
      </c>
      <c r="H53" s="157">
        <v>110.68617889999999</v>
      </c>
      <c r="I53" s="157">
        <v>113.20666781415082</v>
      </c>
      <c r="J53" s="157">
        <v>97.233444082154151</v>
      </c>
      <c r="K53" s="157">
        <v>84.600014554230043</v>
      </c>
      <c r="L53" s="157">
        <v>89.275936556695683</v>
      </c>
      <c r="M53" s="157">
        <v>88.303489222339309</v>
      </c>
      <c r="N53" s="157">
        <v>74.172694228145701</v>
      </c>
      <c r="O53" s="182">
        <v>93.576300530642399</v>
      </c>
      <c r="P53" s="157">
        <v>91.547817455772503</v>
      </c>
    </row>
    <row r="54" spans="1:16" ht="12.75" customHeight="1" x14ac:dyDescent="0.2">
      <c r="A54" s="183"/>
      <c r="B54" s="183" t="s">
        <v>2</v>
      </c>
      <c r="C54" s="157">
        <v>86.417904687037293</v>
      </c>
      <c r="D54" s="157">
        <v>83.629488460000019</v>
      </c>
      <c r="E54" s="157">
        <v>87.733561534386638</v>
      </c>
      <c r="F54" s="157">
        <v>62.691430208432713</v>
      </c>
      <c r="G54" s="157">
        <v>88.105267680000054</v>
      </c>
      <c r="H54" s="157">
        <v>107.10277420000003</v>
      </c>
      <c r="I54" s="157">
        <v>111.35736581391967</v>
      </c>
      <c r="J54" s="157">
        <v>93.961459491745174</v>
      </c>
      <c r="K54" s="157">
        <v>85.657743364282879</v>
      </c>
      <c r="L54" s="157">
        <v>89.795300586734598</v>
      </c>
      <c r="M54" s="157">
        <v>88.335258542332937</v>
      </c>
      <c r="N54" s="157">
        <v>75.537766318111565</v>
      </c>
      <c r="O54" s="182">
        <v>94.973134340502753</v>
      </c>
      <c r="P54" s="157">
        <v>91.70633068024739</v>
      </c>
    </row>
    <row r="55" spans="1:16" ht="26.25" customHeight="1" x14ac:dyDescent="0.2">
      <c r="A55" s="183">
        <v>2003</v>
      </c>
      <c r="B55" s="183" t="s">
        <v>3</v>
      </c>
      <c r="C55" s="157">
        <v>87.030713086945397</v>
      </c>
      <c r="D55" s="157">
        <v>83.519666109999989</v>
      </c>
      <c r="E55" s="157">
        <v>88.264350224413192</v>
      </c>
      <c r="F55" s="157">
        <v>64.142855308396435</v>
      </c>
      <c r="G55" s="157">
        <v>87.877423460000017</v>
      </c>
      <c r="H55" s="157">
        <v>110.89392490000004</v>
      </c>
      <c r="I55" s="157">
        <v>113.74857101421856</v>
      </c>
      <c r="J55" s="157">
        <v>92.359866701544988</v>
      </c>
      <c r="K55" s="157">
        <v>86.490611274324536</v>
      </c>
      <c r="L55" s="157">
        <v>88.21212446661589</v>
      </c>
      <c r="M55" s="157">
        <v>92.584055191483174</v>
      </c>
      <c r="N55" s="157">
        <v>76.842364208078934</v>
      </c>
      <c r="O55" s="182">
        <v>95.310527780468988</v>
      </c>
      <c r="P55" s="157">
        <v>92.345250512573827</v>
      </c>
    </row>
    <row r="56" spans="1:16" ht="12.75" customHeight="1" x14ac:dyDescent="0.2">
      <c r="A56" s="183"/>
      <c r="B56" s="183" t="s">
        <v>4</v>
      </c>
      <c r="C56" s="157">
        <v>88.112652026783095</v>
      </c>
      <c r="D56" s="157">
        <v>84.185507610000002</v>
      </c>
      <c r="E56" s="157">
        <v>86.614506634330695</v>
      </c>
      <c r="F56" s="157">
        <v>63.919118488402006</v>
      </c>
      <c r="G56" s="157">
        <v>86.393110120000003</v>
      </c>
      <c r="H56" s="157">
        <v>108.63759620000003</v>
      </c>
      <c r="I56" s="157">
        <v>107.80494131347564</v>
      </c>
      <c r="J56" s="157">
        <v>94.553145011819154</v>
      </c>
      <c r="K56" s="157">
        <v>88.138323094406971</v>
      </c>
      <c r="L56" s="157">
        <v>90.555382256791617</v>
      </c>
      <c r="M56" s="157">
        <v>93.627358041274491</v>
      </c>
      <c r="N56" s="157">
        <v>79.264610958018423</v>
      </c>
      <c r="O56" s="182">
        <v>95.752932770424749</v>
      </c>
      <c r="P56" s="157">
        <v>93.481729426049213</v>
      </c>
    </row>
    <row r="57" spans="1:16" ht="12.75" customHeight="1" x14ac:dyDescent="0.2">
      <c r="A57" s="183"/>
      <c r="B57" s="183" t="s">
        <v>1</v>
      </c>
      <c r="C57" s="157">
        <v>89.02385811664638</v>
      </c>
      <c r="D57" s="157">
        <v>85.87050155</v>
      </c>
      <c r="E57" s="157">
        <v>85.969956274298482</v>
      </c>
      <c r="F57" s="157">
        <v>60.494317268487634</v>
      </c>
      <c r="G57" s="157">
        <v>86.293391580000048</v>
      </c>
      <c r="H57" s="157">
        <v>105.0824719</v>
      </c>
      <c r="I57" s="157">
        <v>112.62785071407848</v>
      </c>
      <c r="J57" s="157">
        <v>95.17122117189642</v>
      </c>
      <c r="K57" s="157">
        <v>89.429127044471485</v>
      </c>
      <c r="L57" s="157">
        <v>90.63778931679785</v>
      </c>
      <c r="M57" s="157">
        <v>94.426838811114621</v>
      </c>
      <c r="N57" s="157">
        <v>81.528528667961808</v>
      </c>
      <c r="O57" s="182">
        <v>96.66871363033313</v>
      </c>
      <c r="P57" s="157">
        <v>94.374910601540734</v>
      </c>
    </row>
    <row r="58" spans="1:16" ht="12.75" customHeight="1" x14ac:dyDescent="0.2">
      <c r="A58" s="183"/>
      <c r="B58" s="183" t="s">
        <v>2</v>
      </c>
      <c r="C58" s="157">
        <v>89.247391666612913</v>
      </c>
      <c r="D58" s="157">
        <v>87.512448269999965</v>
      </c>
      <c r="E58" s="157">
        <v>87.502912074375118</v>
      </c>
      <c r="F58" s="157">
        <v>62.219346638444492</v>
      </c>
      <c r="G58" s="157">
        <v>87.835945100000032</v>
      </c>
      <c r="H58" s="157">
        <v>107.28427659999997</v>
      </c>
      <c r="I58" s="157">
        <v>112.38502761404813</v>
      </c>
      <c r="J58" s="157">
        <v>96.703794262087996</v>
      </c>
      <c r="K58" s="157">
        <v>89.208451154460462</v>
      </c>
      <c r="L58" s="157">
        <v>91.049098116828659</v>
      </c>
      <c r="M58" s="157">
        <v>90.523328451895296</v>
      </c>
      <c r="N58" s="157">
        <v>81.780811147955504</v>
      </c>
      <c r="O58" s="182">
        <v>96.86462729031355</v>
      </c>
      <c r="P58" s="157">
        <v>94.538261827398728</v>
      </c>
    </row>
    <row r="59" spans="1:16" ht="26.25" customHeight="1" x14ac:dyDescent="0.2">
      <c r="A59" s="183">
        <v>2004</v>
      </c>
      <c r="B59" s="183" t="s">
        <v>3</v>
      </c>
      <c r="C59" s="157">
        <v>90.038740616494209</v>
      </c>
      <c r="D59" s="157">
        <v>88.603576609999962</v>
      </c>
      <c r="E59" s="157">
        <v>87.033996674351684</v>
      </c>
      <c r="F59" s="157">
        <v>61.205067688469875</v>
      </c>
      <c r="G59" s="157">
        <v>87.053652659999997</v>
      </c>
      <c r="H59" s="157">
        <v>106.61665760000002</v>
      </c>
      <c r="I59" s="157">
        <v>116.84894381460607</v>
      </c>
      <c r="J59" s="157">
        <v>98.234683212279293</v>
      </c>
      <c r="K59" s="157">
        <v>90.230915264511566</v>
      </c>
      <c r="L59" s="157">
        <v>92.30897507692319</v>
      </c>
      <c r="M59" s="157">
        <v>91.28356780174326</v>
      </c>
      <c r="N59" s="157">
        <v>82.977034947925574</v>
      </c>
      <c r="O59" s="182">
        <v>97.622647100237742</v>
      </c>
      <c r="P59" s="157">
        <v>95.302368697085029</v>
      </c>
    </row>
    <row r="60" spans="1:16" ht="12.75" customHeight="1" x14ac:dyDescent="0.2">
      <c r="A60" s="183"/>
      <c r="B60" s="183" t="s">
        <v>4</v>
      </c>
      <c r="C60" s="157">
        <v>90.215256446467691</v>
      </c>
      <c r="D60" s="157">
        <v>89.388351740000004</v>
      </c>
      <c r="E60" s="157">
        <v>88.13793211440688</v>
      </c>
      <c r="F60" s="157">
        <v>62.217988048444546</v>
      </c>
      <c r="G60" s="157">
        <v>88.569936920000018</v>
      </c>
      <c r="H60" s="157">
        <v>106.87173619999996</v>
      </c>
      <c r="I60" s="157">
        <v>114.78908301434862</v>
      </c>
      <c r="J60" s="157">
        <v>97.410265402176307</v>
      </c>
      <c r="K60" s="157">
        <v>90.256702204512848</v>
      </c>
      <c r="L60" s="157">
        <v>92.980026356973497</v>
      </c>
      <c r="M60" s="157">
        <v>93.054992791388983</v>
      </c>
      <c r="N60" s="157">
        <v>81.98717203795033</v>
      </c>
      <c r="O60" s="182">
        <v>97.925312160207511</v>
      </c>
      <c r="P60" s="157">
        <v>95.415017870618556</v>
      </c>
    </row>
    <row r="61" spans="1:16" ht="12.75" customHeight="1" x14ac:dyDescent="0.2">
      <c r="A61" s="183"/>
      <c r="B61" s="183" t="s">
        <v>1</v>
      </c>
      <c r="C61" s="157">
        <v>90.067797876489834</v>
      </c>
      <c r="D61" s="157">
        <v>89.354492269999952</v>
      </c>
      <c r="E61" s="157">
        <v>90.340254764516956</v>
      </c>
      <c r="F61" s="157">
        <v>67.35891532831603</v>
      </c>
      <c r="G61" s="157">
        <v>89.478451609999965</v>
      </c>
      <c r="H61" s="157">
        <v>114.42982640000001</v>
      </c>
      <c r="I61" s="157">
        <v>115.96395941449546</v>
      </c>
      <c r="J61" s="157">
        <v>96.802828352100349</v>
      </c>
      <c r="K61" s="157">
        <v>89.586852624479377</v>
      </c>
      <c r="L61" s="157">
        <v>91.892503926891962</v>
      </c>
      <c r="M61" s="157">
        <v>93.519057901296151</v>
      </c>
      <c r="N61" s="157">
        <v>81.258429977968561</v>
      </c>
      <c r="O61" s="182">
        <v>97.156494600284375</v>
      </c>
      <c r="P61" s="157">
        <v>95.137899382220127</v>
      </c>
    </row>
    <row r="62" spans="1:16" ht="12.75" customHeight="1" x14ac:dyDescent="0.2">
      <c r="A62" s="183"/>
      <c r="B62" s="183" t="s">
        <v>2</v>
      </c>
      <c r="C62" s="157">
        <v>91.099817246335036</v>
      </c>
      <c r="D62" s="157">
        <v>89.07137013000002</v>
      </c>
      <c r="E62" s="157">
        <v>92.132145554606623</v>
      </c>
      <c r="F62" s="157">
        <v>65.721409088356978</v>
      </c>
      <c r="G62" s="157">
        <v>93.525084570000018</v>
      </c>
      <c r="H62" s="157">
        <v>111.54820990000003</v>
      </c>
      <c r="I62" s="157">
        <v>108.79555191359944</v>
      </c>
      <c r="J62" s="157">
        <v>97.693011952211606</v>
      </c>
      <c r="K62" s="157">
        <v>90.482283974524108</v>
      </c>
      <c r="L62" s="157">
        <v>93.055435786979103</v>
      </c>
      <c r="M62" s="157">
        <v>95.213697680957239</v>
      </c>
      <c r="N62" s="157">
        <v>81.783400587955455</v>
      </c>
      <c r="O62" s="182">
        <v>98.082317490191798</v>
      </c>
      <c r="P62" s="157">
        <v>96.105775491182982</v>
      </c>
    </row>
    <row r="63" spans="1:16" ht="26.25" customHeight="1" x14ac:dyDescent="0.2">
      <c r="A63" s="183">
        <v>2005</v>
      </c>
      <c r="B63" s="183" t="s">
        <v>3</v>
      </c>
      <c r="C63" s="157">
        <v>91.009237926348604</v>
      </c>
      <c r="D63" s="157">
        <v>88.508102699999995</v>
      </c>
      <c r="E63" s="157">
        <v>92.634611884631695</v>
      </c>
      <c r="F63" s="157">
        <v>65.263648378368444</v>
      </c>
      <c r="G63" s="157">
        <v>94.406323609999987</v>
      </c>
      <c r="H63" s="157">
        <v>109.52765849999996</v>
      </c>
      <c r="I63" s="157">
        <v>110.88328881386045</v>
      </c>
      <c r="J63" s="157">
        <v>97.540919962192604</v>
      </c>
      <c r="K63" s="157">
        <v>90.279150004513966</v>
      </c>
      <c r="L63" s="157">
        <v>93.110537956983308</v>
      </c>
      <c r="M63" s="157">
        <v>93.171073201365786</v>
      </c>
      <c r="N63" s="157">
        <v>82.436096397939082</v>
      </c>
      <c r="O63" s="182">
        <v>97.335252240266499</v>
      </c>
      <c r="P63" s="157">
        <v>95.888412453991378</v>
      </c>
    </row>
    <row r="64" spans="1:16" ht="12.75" customHeight="1" x14ac:dyDescent="0.2">
      <c r="A64" s="183"/>
      <c r="B64" s="183" t="s">
        <v>4</v>
      </c>
      <c r="C64" s="157">
        <v>91.165490276325187</v>
      </c>
      <c r="D64" s="157">
        <v>87.599946500000016</v>
      </c>
      <c r="E64" s="157">
        <v>92.223286034611149</v>
      </c>
      <c r="F64" s="157">
        <v>66.379966468340513</v>
      </c>
      <c r="G64" s="157">
        <v>92.891254990000022</v>
      </c>
      <c r="H64" s="157">
        <v>108.54096269999999</v>
      </c>
      <c r="I64" s="157">
        <v>118.98414421487304</v>
      </c>
      <c r="J64" s="157">
        <v>96.179232372022398</v>
      </c>
      <c r="K64" s="157">
        <v>90.715177864535775</v>
      </c>
      <c r="L64" s="157">
        <v>93.542108727015631</v>
      </c>
      <c r="M64" s="157">
        <v>91.776401491644705</v>
      </c>
      <c r="N64" s="157">
        <v>83.564461057910933</v>
      </c>
      <c r="O64" s="182">
        <v>97.565589050243432</v>
      </c>
      <c r="P64" s="157">
        <v>95.931335500448853</v>
      </c>
    </row>
    <row r="65" spans="1:16" ht="12.75" customHeight="1" x14ac:dyDescent="0.2">
      <c r="A65" s="183"/>
      <c r="B65" s="183" t="s">
        <v>1</v>
      </c>
      <c r="C65" s="157">
        <v>91.66026674625094</v>
      </c>
      <c r="D65" s="157">
        <v>87.758603589999979</v>
      </c>
      <c r="E65" s="157">
        <v>92.821610434641059</v>
      </c>
      <c r="F65" s="157">
        <v>66.233599778344171</v>
      </c>
      <c r="G65" s="157">
        <v>94.057703470000035</v>
      </c>
      <c r="H65" s="157">
        <v>106.48390839999999</v>
      </c>
      <c r="I65" s="157">
        <v>118.56633951482078</v>
      </c>
      <c r="J65" s="157">
        <v>95.558274441944818</v>
      </c>
      <c r="K65" s="157">
        <v>91.289073874564508</v>
      </c>
      <c r="L65" s="157">
        <v>92.935682256970154</v>
      </c>
      <c r="M65" s="157">
        <v>89.946288032010727</v>
      </c>
      <c r="N65" s="157">
        <v>85.831784987854249</v>
      </c>
      <c r="O65" s="182">
        <v>97.524110180247646</v>
      </c>
      <c r="P65" s="157">
        <v>96.344042288600306</v>
      </c>
    </row>
    <row r="66" spans="1:16" ht="12.75" customHeight="1" x14ac:dyDescent="0.2">
      <c r="A66" s="183"/>
      <c r="B66" s="183" t="s">
        <v>2</v>
      </c>
      <c r="C66" s="157">
        <v>93.190137156021493</v>
      </c>
      <c r="D66" s="157">
        <v>88.386040599999973</v>
      </c>
      <c r="E66" s="157">
        <v>94.751883574737576</v>
      </c>
      <c r="F66" s="157">
        <v>69.261395968268459</v>
      </c>
      <c r="G66" s="157">
        <v>95.494020840000019</v>
      </c>
      <c r="H66" s="157">
        <v>110.32708410000002</v>
      </c>
      <c r="I66" s="157">
        <v>120.31077771503885</v>
      </c>
      <c r="J66" s="157">
        <v>95.53444285194179</v>
      </c>
      <c r="K66" s="157">
        <v>92.875729664643814</v>
      </c>
      <c r="L66" s="157">
        <v>93.356833617001769</v>
      </c>
      <c r="M66" s="157">
        <v>89.157285382168482</v>
      </c>
      <c r="N66" s="157">
        <v>87.843542227803937</v>
      </c>
      <c r="O66" s="182">
        <v>100.05564378999449</v>
      </c>
      <c r="P66" s="157">
        <v>97.842596787233063</v>
      </c>
    </row>
    <row r="67" spans="1:16" ht="26.25" customHeight="1" x14ac:dyDescent="0.2">
      <c r="A67" s="183">
        <v>2006</v>
      </c>
      <c r="B67" s="183" t="s">
        <v>3</v>
      </c>
      <c r="C67" s="157">
        <v>94.270944645859359</v>
      </c>
      <c r="D67" s="157">
        <v>89.684363460000029</v>
      </c>
      <c r="E67" s="157">
        <v>97.102364044855122</v>
      </c>
      <c r="F67" s="157">
        <v>72.412061858189688</v>
      </c>
      <c r="G67" s="157">
        <v>98.22631472999997</v>
      </c>
      <c r="H67" s="157">
        <v>110.1535739</v>
      </c>
      <c r="I67" s="157">
        <v>119.4008229149251</v>
      </c>
      <c r="J67" s="157">
        <v>101.991952712749</v>
      </c>
      <c r="K67" s="157">
        <v>93.207939874660411</v>
      </c>
      <c r="L67" s="157">
        <v>94.414478537081067</v>
      </c>
      <c r="M67" s="157">
        <v>89.091625422181636</v>
      </c>
      <c r="N67" s="157">
        <v>89.081535817772917</v>
      </c>
      <c r="O67" s="182">
        <v>99.005855620099453</v>
      </c>
      <c r="P67" s="157">
        <v>98.866849175774689</v>
      </c>
    </row>
    <row r="68" spans="1:16" ht="12.75" customHeight="1" x14ac:dyDescent="0.2">
      <c r="A68" s="183"/>
      <c r="B68" s="183" t="s">
        <v>4</v>
      </c>
      <c r="C68" s="157">
        <v>94.626228845806068</v>
      </c>
      <c r="D68" s="157">
        <v>91.382230030000002</v>
      </c>
      <c r="E68" s="157">
        <v>97.464224704873189</v>
      </c>
      <c r="F68" s="157">
        <v>76.309921888092219</v>
      </c>
      <c r="G68" s="157">
        <v>97.511451969999953</v>
      </c>
      <c r="H68" s="157">
        <v>112.38298129999998</v>
      </c>
      <c r="I68" s="157">
        <v>119.38216271492279</v>
      </c>
      <c r="J68" s="157">
        <v>100.71166511258893</v>
      </c>
      <c r="K68" s="157">
        <v>93.68515055468427</v>
      </c>
      <c r="L68" s="157">
        <v>95.242356117143132</v>
      </c>
      <c r="M68" s="157">
        <v>88.260688202347836</v>
      </c>
      <c r="N68" s="157">
        <v>90.304618147742389</v>
      </c>
      <c r="O68" s="182">
        <v>98.803025140119701</v>
      </c>
      <c r="P68" s="157">
        <v>99.128771420091496</v>
      </c>
    </row>
    <row r="69" spans="1:16" ht="12.75" customHeight="1" x14ac:dyDescent="0.2">
      <c r="A69" s="183"/>
      <c r="B69" s="183" t="s">
        <v>1</v>
      </c>
      <c r="C69" s="157">
        <v>94.709290135793609</v>
      </c>
      <c r="D69" s="157">
        <v>93.139663699999986</v>
      </c>
      <c r="E69" s="157">
        <v>96.457369444822817</v>
      </c>
      <c r="F69" s="157">
        <v>82.402767717939923</v>
      </c>
      <c r="G69" s="157">
        <v>95.103300179999977</v>
      </c>
      <c r="H69" s="157">
        <v>110.1769135</v>
      </c>
      <c r="I69" s="157">
        <v>116.86545921460819</v>
      </c>
      <c r="J69" s="157">
        <v>104.56635661307081</v>
      </c>
      <c r="K69" s="157">
        <v>93.663517394683211</v>
      </c>
      <c r="L69" s="157">
        <v>95.423060427156713</v>
      </c>
      <c r="M69" s="157">
        <v>86.621615642675664</v>
      </c>
      <c r="N69" s="157">
        <v>89.868001197753301</v>
      </c>
      <c r="O69" s="182">
        <v>99.710004110029004</v>
      </c>
      <c r="P69" s="157">
        <v>99.037798234203507</v>
      </c>
    </row>
    <row r="70" spans="1:16" ht="12.75" customHeight="1" x14ac:dyDescent="0.2">
      <c r="A70" s="183"/>
      <c r="B70" s="183" t="s">
        <v>2</v>
      </c>
      <c r="C70" s="157">
        <v>95.548953755667654</v>
      </c>
      <c r="D70" s="157">
        <v>91.321028620000007</v>
      </c>
      <c r="E70" s="157">
        <v>95.988286044799395</v>
      </c>
      <c r="F70" s="157">
        <v>83.756287707906097</v>
      </c>
      <c r="G70" s="157">
        <v>94.587016500000004</v>
      </c>
      <c r="H70" s="157">
        <v>108.94456860000001</v>
      </c>
      <c r="I70" s="157">
        <v>114.19204341427402</v>
      </c>
      <c r="J70" s="157">
        <v>104.61556111307692</v>
      </c>
      <c r="K70" s="157">
        <v>94.901159074745109</v>
      </c>
      <c r="L70" s="157">
        <v>97.174184627288042</v>
      </c>
      <c r="M70" s="157">
        <v>89.266880572146604</v>
      </c>
      <c r="N70" s="157">
        <v>90.807287507729825</v>
      </c>
      <c r="O70" s="182">
        <v>100.56770888994323</v>
      </c>
      <c r="P70" s="157">
        <v>99.736915478379188</v>
      </c>
    </row>
    <row r="71" spans="1:16" ht="26.25" customHeight="1" x14ac:dyDescent="0.2">
      <c r="A71" s="183">
        <v>2007</v>
      </c>
      <c r="B71" s="183" t="s">
        <v>3</v>
      </c>
      <c r="C71" s="157">
        <v>95.54843040566773</v>
      </c>
      <c r="D71" s="157">
        <v>91.962954719999971</v>
      </c>
      <c r="E71" s="157">
        <v>96.078952164803923</v>
      </c>
      <c r="F71" s="157">
        <v>83.232076707919163</v>
      </c>
      <c r="G71" s="157">
        <v>95.519443299999978</v>
      </c>
      <c r="H71" s="157">
        <v>100.35232030000003</v>
      </c>
      <c r="I71" s="157">
        <v>120.41942611505242</v>
      </c>
      <c r="J71" s="157">
        <v>106.85001421335629</v>
      </c>
      <c r="K71" s="157">
        <v>94.673654604733713</v>
      </c>
      <c r="L71" s="157">
        <v>97.318492647298868</v>
      </c>
      <c r="M71" s="157">
        <v>91.351054131729768</v>
      </c>
      <c r="N71" s="157">
        <v>90.865432647728397</v>
      </c>
      <c r="O71" s="182">
        <v>99.062835940093706</v>
      </c>
      <c r="P71" s="157">
        <v>99.558088213308906</v>
      </c>
    </row>
    <row r="72" spans="1:16" ht="12.75" customHeight="1" x14ac:dyDescent="0.2">
      <c r="A72" s="183"/>
      <c r="B72" s="183" t="s">
        <v>4</v>
      </c>
      <c r="C72" s="157">
        <v>94.726957285790917</v>
      </c>
      <c r="D72" s="157">
        <v>91.238904019999978</v>
      </c>
      <c r="E72" s="157">
        <v>93.91832737469592</v>
      </c>
      <c r="F72" s="157">
        <v>81.57775583796051</v>
      </c>
      <c r="G72" s="157">
        <v>91.854236310000019</v>
      </c>
      <c r="H72" s="157">
        <v>110.13705829999999</v>
      </c>
      <c r="I72" s="157">
        <v>115.51819141443977</v>
      </c>
      <c r="J72" s="157">
        <v>102.74209571284275</v>
      </c>
      <c r="K72" s="157">
        <v>94.434122234721727</v>
      </c>
      <c r="L72" s="157">
        <v>97.364802057302327</v>
      </c>
      <c r="M72" s="157">
        <v>91.464112191707144</v>
      </c>
      <c r="N72" s="157">
        <v>91.049478097723835</v>
      </c>
      <c r="O72" s="182">
        <v>98.051581370194882</v>
      </c>
      <c r="P72" s="157">
        <v>98.526024790864199</v>
      </c>
    </row>
    <row r="73" spans="1:16" ht="12.75" customHeight="1" x14ac:dyDescent="0.2">
      <c r="A73" s="183"/>
      <c r="B73" s="183" t="s">
        <v>1</v>
      </c>
      <c r="C73" s="157">
        <v>94.977593605753341</v>
      </c>
      <c r="D73" s="157">
        <v>90.700475190000006</v>
      </c>
      <c r="E73" s="157">
        <v>92.329452194616408</v>
      </c>
      <c r="F73" s="157">
        <v>77.880155448052989</v>
      </c>
      <c r="G73" s="157">
        <v>91.740734100000012</v>
      </c>
      <c r="H73" s="157">
        <v>106.07578290000002</v>
      </c>
      <c r="I73" s="157">
        <v>108.21238291352654</v>
      </c>
      <c r="J73" s="157">
        <v>103.27914301290988</v>
      </c>
      <c r="K73" s="157">
        <v>95.077893294753864</v>
      </c>
      <c r="L73" s="157">
        <v>98.334386337375065</v>
      </c>
      <c r="M73" s="157">
        <v>91.300602711739856</v>
      </c>
      <c r="N73" s="157">
        <v>91.898279907702602</v>
      </c>
      <c r="O73" s="182">
        <v>98.535754530146434</v>
      </c>
      <c r="P73" s="157">
        <v>98.62980194535298</v>
      </c>
    </row>
    <row r="74" spans="1:16" ht="12.75" customHeight="1" x14ac:dyDescent="0.2">
      <c r="A74" s="183"/>
      <c r="B74" s="183" t="s">
        <v>2</v>
      </c>
      <c r="C74" s="157">
        <v>95.768278665634753</v>
      </c>
      <c r="D74" s="157">
        <v>92.090670659999986</v>
      </c>
      <c r="E74" s="157">
        <v>93.616161284680771</v>
      </c>
      <c r="F74" s="157">
        <v>79.488685688012779</v>
      </c>
      <c r="G74" s="157">
        <v>92.912834740000022</v>
      </c>
      <c r="H74" s="157">
        <v>106.06275330000001</v>
      </c>
      <c r="I74" s="157">
        <v>111.8327121139791</v>
      </c>
      <c r="J74" s="157">
        <v>103.08213021288525</v>
      </c>
      <c r="K74" s="157">
        <v>95.836897114791839</v>
      </c>
      <c r="L74" s="157">
        <v>97.115595557283626</v>
      </c>
      <c r="M74" s="157">
        <v>94.958475011008304</v>
      </c>
      <c r="N74" s="157">
        <v>93.031944217674237</v>
      </c>
      <c r="O74" s="182">
        <v>98.942378150105824</v>
      </c>
      <c r="P74" s="157">
        <v>99.293176003317598</v>
      </c>
    </row>
    <row r="75" spans="1:16" ht="26.25" customHeight="1" x14ac:dyDescent="0.2">
      <c r="A75" s="183">
        <v>2008</v>
      </c>
      <c r="B75" s="183" t="s">
        <v>3</v>
      </c>
      <c r="C75" s="157">
        <v>96.623249215506505</v>
      </c>
      <c r="D75" s="157">
        <v>91.663499069999986</v>
      </c>
      <c r="E75" s="157">
        <v>94.808343674740371</v>
      </c>
      <c r="F75" s="157">
        <v>80.47186073798818</v>
      </c>
      <c r="G75" s="157">
        <v>94.618464820000028</v>
      </c>
      <c r="H75" s="157">
        <v>108.37024309999998</v>
      </c>
      <c r="I75" s="157">
        <v>107.47011381343376</v>
      </c>
      <c r="J75" s="157">
        <v>105.08645251313584</v>
      </c>
      <c r="K75" s="157">
        <v>96.536676944826823</v>
      </c>
      <c r="L75" s="157">
        <v>97.695215587327098</v>
      </c>
      <c r="M75" s="157">
        <v>94.364339411127091</v>
      </c>
      <c r="N75" s="157">
        <v>94.849184077628792</v>
      </c>
      <c r="O75" s="182">
        <v>98.741816480125877</v>
      </c>
      <c r="P75" s="157">
        <v>100.02099543412328</v>
      </c>
    </row>
    <row r="76" spans="1:16" ht="12.75" customHeight="1" x14ac:dyDescent="0.2">
      <c r="A76" s="183"/>
      <c r="B76" s="183" t="s">
        <v>4</v>
      </c>
      <c r="C76" s="157">
        <v>96.891839685466181</v>
      </c>
      <c r="D76" s="157">
        <v>95.141237689999983</v>
      </c>
      <c r="E76" s="157">
        <v>95.970219524798452</v>
      </c>
      <c r="F76" s="157">
        <v>80.214084287994666</v>
      </c>
      <c r="G76" s="157">
        <v>96.562897460000016</v>
      </c>
      <c r="H76" s="157">
        <v>109.46497599999998</v>
      </c>
      <c r="I76" s="157">
        <v>104.47786801305975</v>
      </c>
      <c r="J76" s="157">
        <v>105.27720111315962</v>
      </c>
      <c r="K76" s="157">
        <v>96.568203734828373</v>
      </c>
      <c r="L76" s="157">
        <v>97.684187107326281</v>
      </c>
      <c r="M76" s="157">
        <v>91.740561961651849</v>
      </c>
      <c r="N76" s="157">
        <v>95.274786737618157</v>
      </c>
      <c r="O76" s="182">
        <v>99.126834270087357</v>
      </c>
      <c r="P76" s="157">
        <v>100.14047322235649</v>
      </c>
    </row>
    <row r="77" spans="1:16" ht="12.75" customHeight="1" x14ac:dyDescent="0.2">
      <c r="A77" s="183"/>
      <c r="B77" s="183" t="s">
        <v>1</v>
      </c>
      <c r="C77" s="157">
        <v>95.493739415675947</v>
      </c>
      <c r="D77" s="157">
        <v>94.372595349999955</v>
      </c>
      <c r="E77" s="157">
        <v>95.095825174754765</v>
      </c>
      <c r="F77" s="157">
        <v>79.865400758003375</v>
      </c>
      <c r="G77" s="157">
        <v>95.325544169999986</v>
      </c>
      <c r="H77" s="157">
        <v>115.20990469999997</v>
      </c>
      <c r="I77" s="157">
        <v>96.808866312101102</v>
      </c>
      <c r="J77" s="157">
        <v>100.99446241262432</v>
      </c>
      <c r="K77" s="157">
        <v>95.298796004764952</v>
      </c>
      <c r="L77" s="157">
        <v>94.372492207077954</v>
      </c>
      <c r="M77" s="157">
        <v>90.274783091945054</v>
      </c>
      <c r="N77" s="157">
        <v>93.947421357651351</v>
      </c>
      <c r="O77" s="182">
        <v>99.000066000100034</v>
      </c>
      <c r="P77" s="157">
        <v>98.558160584060886</v>
      </c>
    </row>
    <row r="78" spans="1:16" ht="12.75" customHeight="1" x14ac:dyDescent="0.2">
      <c r="A78" s="183"/>
      <c r="B78" s="183" t="s">
        <v>2</v>
      </c>
      <c r="C78" s="157">
        <v>94.467697645829844</v>
      </c>
      <c r="D78" s="157">
        <v>92.59225404</v>
      </c>
      <c r="E78" s="157">
        <v>91.166542534558346</v>
      </c>
      <c r="F78" s="157">
        <v>78.000099798050002</v>
      </c>
      <c r="G78" s="157">
        <v>90.651925680000033</v>
      </c>
      <c r="H78" s="157">
        <v>109.95634849999998</v>
      </c>
      <c r="I78" s="157">
        <v>97.083753422135501</v>
      </c>
      <c r="J78" s="157">
        <v>97.684326782210533</v>
      </c>
      <c r="K78" s="157">
        <v>95.121813784756114</v>
      </c>
      <c r="L78" s="157">
        <v>93.630579707022235</v>
      </c>
      <c r="M78" s="157">
        <v>91.926838571614638</v>
      </c>
      <c r="N78" s="157">
        <v>93.658921697658499</v>
      </c>
      <c r="O78" s="182">
        <v>98.692177950130798</v>
      </c>
      <c r="P78" s="157">
        <v>97.363709815375444</v>
      </c>
    </row>
    <row r="79" spans="1:16" ht="26.25" customHeight="1" x14ac:dyDescent="0.2">
      <c r="A79" s="183">
        <v>2009</v>
      </c>
      <c r="B79" s="183" t="s">
        <v>3</v>
      </c>
      <c r="C79" s="157">
        <v>94.191766995871205</v>
      </c>
      <c r="D79" s="157">
        <v>92.490663349999977</v>
      </c>
      <c r="E79" s="157">
        <v>89.012342444450567</v>
      </c>
      <c r="F79" s="157">
        <v>83.819904467904493</v>
      </c>
      <c r="G79" s="157">
        <v>84.815297590000014</v>
      </c>
      <c r="H79" s="157">
        <v>112.68549830000001</v>
      </c>
      <c r="I79" s="157">
        <v>100.98554651262322</v>
      </c>
      <c r="J79" s="157">
        <v>92.637041881579648</v>
      </c>
      <c r="K79" s="157">
        <v>95.666828884783385</v>
      </c>
      <c r="L79" s="157">
        <v>92.978813586973359</v>
      </c>
      <c r="M79" s="157">
        <v>90.746797801850619</v>
      </c>
      <c r="N79" s="157">
        <v>94.367273817640879</v>
      </c>
      <c r="O79" s="182">
        <v>100.20915218997908</v>
      </c>
      <c r="P79" s="157">
        <v>96.944607818185148</v>
      </c>
    </row>
    <row r="80" spans="1:16" ht="12.75" customHeight="1" x14ac:dyDescent="0.2">
      <c r="A80" s="183"/>
      <c r="B80" s="183" t="s">
        <v>4</v>
      </c>
      <c r="C80" s="157">
        <v>93.491755455976246</v>
      </c>
      <c r="D80" s="157">
        <v>90.790732340000019</v>
      </c>
      <c r="E80" s="157">
        <v>87.021598154351025</v>
      </c>
      <c r="F80" s="157">
        <v>84.956165317876085</v>
      </c>
      <c r="G80" s="157">
        <v>82.574880629999981</v>
      </c>
      <c r="H80" s="157">
        <v>101.54975279999999</v>
      </c>
      <c r="I80" s="157">
        <v>103.48073971293508</v>
      </c>
      <c r="J80" s="157">
        <v>88.103966321012976</v>
      </c>
      <c r="K80" s="157">
        <v>95.590125454779511</v>
      </c>
      <c r="L80" s="157">
        <v>92.081955786906164</v>
      </c>
      <c r="M80" s="157">
        <v>91.402849521719446</v>
      </c>
      <c r="N80" s="157">
        <v>94.377247647640601</v>
      </c>
      <c r="O80" s="182">
        <v>100.24950338997505</v>
      </c>
      <c r="P80" s="157">
        <v>96.090797138697624</v>
      </c>
    </row>
    <row r="81" spans="1:16" ht="12.75" customHeight="1" x14ac:dyDescent="0.2">
      <c r="A81" s="183"/>
      <c r="B81" s="183" t="s">
        <v>1</v>
      </c>
      <c r="C81" s="157">
        <v>93.631745915955207</v>
      </c>
      <c r="D81" s="157">
        <v>87.787050499999978</v>
      </c>
      <c r="E81" s="157">
        <v>90.172835454508601</v>
      </c>
      <c r="F81" s="157">
        <v>84.517051777887062</v>
      </c>
      <c r="G81" s="157">
        <v>86.53162180999999</v>
      </c>
      <c r="H81" s="157">
        <v>104.9040152</v>
      </c>
      <c r="I81" s="157">
        <v>107.50349051343794</v>
      </c>
      <c r="J81" s="157">
        <v>86.128081550766026</v>
      </c>
      <c r="K81" s="157">
        <v>95.261390924763106</v>
      </c>
      <c r="L81" s="157">
        <v>91.363011856852211</v>
      </c>
      <c r="M81" s="157">
        <v>90.463428001907275</v>
      </c>
      <c r="N81" s="157">
        <v>93.291957087667711</v>
      </c>
      <c r="O81" s="182">
        <v>101.17811278988223</v>
      </c>
      <c r="P81" s="157">
        <v>96.09554746928498</v>
      </c>
    </row>
    <row r="82" spans="1:16" ht="12.75" customHeight="1" x14ac:dyDescent="0.2">
      <c r="A82" s="183"/>
      <c r="B82" s="183" t="s">
        <v>2</v>
      </c>
      <c r="C82" s="157">
        <v>93.038213066044293</v>
      </c>
      <c r="D82" s="157">
        <v>88.331105500000007</v>
      </c>
      <c r="E82" s="157">
        <v>89.220810654461005</v>
      </c>
      <c r="F82" s="157">
        <v>78.150713018046204</v>
      </c>
      <c r="G82" s="157">
        <v>87.142000850000002</v>
      </c>
      <c r="H82" s="157">
        <v>103.8529747</v>
      </c>
      <c r="I82" s="157">
        <v>106.18386801327298</v>
      </c>
      <c r="J82" s="157">
        <v>82.099897110262489</v>
      </c>
      <c r="K82" s="157">
        <v>95.009857874750494</v>
      </c>
      <c r="L82" s="157">
        <v>92.424950016931874</v>
      </c>
      <c r="M82" s="157">
        <v>89.915931672016782</v>
      </c>
      <c r="N82" s="157">
        <v>92.914424957677113</v>
      </c>
      <c r="O82" s="182">
        <v>100.47153188995294</v>
      </c>
      <c r="P82" s="157">
        <v>95.3485458611556</v>
      </c>
    </row>
    <row r="83" spans="1:16" ht="26.25" customHeight="1" x14ac:dyDescent="0.2">
      <c r="A83" s="183">
        <v>2010</v>
      </c>
      <c r="B83" s="183" t="s">
        <v>3</v>
      </c>
      <c r="C83" s="157">
        <v>93.709881885943489</v>
      </c>
      <c r="D83" s="157">
        <v>86.52325236999998</v>
      </c>
      <c r="E83" s="157">
        <v>90.376965554518847</v>
      </c>
      <c r="F83" s="157">
        <v>80.67180830798317</v>
      </c>
      <c r="G83" s="157">
        <v>88.377358220000076</v>
      </c>
      <c r="H83" s="157">
        <v>106.18718370000005</v>
      </c>
      <c r="I83" s="157">
        <v>101.5488654126936</v>
      </c>
      <c r="J83" s="157">
        <v>88.216267391027031</v>
      </c>
      <c r="K83" s="157">
        <v>95.147158474757404</v>
      </c>
      <c r="L83" s="157">
        <v>93.347142187001026</v>
      </c>
      <c r="M83" s="157">
        <v>88.939955162211973</v>
      </c>
      <c r="N83" s="157">
        <v>93.244200847668907</v>
      </c>
      <c r="O83" s="182">
        <v>100.28643158997139</v>
      </c>
      <c r="P83" s="157">
        <v>95.898448064143736</v>
      </c>
    </row>
    <row r="84" spans="1:16" ht="12.75" customHeight="1" x14ac:dyDescent="0.2">
      <c r="A84" s="183"/>
      <c r="B84" s="183" t="s">
        <v>4</v>
      </c>
      <c r="C84" s="157">
        <v>94.616113565807566</v>
      </c>
      <c r="D84" s="157">
        <v>85.909623799999977</v>
      </c>
      <c r="E84" s="157">
        <v>91.946959684597346</v>
      </c>
      <c r="F84" s="157">
        <v>80.948206627976276</v>
      </c>
      <c r="G84" s="157">
        <v>90.019202580000012</v>
      </c>
      <c r="H84" s="157">
        <v>108.22827779999999</v>
      </c>
      <c r="I84" s="157">
        <v>104.58250941307281</v>
      </c>
      <c r="J84" s="157">
        <v>93.484057171685535</v>
      </c>
      <c r="K84" s="157">
        <v>95.546959764777355</v>
      </c>
      <c r="L84" s="157">
        <v>94.756135937106663</v>
      </c>
      <c r="M84" s="157">
        <v>89.870680222025882</v>
      </c>
      <c r="N84" s="157">
        <v>92.73305460768168</v>
      </c>
      <c r="O84" s="182">
        <v>101.00690008989935</v>
      </c>
      <c r="P84" s="157">
        <v>96.686462548785954</v>
      </c>
    </row>
    <row r="85" spans="1:16" ht="12.75" customHeight="1" x14ac:dyDescent="0.2">
      <c r="A85" s="183"/>
      <c r="B85" s="183" t="s">
        <v>1</v>
      </c>
      <c r="C85" s="157">
        <v>95.157854485726332</v>
      </c>
      <c r="D85" s="157">
        <v>89.784188269999987</v>
      </c>
      <c r="E85" s="157">
        <v>93.423652204671171</v>
      </c>
      <c r="F85" s="157">
        <v>83.194173487920153</v>
      </c>
      <c r="G85" s="157">
        <v>92.045065249999979</v>
      </c>
      <c r="H85" s="157">
        <v>108.33819490000002</v>
      </c>
      <c r="I85" s="157">
        <v>101.72140561271515</v>
      </c>
      <c r="J85" s="157">
        <v>96.622465832077765</v>
      </c>
      <c r="K85" s="157">
        <v>95.592904614779684</v>
      </c>
      <c r="L85" s="157">
        <v>95.124076397134317</v>
      </c>
      <c r="M85" s="157">
        <v>89.571395652085741</v>
      </c>
      <c r="N85" s="157">
        <v>92.594368357685156</v>
      </c>
      <c r="O85" s="182">
        <v>101.1934955898807</v>
      </c>
      <c r="P85" s="157">
        <v>97.066204662590437</v>
      </c>
    </row>
    <row r="86" spans="1:16" ht="12.75" customHeight="1" x14ac:dyDescent="0.2">
      <c r="A86" s="183"/>
      <c r="B86" s="183" t="s">
        <v>2</v>
      </c>
      <c r="C86" s="157">
        <v>94.382471755842644</v>
      </c>
      <c r="D86" s="157">
        <v>92.349002169999977</v>
      </c>
      <c r="E86" s="157">
        <v>90.998949254549927</v>
      </c>
      <c r="F86" s="157">
        <v>82.776906687930534</v>
      </c>
      <c r="G86" s="157">
        <v>88.849107550000028</v>
      </c>
      <c r="H86" s="157">
        <v>107.89462260000001</v>
      </c>
      <c r="I86" s="157">
        <v>98.624432982328045</v>
      </c>
      <c r="J86" s="157">
        <v>94.082662761760361</v>
      </c>
      <c r="K86" s="157">
        <v>95.318147114765935</v>
      </c>
      <c r="L86" s="157">
        <v>95.226681547141993</v>
      </c>
      <c r="M86" s="157">
        <v>91.091019891781755</v>
      </c>
      <c r="N86" s="157">
        <v>92.890788457677758</v>
      </c>
      <c r="O86" s="182">
        <v>99.506417150049373</v>
      </c>
      <c r="P86" s="157">
        <v>96.103451124513768</v>
      </c>
    </row>
    <row r="87" spans="1:16" ht="26.25" customHeight="1" x14ac:dyDescent="0.2">
      <c r="A87" s="183">
        <v>2011</v>
      </c>
      <c r="B87" s="183" t="s">
        <v>3</v>
      </c>
      <c r="C87" s="157">
        <v>95.055980135741621</v>
      </c>
      <c r="D87" s="157">
        <v>97.788948639999973</v>
      </c>
      <c r="E87" s="157">
        <v>92.380083684618995</v>
      </c>
      <c r="F87" s="157">
        <v>82.395537257940092</v>
      </c>
      <c r="G87" s="157">
        <v>91.50333692000001</v>
      </c>
      <c r="H87" s="157">
        <v>99.081237130000034</v>
      </c>
      <c r="I87" s="157">
        <v>104.01145381300141</v>
      </c>
      <c r="J87" s="157">
        <v>97.92150126224017</v>
      </c>
      <c r="K87" s="157">
        <v>95.490146904774491</v>
      </c>
      <c r="L87" s="157">
        <v>94.682357547101134</v>
      </c>
      <c r="M87" s="157">
        <v>90.664129481867192</v>
      </c>
      <c r="N87" s="157">
        <v>93.426186757664382</v>
      </c>
      <c r="O87" s="182">
        <v>99.849917440015076</v>
      </c>
      <c r="P87" s="157">
        <v>96.616809947784589</v>
      </c>
    </row>
    <row r="88" spans="1:16" ht="12.75" customHeight="1" x14ac:dyDescent="0.2">
      <c r="A88" s="183"/>
      <c r="B88" s="183" t="s">
        <v>4</v>
      </c>
      <c r="C88" s="157">
        <v>95.00049371574994</v>
      </c>
      <c r="D88" s="157">
        <v>100.81213149999996</v>
      </c>
      <c r="E88" s="157">
        <v>94.34841722471738</v>
      </c>
      <c r="F88" s="157">
        <v>87.406729117814805</v>
      </c>
      <c r="G88" s="157">
        <v>92.348981710000047</v>
      </c>
      <c r="H88" s="157">
        <v>108.4225718</v>
      </c>
      <c r="I88" s="157">
        <v>101.41893701267736</v>
      </c>
      <c r="J88" s="157">
        <v>96.887404132110902</v>
      </c>
      <c r="K88" s="157">
        <v>94.991101174749559</v>
      </c>
      <c r="L88" s="157">
        <v>94.979218417123434</v>
      </c>
      <c r="M88" s="157">
        <v>91.359878531728043</v>
      </c>
      <c r="N88" s="157">
        <v>92.38364253769042</v>
      </c>
      <c r="O88" s="182">
        <v>99.171978440082796</v>
      </c>
      <c r="P88" s="157">
        <v>96.388695631016972</v>
      </c>
    </row>
    <row r="89" spans="1:16" ht="12.75" customHeight="1" x14ac:dyDescent="0.2">
      <c r="A89" s="183"/>
      <c r="B89" s="183" t="s">
        <v>1</v>
      </c>
      <c r="C89" s="157">
        <v>95.19549526572068</v>
      </c>
      <c r="D89" s="157">
        <v>100.21359699999998</v>
      </c>
      <c r="E89" s="157">
        <v>92.967454744648336</v>
      </c>
      <c r="F89" s="157">
        <v>89.576808047760565</v>
      </c>
      <c r="G89" s="157">
        <v>90.109911150000016</v>
      </c>
      <c r="H89" s="157">
        <v>106.39820399999999</v>
      </c>
      <c r="I89" s="157">
        <v>101.07379491263421</v>
      </c>
      <c r="J89" s="157">
        <v>95.656710921957071</v>
      </c>
      <c r="K89" s="157">
        <v>95.668622904783462</v>
      </c>
      <c r="L89" s="157">
        <v>95.009229617125669</v>
      </c>
      <c r="M89" s="157">
        <v>92.298639671540229</v>
      </c>
      <c r="N89" s="157">
        <v>93.465211727663373</v>
      </c>
      <c r="O89" s="182">
        <v>99.672079050032835</v>
      </c>
      <c r="P89" s="157">
        <v>96.524169011270601</v>
      </c>
    </row>
    <row r="90" spans="1:16" ht="12.75" customHeight="1" x14ac:dyDescent="0.2">
      <c r="A90" s="183"/>
      <c r="B90" s="183" t="s">
        <v>2</v>
      </c>
      <c r="C90" s="157">
        <v>95.849437125622615</v>
      </c>
      <c r="D90" s="157">
        <v>94.609893009999993</v>
      </c>
      <c r="E90" s="157">
        <v>94.457389244722847</v>
      </c>
      <c r="F90" s="157">
        <v>92.477357597688055</v>
      </c>
      <c r="G90" s="157">
        <v>91.913216150000011</v>
      </c>
      <c r="H90" s="157">
        <v>103.24142209999999</v>
      </c>
      <c r="I90" s="157">
        <v>102.2194527127774</v>
      </c>
      <c r="J90" s="157">
        <v>96.57081921207137</v>
      </c>
      <c r="K90" s="157">
        <v>96.220795924811057</v>
      </c>
      <c r="L90" s="157">
        <v>95.240758377143052</v>
      </c>
      <c r="M90" s="157">
        <v>91.434954431712995</v>
      </c>
      <c r="N90" s="157">
        <v>94.170482907645749</v>
      </c>
      <c r="O90" s="182">
        <v>100.66371218993366</v>
      </c>
      <c r="P90" s="157">
        <v>97.12451307050236</v>
      </c>
    </row>
    <row r="91" spans="1:16" ht="26.25" customHeight="1" x14ac:dyDescent="0.2">
      <c r="A91" s="183">
        <v>2012</v>
      </c>
      <c r="B91" s="183" t="s">
        <v>3</v>
      </c>
      <c r="C91" s="157">
        <v>94.99733374575041</v>
      </c>
      <c r="D91" s="157">
        <v>89.538934510000004</v>
      </c>
      <c r="E91" s="157">
        <v>95.127304204756356</v>
      </c>
      <c r="F91" s="157">
        <v>92.884795857677844</v>
      </c>
      <c r="G91" s="157">
        <v>92.49447078</v>
      </c>
      <c r="H91" s="157">
        <v>107.62141209999997</v>
      </c>
      <c r="I91" s="157">
        <v>100.33470841254183</v>
      </c>
      <c r="J91" s="157">
        <v>88.194368541024318</v>
      </c>
      <c r="K91" s="157">
        <v>95.674756034783741</v>
      </c>
      <c r="L91" s="157">
        <v>95.771369467182851</v>
      </c>
      <c r="M91" s="157">
        <v>88.680595532263865</v>
      </c>
      <c r="N91" s="157">
        <v>94.381451227640468</v>
      </c>
      <c r="O91" s="182">
        <v>99.399403190060099</v>
      </c>
      <c r="P91" s="157">
        <v>96.198986987311699</v>
      </c>
    </row>
    <row r="92" spans="1:16" ht="12.75" customHeight="1" x14ac:dyDescent="0.2">
      <c r="A92" s="183"/>
      <c r="B92" s="183" t="s">
        <v>4</v>
      </c>
      <c r="C92" s="157">
        <v>95.226435255716027</v>
      </c>
      <c r="D92" s="157">
        <v>83.419118800000007</v>
      </c>
      <c r="E92" s="157">
        <v>93.979302644698947</v>
      </c>
      <c r="F92" s="157">
        <v>93.42867637766426</v>
      </c>
      <c r="G92" s="157">
        <v>92.617237029999984</v>
      </c>
      <c r="H92" s="157">
        <v>95.660057140000035</v>
      </c>
      <c r="I92" s="157">
        <v>97.132230672141503</v>
      </c>
      <c r="J92" s="157">
        <v>86.452020050806482</v>
      </c>
      <c r="K92" s="157">
        <v>96.462994974823175</v>
      </c>
      <c r="L92" s="157">
        <v>94.70711299710301</v>
      </c>
      <c r="M92" s="157">
        <v>87.42012911251598</v>
      </c>
      <c r="N92" s="157">
        <v>96.062983907598408</v>
      </c>
      <c r="O92" s="182">
        <v>100.8134242899187</v>
      </c>
      <c r="P92" s="157">
        <v>96.368829725250549</v>
      </c>
    </row>
    <row r="93" spans="1:16" ht="12.75" customHeight="1" x14ac:dyDescent="0.2">
      <c r="A93" s="183"/>
      <c r="B93" s="183" t="s">
        <v>1</v>
      </c>
      <c r="C93" s="157">
        <v>95.310423525703428</v>
      </c>
      <c r="D93" s="157">
        <v>81.217442350000013</v>
      </c>
      <c r="E93" s="157">
        <v>94.850754714742536</v>
      </c>
      <c r="F93" s="157">
        <v>97.528042207561768</v>
      </c>
      <c r="G93" s="157">
        <v>92.389722989999981</v>
      </c>
      <c r="H93" s="157">
        <v>102.00500489999997</v>
      </c>
      <c r="I93" s="157">
        <v>94.772049101846477</v>
      </c>
      <c r="J93" s="157">
        <v>87.32810858091598</v>
      </c>
      <c r="K93" s="157">
        <v>96.346562234817327</v>
      </c>
      <c r="L93" s="157">
        <v>95.308488987148124</v>
      </c>
      <c r="M93" s="157">
        <v>85.84658472283067</v>
      </c>
      <c r="N93" s="157">
        <v>95.95474301760116</v>
      </c>
      <c r="O93" s="182">
        <v>100.76544188992347</v>
      </c>
      <c r="P93" s="157">
        <v>96.389881288810045</v>
      </c>
    </row>
    <row r="94" spans="1:16" ht="12.75" customHeight="1" x14ac:dyDescent="0.2">
      <c r="A94" s="183"/>
      <c r="B94" s="183" t="s">
        <v>2</v>
      </c>
      <c r="C94" s="157">
        <v>96.489896245526523</v>
      </c>
      <c r="D94" s="157">
        <v>82.83618949000001</v>
      </c>
      <c r="E94" s="157">
        <v>95.886584454794331</v>
      </c>
      <c r="F94" s="157">
        <v>96.817286537579562</v>
      </c>
      <c r="G94" s="157">
        <v>93.710068629999981</v>
      </c>
      <c r="H94" s="157">
        <v>105.19148490000002</v>
      </c>
      <c r="I94" s="157">
        <v>94.244490401780538</v>
      </c>
      <c r="J94" s="157">
        <v>92.402445881550292</v>
      </c>
      <c r="K94" s="157">
        <v>97.249826684862498</v>
      </c>
      <c r="L94" s="157">
        <v>95.66951136717519</v>
      </c>
      <c r="M94" s="157">
        <v>88.448429822310359</v>
      </c>
      <c r="N94" s="157">
        <v>96.911856667577226</v>
      </c>
      <c r="O94" s="182">
        <v>101.36100068986394</v>
      </c>
      <c r="P94" s="157">
        <v>97.518062549687983</v>
      </c>
    </row>
    <row r="95" spans="1:16" ht="26.25" customHeight="1" x14ac:dyDescent="0.2">
      <c r="A95" s="183">
        <v>2013</v>
      </c>
      <c r="B95" s="183" t="s">
        <v>3</v>
      </c>
      <c r="C95" s="157">
        <v>96.628652695505693</v>
      </c>
      <c r="D95" s="157">
        <v>85.414451899999975</v>
      </c>
      <c r="E95" s="157">
        <v>95.984595194799184</v>
      </c>
      <c r="F95" s="157">
        <v>100.81252719747967</v>
      </c>
      <c r="G95" s="157">
        <v>93.17352372000002</v>
      </c>
      <c r="H95" s="157">
        <v>102.84927439999997</v>
      </c>
      <c r="I95" s="157">
        <v>95.586520331948336</v>
      </c>
      <c r="J95" s="157">
        <v>92.539528361567434</v>
      </c>
      <c r="K95" s="157">
        <v>97.347623694867409</v>
      </c>
      <c r="L95" s="157">
        <v>95.300555307147519</v>
      </c>
      <c r="M95" s="157">
        <v>88.996408532200718</v>
      </c>
      <c r="N95" s="157">
        <v>97.70135567755753</v>
      </c>
      <c r="O95" s="182">
        <v>100.76141278992387</v>
      </c>
      <c r="P95" s="157">
        <v>97.593640485885558</v>
      </c>
    </row>
    <row r="96" spans="1:16" ht="12.75" customHeight="1" x14ac:dyDescent="0.2">
      <c r="A96" s="183"/>
      <c r="B96" s="183" t="s">
        <v>4</v>
      </c>
      <c r="C96" s="157">
        <v>97.410728855388399</v>
      </c>
      <c r="D96" s="157">
        <v>90.206614249999959</v>
      </c>
      <c r="E96" s="157">
        <v>97.594806394879697</v>
      </c>
      <c r="F96" s="157">
        <v>94.342552277641417</v>
      </c>
      <c r="G96" s="157">
        <v>95.23362735000002</v>
      </c>
      <c r="H96" s="157">
        <v>111.89757740000002</v>
      </c>
      <c r="I96" s="157">
        <v>96.291705992036484</v>
      </c>
      <c r="J96" s="157">
        <v>93.662938601707836</v>
      </c>
      <c r="K96" s="157">
        <v>97.832909854891668</v>
      </c>
      <c r="L96" s="157">
        <v>96.995749757274695</v>
      </c>
      <c r="M96" s="157">
        <v>90.20962624195802</v>
      </c>
      <c r="N96" s="157">
        <v>98.072146607548191</v>
      </c>
      <c r="O96" s="182">
        <v>100.49203838995084</v>
      </c>
      <c r="P96" s="157">
        <v>98.318432777909351</v>
      </c>
    </row>
    <row r="97" spans="1:18" ht="12.75" customHeight="1" x14ac:dyDescent="0.2">
      <c r="A97" s="183"/>
      <c r="B97" s="183" t="s">
        <v>1</v>
      </c>
      <c r="C97" s="157">
        <v>97.756471055336505</v>
      </c>
      <c r="D97" s="157">
        <v>95.03622560999996</v>
      </c>
      <c r="E97" s="157">
        <v>96.610389514830487</v>
      </c>
      <c r="F97" s="157">
        <v>92.31379663769215</v>
      </c>
      <c r="G97" s="157">
        <v>95.21927405000001</v>
      </c>
      <c r="H97" s="157">
        <v>106.49384759999998</v>
      </c>
      <c r="I97" s="157">
        <v>96.87016962210879</v>
      </c>
      <c r="J97" s="157">
        <v>95.17117372189638</v>
      </c>
      <c r="K97" s="157">
        <v>98.2974232149149</v>
      </c>
      <c r="L97" s="157">
        <v>97.627409857322021</v>
      </c>
      <c r="M97" s="157">
        <v>92.357090121528586</v>
      </c>
      <c r="N97" s="157">
        <v>98.740167087531532</v>
      </c>
      <c r="O97" s="182">
        <v>100.08741038999128</v>
      </c>
      <c r="P97" s="157">
        <v>98.575347169460315</v>
      </c>
    </row>
    <row r="98" spans="1:18" ht="12.75" customHeight="1" x14ac:dyDescent="0.2">
      <c r="A98" s="183"/>
      <c r="B98" s="183" t="s">
        <v>2</v>
      </c>
      <c r="C98" s="157">
        <v>98.226149315266099</v>
      </c>
      <c r="D98" s="157">
        <v>97.159086569999943</v>
      </c>
      <c r="E98" s="157">
        <v>97.49448189487471</v>
      </c>
      <c r="F98" s="157">
        <v>97.246992027568822</v>
      </c>
      <c r="G98" s="157">
        <v>95.591023440000015</v>
      </c>
      <c r="H98" s="157">
        <v>106.80764199999997</v>
      </c>
      <c r="I98" s="157">
        <v>95.169908171896253</v>
      </c>
      <c r="J98" s="157">
        <v>94.532063211816521</v>
      </c>
      <c r="K98" s="157">
        <v>98.733023644936651</v>
      </c>
      <c r="L98" s="157">
        <v>97.940397187345511</v>
      </c>
      <c r="M98" s="157">
        <v>94.853388211029269</v>
      </c>
      <c r="N98" s="157">
        <v>99.264456877518427</v>
      </c>
      <c r="O98" s="182">
        <v>99.820922660017942</v>
      </c>
      <c r="P98" s="157">
        <v>98.956640393994235</v>
      </c>
    </row>
    <row r="99" spans="1:18" ht="26.25" customHeight="1" x14ac:dyDescent="0.2">
      <c r="A99" s="90">
        <v>2014</v>
      </c>
      <c r="B99" s="90" t="s">
        <v>3</v>
      </c>
      <c r="C99" s="157">
        <v>98.522670575221596</v>
      </c>
      <c r="D99" s="157">
        <v>100.36755489999999</v>
      </c>
      <c r="E99" s="157">
        <v>99.92299698499609</v>
      </c>
      <c r="F99" s="157">
        <v>103.35500469741609</v>
      </c>
      <c r="G99" s="157">
        <v>98.745393859999979</v>
      </c>
      <c r="H99" s="157">
        <v>104.61504119999999</v>
      </c>
      <c r="I99" s="157">
        <v>96.170107132021215</v>
      </c>
      <c r="J99" s="157">
        <v>92.047705341505946</v>
      </c>
      <c r="K99" s="157">
        <v>98.714428374935736</v>
      </c>
      <c r="L99" s="157">
        <v>97.879192827340901</v>
      </c>
      <c r="M99" s="157">
        <v>95.135581100972843</v>
      </c>
      <c r="N99" s="157">
        <v>99.036817847524119</v>
      </c>
      <c r="O99" s="182">
        <v>99.962038630003832</v>
      </c>
      <c r="P99" s="157">
        <v>99.16294120775791</v>
      </c>
    </row>
    <row r="100" spans="1:18" x14ac:dyDescent="0.2">
      <c r="A100" s="90"/>
      <c r="B100" s="90" t="s">
        <v>4</v>
      </c>
      <c r="C100" s="157">
        <v>99.201083525119842</v>
      </c>
      <c r="D100" s="157">
        <v>100.10615660000001</v>
      </c>
      <c r="E100" s="157">
        <v>100.34516800501723</v>
      </c>
      <c r="F100" s="157">
        <v>109.92344949725191</v>
      </c>
      <c r="G100" s="157">
        <v>99.629210579999992</v>
      </c>
      <c r="H100" s="157">
        <v>99.557116749999992</v>
      </c>
      <c r="I100" s="157">
        <v>95.353714611919216</v>
      </c>
      <c r="J100" s="157">
        <v>91.673166501459136</v>
      </c>
      <c r="K100" s="157">
        <v>99.557768594977844</v>
      </c>
      <c r="L100" s="157">
        <v>98.348132267376087</v>
      </c>
      <c r="M100" s="157">
        <v>96.6573153006685</v>
      </c>
      <c r="N100" s="157">
        <v>100.55114939748623</v>
      </c>
      <c r="O100" s="182">
        <v>100.01558398999848</v>
      </c>
      <c r="P100" s="157">
        <v>99.75287407124442</v>
      </c>
    </row>
    <row r="101" spans="1:18" ht="12.75" customHeight="1" x14ac:dyDescent="0.2">
      <c r="A101" s="90"/>
      <c r="B101" s="90" t="s">
        <v>1</v>
      </c>
      <c r="C101" s="157">
        <v>99.868509225019707</v>
      </c>
      <c r="D101" s="157">
        <v>100.77865189999997</v>
      </c>
      <c r="E101" s="157">
        <v>100.93028410504648</v>
      </c>
      <c r="F101" s="157">
        <v>109.7276334972568</v>
      </c>
      <c r="G101" s="157">
        <v>101.85127470000003</v>
      </c>
      <c r="H101" s="157">
        <v>95.508997879999995</v>
      </c>
      <c r="I101" s="157">
        <v>93.907482131738476</v>
      </c>
      <c r="J101" s="157">
        <v>96.646596142080838</v>
      </c>
      <c r="K101" s="157">
        <v>99.890562644994546</v>
      </c>
      <c r="L101" s="157">
        <v>99.20366955744025</v>
      </c>
      <c r="M101" s="157">
        <v>95.885721150822818</v>
      </c>
      <c r="N101" s="157">
        <v>100.58078209748548</v>
      </c>
      <c r="O101" s="182">
        <v>100.7640117899236</v>
      </c>
      <c r="P101" s="157">
        <v>100.304905305567</v>
      </c>
    </row>
    <row r="102" spans="1:18" ht="12.75" customHeight="1" x14ac:dyDescent="0.2">
      <c r="A102" s="90"/>
      <c r="B102" s="90" t="s">
        <v>2</v>
      </c>
      <c r="C102" s="157">
        <v>99.962837165005595</v>
      </c>
      <c r="D102" s="157">
        <v>104.25874839999996</v>
      </c>
      <c r="E102" s="157">
        <v>101.94853870509743</v>
      </c>
      <c r="F102" s="157">
        <v>109.7516451972562</v>
      </c>
      <c r="G102" s="157">
        <v>102.45485290000002</v>
      </c>
      <c r="H102" s="157">
        <v>99.191570859999985</v>
      </c>
      <c r="I102" s="157">
        <v>94.309435681788671</v>
      </c>
      <c r="J102" s="157">
        <v>96.380828632047596</v>
      </c>
      <c r="K102" s="157">
        <v>99.739503454986959</v>
      </c>
      <c r="L102" s="157">
        <v>99.285620807446406</v>
      </c>
      <c r="M102" s="157">
        <v>99.042284280191552</v>
      </c>
      <c r="N102" s="157">
        <v>100.35428409749122</v>
      </c>
      <c r="O102" s="182">
        <v>99.502750820049769</v>
      </c>
      <c r="P102" s="157">
        <v>100.28070847809836</v>
      </c>
    </row>
    <row r="103" spans="1:18" ht="24.75" customHeight="1" x14ac:dyDescent="0.2">
      <c r="A103" s="90">
        <v>2015</v>
      </c>
      <c r="B103" s="90" t="s">
        <v>3</v>
      </c>
      <c r="C103" s="157">
        <v>100.0439202849934</v>
      </c>
      <c r="D103" s="157">
        <v>100.48566039999999</v>
      </c>
      <c r="E103" s="157">
        <v>102.15293260510764</v>
      </c>
      <c r="F103" s="157">
        <v>106.32870839734177</v>
      </c>
      <c r="G103" s="157">
        <v>101.8983432</v>
      </c>
      <c r="H103" s="157">
        <v>102.1570243</v>
      </c>
      <c r="I103" s="157">
        <v>98.703984982338</v>
      </c>
      <c r="J103" s="157">
        <v>97.443272862180407</v>
      </c>
      <c r="K103" s="157">
        <v>99.780409424989003</v>
      </c>
      <c r="L103" s="157">
        <v>99.231163337442354</v>
      </c>
      <c r="M103" s="157">
        <v>100.03056037999386</v>
      </c>
      <c r="N103" s="157">
        <v>99.643465477508926</v>
      </c>
      <c r="O103" s="182">
        <v>100.15808998998419</v>
      </c>
      <c r="P103" s="157">
        <v>100.2432976960386</v>
      </c>
    </row>
    <row r="104" spans="1:18" ht="15.75" customHeight="1" x14ac:dyDescent="0.2">
      <c r="A104" s="90"/>
      <c r="B104" s="90" t="s">
        <v>4</v>
      </c>
      <c r="C104" s="157">
        <v>100.02073218499692</v>
      </c>
      <c r="D104" s="157">
        <v>100.46008859999999</v>
      </c>
      <c r="E104" s="157">
        <v>100.56266680502814</v>
      </c>
      <c r="F104" s="157">
        <v>101.01484609747463</v>
      </c>
      <c r="G104" s="157">
        <v>99.652431560000011</v>
      </c>
      <c r="H104" s="157">
        <v>103.74010689999997</v>
      </c>
      <c r="I104" s="157">
        <v>99.734059092466751</v>
      </c>
      <c r="J104" s="157">
        <v>101.5689608126961</v>
      </c>
      <c r="K104" s="157">
        <v>99.762648874988145</v>
      </c>
      <c r="L104" s="157">
        <v>99.778173647483328</v>
      </c>
      <c r="M104" s="157">
        <v>99.344394540131148</v>
      </c>
      <c r="N104" s="157">
        <v>99.83844979750404</v>
      </c>
      <c r="O104" s="182">
        <v>99.798915030020098</v>
      </c>
      <c r="P104" s="157">
        <v>100.10161979572925</v>
      </c>
    </row>
    <row r="105" spans="1:18" ht="15" customHeight="1" x14ac:dyDescent="0.2">
      <c r="A105" s="90"/>
      <c r="B105" s="90" t="s">
        <v>1</v>
      </c>
      <c r="C105" s="157">
        <v>99.739784145039039</v>
      </c>
      <c r="D105" s="157">
        <v>100.3116747</v>
      </c>
      <c r="E105" s="157">
        <v>98.47976977492398</v>
      </c>
      <c r="F105" s="157">
        <v>96.384661677590401</v>
      </c>
      <c r="G105" s="157">
        <v>99.124611850000008</v>
      </c>
      <c r="H105" s="157">
        <v>96.587310390000027</v>
      </c>
      <c r="I105" s="157">
        <v>100.4201803125525</v>
      </c>
      <c r="J105" s="157">
        <v>100.29581891253699</v>
      </c>
      <c r="K105" s="157">
        <v>99.964521294998221</v>
      </c>
      <c r="L105" s="157">
        <v>100.62879180754715</v>
      </c>
      <c r="M105" s="157">
        <v>99.50488170009902</v>
      </c>
      <c r="N105" s="157">
        <v>99.891713927502735</v>
      </c>
      <c r="O105" s="182">
        <v>99.820042290018009</v>
      </c>
      <c r="P105" s="157">
        <v>99.673429488612712</v>
      </c>
    </row>
    <row r="106" spans="1:18" ht="15" customHeight="1" x14ac:dyDescent="0.2">
      <c r="A106" s="90"/>
      <c r="B106" s="90" t="s">
        <v>2</v>
      </c>
      <c r="C106" s="157">
        <v>100.19556338497064</v>
      </c>
      <c r="D106" s="157">
        <v>98.742576300000025</v>
      </c>
      <c r="E106" s="157">
        <v>98.804630814940182</v>
      </c>
      <c r="F106" s="157">
        <v>96.271783827593183</v>
      </c>
      <c r="G106" s="157">
        <v>99.324613389999982</v>
      </c>
      <c r="H106" s="157">
        <v>97.515558409999983</v>
      </c>
      <c r="I106" s="157">
        <v>101.14177561264275</v>
      </c>
      <c r="J106" s="157">
        <v>100.69194741258652</v>
      </c>
      <c r="K106" s="157">
        <v>100.49242040502462</v>
      </c>
      <c r="L106" s="157">
        <v>100.36187120752716</v>
      </c>
      <c r="M106" s="157">
        <v>101.12016337977599</v>
      </c>
      <c r="N106" s="157">
        <v>100.62637079748434</v>
      </c>
      <c r="O106" s="182">
        <v>100.22295268997775</v>
      </c>
      <c r="P106" s="157">
        <v>99.981653019619458</v>
      </c>
    </row>
    <row r="107" spans="1:18" ht="24.75" customHeight="1" x14ac:dyDescent="0.2">
      <c r="A107" s="90">
        <v>2016</v>
      </c>
      <c r="B107" s="90" t="s">
        <v>3</v>
      </c>
      <c r="C107" s="157">
        <v>100.02458518499631</v>
      </c>
      <c r="D107" s="157">
        <v>99.41139303999995</v>
      </c>
      <c r="E107" s="157">
        <v>95.859193574792968</v>
      </c>
      <c r="F107" s="157">
        <v>87.40130373781497</v>
      </c>
      <c r="G107" s="157">
        <v>95.265045259999994</v>
      </c>
      <c r="H107" s="157">
        <v>99.005738349999987</v>
      </c>
      <c r="I107" s="157">
        <v>104.36559481304567</v>
      </c>
      <c r="J107" s="157">
        <v>99.575366182446899</v>
      </c>
      <c r="K107" s="157">
        <v>101.01454800505074</v>
      </c>
      <c r="L107" s="157">
        <v>102.5508403076913</v>
      </c>
      <c r="M107" s="157">
        <v>99.866757860026652</v>
      </c>
      <c r="N107" s="157">
        <v>101.21371419746966</v>
      </c>
      <c r="O107" s="182">
        <v>100.330604289967</v>
      </c>
      <c r="P107" s="157">
        <v>99.664470368593982</v>
      </c>
    </row>
    <row r="108" spans="1:18" ht="15" customHeight="1" x14ac:dyDescent="0.2">
      <c r="A108" s="90"/>
      <c r="B108" s="90" t="s">
        <v>4</v>
      </c>
      <c r="C108" s="157">
        <v>100.36513158494523</v>
      </c>
      <c r="D108" s="157">
        <v>100.17178080000002</v>
      </c>
      <c r="E108" s="157">
        <v>94.911474404745562</v>
      </c>
      <c r="F108" s="157">
        <v>87.667992067808257</v>
      </c>
      <c r="G108" s="157">
        <v>95.24048621</v>
      </c>
      <c r="H108" s="157">
        <v>92.872686640000012</v>
      </c>
      <c r="I108" s="157">
        <v>108.21323741352667</v>
      </c>
      <c r="J108" s="157">
        <v>100.68990451258622</v>
      </c>
      <c r="K108" s="157">
        <v>101.58327930507922</v>
      </c>
      <c r="L108" s="157">
        <v>102.40567240768043</v>
      </c>
      <c r="M108" s="157">
        <v>99.348162000130358</v>
      </c>
      <c r="N108" s="157">
        <v>102.77180329743074</v>
      </c>
      <c r="O108" s="182">
        <v>100.51123298994894</v>
      </c>
      <c r="P108" s="157">
        <v>99.857153518116945</v>
      </c>
    </row>
    <row r="109" spans="1:18" ht="15" customHeight="1" x14ac:dyDescent="0.2">
      <c r="A109" s="90"/>
      <c r="B109" s="90" t="s">
        <v>1</v>
      </c>
      <c r="C109" s="157">
        <v>100.63619368490454</v>
      </c>
      <c r="D109" s="157">
        <v>101.87939110000001</v>
      </c>
      <c r="E109" s="157">
        <v>93.824071174691156</v>
      </c>
      <c r="F109" s="157">
        <v>89.672049377758199</v>
      </c>
      <c r="G109" s="157">
        <v>92.857588059999969</v>
      </c>
      <c r="H109" s="157">
        <v>93.451465520000013</v>
      </c>
      <c r="I109" s="157">
        <v>108.85253351360656</v>
      </c>
      <c r="J109" s="157">
        <v>102.35969131279498</v>
      </c>
      <c r="K109" s="157">
        <v>102.03252880510163</v>
      </c>
      <c r="L109" s="157">
        <v>101.78951360763419</v>
      </c>
      <c r="M109" s="157">
        <v>98.864778240227025</v>
      </c>
      <c r="N109" s="157">
        <v>104.04185989739899</v>
      </c>
      <c r="O109" s="182">
        <v>100.90066948990996</v>
      </c>
      <c r="P109" s="157">
        <v>100.0338375978265</v>
      </c>
      <c r="Q109" s="172"/>
      <c r="R109" s="172"/>
    </row>
    <row r="110" spans="1:18" ht="15" customHeight="1" x14ac:dyDescent="0.2">
      <c r="A110" s="90"/>
      <c r="B110" s="90" t="s">
        <v>2</v>
      </c>
      <c r="C110" s="157">
        <v>100.66685078489998</v>
      </c>
      <c r="D110" s="157">
        <v>104.64068329999998</v>
      </c>
      <c r="E110" s="157">
        <v>93.887905434694346</v>
      </c>
      <c r="F110" s="157">
        <v>90.188927467745273</v>
      </c>
      <c r="G110" s="157">
        <v>92.489524669999994</v>
      </c>
      <c r="H110" s="157">
        <v>94.552557599999972</v>
      </c>
      <c r="I110" s="157">
        <v>109.0224749136278</v>
      </c>
      <c r="J110" s="157">
        <v>103.90766771298844</v>
      </c>
      <c r="K110" s="157">
        <v>101.89342650509471</v>
      </c>
      <c r="L110" s="157">
        <v>101.28940680759666</v>
      </c>
      <c r="M110" s="157">
        <v>100.02321367999532</v>
      </c>
      <c r="N110" s="157">
        <v>103.69629879740756</v>
      </c>
      <c r="O110" s="182">
        <v>100.78305068992174</v>
      </c>
      <c r="P110" s="157">
        <v>99.971449449765231</v>
      </c>
    </row>
    <row r="111" spans="1:18" ht="26.25" customHeight="1" x14ac:dyDescent="0.2">
      <c r="A111" s="90">
        <v>2017</v>
      </c>
      <c r="B111" s="120" t="s">
        <v>3</v>
      </c>
      <c r="C111" s="157">
        <v>101.42230896515989</v>
      </c>
      <c r="D111" s="157">
        <v>105.71909123132592</v>
      </c>
      <c r="E111" s="157">
        <v>95.682258572594719</v>
      </c>
      <c r="F111" s="157">
        <v>92.280351220174168</v>
      </c>
      <c r="G111" s="157">
        <v>95.887858170114384</v>
      </c>
      <c r="H111" s="157">
        <v>92.475263203471727</v>
      </c>
      <c r="I111" s="157">
        <v>107.44680719353352</v>
      </c>
      <c r="J111" s="157">
        <v>106.10210184329132</v>
      </c>
      <c r="K111" s="157">
        <v>102.29395220005182</v>
      </c>
      <c r="L111" s="157">
        <v>101.93782290396166</v>
      </c>
      <c r="M111" s="157">
        <v>101.16954349439199</v>
      </c>
      <c r="N111" s="157">
        <v>103.51084019730266</v>
      </c>
      <c r="O111" s="182">
        <v>101.47535942745057</v>
      </c>
      <c r="P111" s="157">
        <v>100.628303817103</v>
      </c>
      <c r="Q111" s="173"/>
      <c r="R111" s="173"/>
    </row>
    <row r="112" spans="1:18" x14ac:dyDescent="0.2">
      <c r="A112" s="90"/>
      <c r="B112" s="90" t="s">
        <v>4</v>
      </c>
      <c r="C112" s="157">
        <v>101.57166965245577</v>
      </c>
      <c r="D112" s="157">
        <v>107.1875458443932</v>
      </c>
      <c r="E112" s="157">
        <v>95.771433713693071</v>
      </c>
      <c r="F112" s="157">
        <v>93.078632098618428</v>
      </c>
      <c r="G112" s="157">
        <v>95.199930574045723</v>
      </c>
      <c r="H112" s="157">
        <v>95.136721279164917</v>
      </c>
      <c r="I112" s="157">
        <v>105.96039657926114</v>
      </c>
      <c r="J112" s="157">
        <v>106.08987843273536</v>
      </c>
      <c r="K112" s="157">
        <v>102.44780872835459</v>
      </c>
      <c r="L112" s="157">
        <v>102.49939730000466</v>
      </c>
      <c r="M112" s="157">
        <v>101.41624912996069</v>
      </c>
      <c r="N112" s="157">
        <v>103.4007245600193</v>
      </c>
      <c r="O112" s="182">
        <v>101.67904594407989</v>
      </c>
      <c r="P112" s="157">
        <v>100.68314579225326</v>
      </c>
      <c r="Q112" s="173"/>
      <c r="R112" s="173"/>
    </row>
    <row r="113" spans="1:18" ht="15" customHeight="1" x14ac:dyDescent="0.2">
      <c r="A113" s="90"/>
      <c r="B113" s="127" t="s">
        <v>1</v>
      </c>
      <c r="C113" s="157">
        <v>102.00654106879855</v>
      </c>
      <c r="D113" s="157">
        <v>107.5085089738955</v>
      </c>
      <c r="E113" s="157">
        <v>97.160400005288224</v>
      </c>
      <c r="F113" s="157">
        <v>94.323742070890958</v>
      </c>
      <c r="G113" s="157">
        <v>94.584417376231329</v>
      </c>
      <c r="H113" s="157">
        <v>103.771009131366</v>
      </c>
      <c r="I113" s="157">
        <v>104.74587887578157</v>
      </c>
      <c r="J113" s="157">
        <v>105.04728920403981</v>
      </c>
      <c r="K113" s="157">
        <v>102.78542866289328</v>
      </c>
      <c r="L113" s="157">
        <v>103.56335998827109</v>
      </c>
      <c r="M113" s="157">
        <v>101.67417554320015</v>
      </c>
      <c r="N113" s="157">
        <v>103.52236490280666</v>
      </c>
      <c r="O113" s="182">
        <v>101.89656252343597</v>
      </c>
      <c r="P113" s="157">
        <v>101.05227551188671</v>
      </c>
    </row>
    <row r="114" spans="1:18" ht="15" customHeight="1" x14ac:dyDescent="0.2">
      <c r="A114" s="90"/>
      <c r="B114" s="138" t="s">
        <v>2</v>
      </c>
      <c r="C114" s="157">
        <v>102.30080586713601</v>
      </c>
      <c r="D114" s="157">
        <v>106.79952141898004</v>
      </c>
      <c r="E114" s="157">
        <v>97.740822197477371</v>
      </c>
      <c r="F114" s="157">
        <v>93.71712862730466</v>
      </c>
      <c r="G114" s="157">
        <v>95.904716985864326</v>
      </c>
      <c r="H114" s="157">
        <v>102.76575663913074</v>
      </c>
      <c r="I114" s="157">
        <v>105.19002531725155</v>
      </c>
      <c r="J114" s="157">
        <v>106.91560694562502</v>
      </c>
      <c r="K114" s="157">
        <v>102.90628201787608</v>
      </c>
      <c r="L114" s="157">
        <v>104.08341908460919</v>
      </c>
      <c r="M114" s="157">
        <v>102.04758070296148</v>
      </c>
      <c r="N114" s="157">
        <v>103.57631379526994</v>
      </c>
      <c r="O114" s="182">
        <v>101.80179484616338</v>
      </c>
      <c r="P114" s="157">
        <v>101.28174730707731</v>
      </c>
    </row>
    <row r="115" spans="1:18" ht="26.25" customHeight="1" x14ac:dyDescent="0.2">
      <c r="A115" s="90">
        <v>2018</v>
      </c>
      <c r="B115" s="138" t="s">
        <v>3</v>
      </c>
      <c r="C115" s="157">
        <v>102.69433445739017</v>
      </c>
      <c r="D115" s="157">
        <v>106.66224494437799</v>
      </c>
      <c r="E115" s="157">
        <v>98.942923153903351</v>
      </c>
      <c r="F115" s="157">
        <v>92.663779087634964</v>
      </c>
      <c r="G115" s="157">
        <v>98.24716951151089</v>
      </c>
      <c r="H115" s="157">
        <v>102.68153545641611</v>
      </c>
      <c r="I115" s="157">
        <v>103.81365845815856</v>
      </c>
      <c r="J115" s="157">
        <v>104.36899500185561</v>
      </c>
      <c r="K115" s="157">
        <v>103.3588153591768</v>
      </c>
      <c r="L115" s="157">
        <v>104.33093078909123</v>
      </c>
      <c r="M115" s="157">
        <v>103.28694014849464</v>
      </c>
      <c r="N115" s="157">
        <v>103.90724539226142</v>
      </c>
      <c r="O115" s="182">
        <v>102.25553353592362</v>
      </c>
      <c r="P115" s="157">
        <v>101.60915318171247</v>
      </c>
      <c r="Q115" s="174"/>
      <c r="R115" s="174"/>
    </row>
    <row r="116" spans="1:18" ht="15" customHeight="1" x14ac:dyDescent="0.2">
      <c r="A116" s="90"/>
      <c r="B116" s="90" t="s">
        <v>4</v>
      </c>
      <c r="C116" s="157">
        <v>103.11740396843355</v>
      </c>
      <c r="D116" s="157">
        <v>105.09184922936664</v>
      </c>
      <c r="E116" s="157">
        <v>99.839081670938725</v>
      </c>
      <c r="F116" s="157">
        <v>92.723664399561471</v>
      </c>
      <c r="G116" s="157">
        <v>98.763402211859045</v>
      </c>
      <c r="H116" s="157">
        <v>103.42253362889139</v>
      </c>
      <c r="I116" s="157">
        <v>109.45376669786204</v>
      </c>
      <c r="J116" s="157">
        <v>104.49430727854499</v>
      </c>
      <c r="K116" s="157">
        <v>103.73098003894087</v>
      </c>
      <c r="L116" s="157">
        <v>105.41329985514716</v>
      </c>
      <c r="M116" s="157">
        <v>103.91521297382684</v>
      </c>
      <c r="N116" s="157">
        <v>104.23654446882583</v>
      </c>
      <c r="O116" s="182">
        <v>102.21823465252808</v>
      </c>
      <c r="P116" s="157">
        <v>101.96536957459145</v>
      </c>
      <c r="Q116" s="174"/>
      <c r="R116" s="174"/>
    </row>
    <row r="117" spans="1:18" s="90" customFormat="1" ht="14.25" customHeight="1" x14ac:dyDescent="0.2">
      <c r="B117" s="183" t="s">
        <v>1</v>
      </c>
      <c r="C117" s="157">
        <v>103.3131360090933</v>
      </c>
      <c r="D117" s="157">
        <v>103.799887046487</v>
      </c>
      <c r="E117" s="157">
        <v>99.653303873480922</v>
      </c>
      <c r="F117" s="157">
        <v>93.615424597516366</v>
      </c>
      <c r="G117" s="289">
        <v>98.367808662214728</v>
      </c>
      <c r="H117" s="291">
        <v>103.50169875514305</v>
      </c>
      <c r="I117" s="292">
        <v>108.7441763792331</v>
      </c>
      <c r="J117" s="292">
        <v>106.09380576992451</v>
      </c>
      <c r="K117" s="292">
        <v>103.9260092410687</v>
      </c>
      <c r="L117" s="292">
        <v>104.97588343100323</v>
      </c>
      <c r="M117" s="292">
        <v>104.3129678139551</v>
      </c>
      <c r="N117" s="292">
        <v>104.74221131694537</v>
      </c>
      <c r="O117" s="323">
        <v>102.34023764101838</v>
      </c>
      <c r="P117" s="292">
        <v>102.00780055346351</v>
      </c>
      <c r="Q117" s="290"/>
      <c r="R117" s="290"/>
    </row>
    <row r="118" spans="1:18" s="90" customFormat="1" ht="14.25" customHeight="1" x14ac:dyDescent="0.2">
      <c r="B118" s="183" t="s">
        <v>2</v>
      </c>
      <c r="C118" s="157">
        <v>103.58867743114554</v>
      </c>
      <c r="D118" s="157">
        <v>102.62983226740468</v>
      </c>
      <c r="E118" s="157">
        <v>98.810390848813896</v>
      </c>
      <c r="F118" s="157">
        <v>94.856217008114385</v>
      </c>
      <c r="G118" s="289">
        <v>98.442683098122743</v>
      </c>
      <c r="H118" s="291">
        <v>99.087667335970309</v>
      </c>
      <c r="I118" s="292">
        <v>106.80625881326849</v>
      </c>
      <c r="J118" s="292">
        <v>106.47980055223394</v>
      </c>
      <c r="K118" s="292">
        <v>104.46951767806669</v>
      </c>
      <c r="L118" s="292">
        <v>105.97257865284431</v>
      </c>
      <c r="M118" s="292">
        <v>104.44997756948925</v>
      </c>
      <c r="N118" s="292">
        <v>105.41143511299636</v>
      </c>
      <c r="O118" s="323">
        <v>102.62805337177569</v>
      </c>
      <c r="P118" s="292">
        <v>102.12879080822252</v>
      </c>
      <c r="Q118" s="290"/>
      <c r="R118" s="290"/>
    </row>
    <row r="119" spans="1:18" ht="21.75" customHeight="1" thickBot="1" x14ac:dyDescent="0.25">
      <c r="A119" s="90">
        <v>2019</v>
      </c>
      <c r="B119" s="183" t="s">
        <v>3</v>
      </c>
      <c r="C119" s="157">
        <v>104.0956080217308</v>
      </c>
      <c r="D119" s="157">
        <v>103.50362315306029</v>
      </c>
      <c r="E119" s="157">
        <v>100.58927730593676</v>
      </c>
      <c r="F119" s="197">
        <v>95.865195789511745</v>
      </c>
      <c r="G119" s="198">
        <v>100.95835460713427</v>
      </c>
      <c r="H119" s="333">
        <v>98.679182535536285</v>
      </c>
      <c r="I119" s="334">
        <v>109.3915117138032</v>
      </c>
      <c r="J119" s="334">
        <v>108.57874673725269</v>
      </c>
      <c r="K119" s="334">
        <v>104.55695118764477</v>
      </c>
      <c r="L119" s="334">
        <v>105.93841387127254</v>
      </c>
      <c r="M119" s="334">
        <v>104.46616424779073</v>
      </c>
      <c r="N119" s="334">
        <v>105.2939303088435</v>
      </c>
      <c r="O119" s="335">
        <v>103.02932806581067</v>
      </c>
      <c r="P119" s="334">
        <v>102.47721590095607</v>
      </c>
      <c r="Q119" s="174"/>
      <c r="R119" s="174"/>
    </row>
    <row r="120" spans="1:18" s="91" customFormat="1" ht="21.75" customHeight="1" x14ac:dyDescent="0.2">
      <c r="A120" s="89" t="s">
        <v>210</v>
      </c>
      <c r="B120" s="266"/>
      <c r="C120" s="158"/>
      <c r="D120" s="158"/>
      <c r="E120" s="158"/>
      <c r="F120" s="157"/>
      <c r="G120" s="157"/>
      <c r="O120" s="267"/>
    </row>
    <row r="121" spans="1:18" s="91" customFormat="1" x14ac:dyDescent="0.2">
      <c r="A121" s="196">
        <v>2015</v>
      </c>
      <c r="B121" s="196"/>
      <c r="C121" s="157">
        <v>0.61498381145597136</v>
      </c>
      <c r="D121" s="157">
        <v>-1.3590532144820644</v>
      </c>
      <c r="E121" s="157">
        <v>-0.78060555960728362</v>
      </c>
      <c r="F121" s="157">
        <v>-7.5695314952510584</v>
      </c>
      <c r="G121" s="157">
        <v>-0.66572145789527415</v>
      </c>
      <c r="H121" s="157">
        <v>0.28261478776816507</v>
      </c>
      <c r="I121" s="157">
        <v>5.335024223669449</v>
      </c>
      <c r="J121" s="157">
        <v>6.1716810909800079</v>
      </c>
      <c r="K121" s="157">
        <v>0.52719904479066049</v>
      </c>
      <c r="L121" s="157">
        <v>1.3385260040914115</v>
      </c>
      <c r="M121" s="157">
        <v>3.4337678942139238</v>
      </c>
      <c r="N121" s="157">
        <v>-0.13058760578508188</v>
      </c>
      <c r="O121" s="182">
        <v>-6.10590026978719E-2</v>
      </c>
      <c r="P121" s="157">
        <v>0.1393425330619813</v>
      </c>
    </row>
    <row r="122" spans="1:18" s="91" customFormat="1" x14ac:dyDescent="0.2">
      <c r="A122" s="196">
        <v>2016</v>
      </c>
      <c r="B122" s="196"/>
      <c r="C122" s="157">
        <v>0.42319030993651641</v>
      </c>
      <c r="D122" s="157">
        <v>1.525812059999998</v>
      </c>
      <c r="E122" s="157">
        <v>-5.3793388527689778</v>
      </c>
      <c r="F122" s="157">
        <v>-11.267431837218322</v>
      </c>
      <c r="G122" s="157">
        <v>-6.036838950000023</v>
      </c>
      <c r="H122" s="157">
        <v>-5.0293879725000217</v>
      </c>
      <c r="I122" s="157">
        <v>7.6134601634516574</v>
      </c>
      <c r="J122" s="157">
        <v>1.6331574302041352</v>
      </c>
      <c r="K122" s="157">
        <v>1.6309456550815726</v>
      </c>
      <c r="L122" s="157">
        <v>2.0088582826506718</v>
      </c>
      <c r="M122" s="157">
        <v>-0.47427205490516711</v>
      </c>
      <c r="N122" s="157">
        <v>2.9309190474267277</v>
      </c>
      <c r="O122" s="182">
        <v>0.63138936493689624</v>
      </c>
      <c r="P122" s="157">
        <v>-0.16581835526692235</v>
      </c>
    </row>
    <row r="123" spans="1:18" s="91" customFormat="1" x14ac:dyDescent="0.2">
      <c r="A123" s="196">
        <v>2017</v>
      </c>
      <c r="B123" s="196"/>
      <c r="C123" s="157">
        <v>1.3962323584060687</v>
      </c>
      <c r="D123" s="157">
        <v>5.198534934179655</v>
      </c>
      <c r="E123" s="157">
        <v>2.0799553196632292</v>
      </c>
      <c r="F123" s="157">
        <v>5.2037210655220267</v>
      </c>
      <c r="G123" s="157">
        <v>1.5230114765960812</v>
      </c>
      <c r="H123" s="157">
        <v>3.7554517757036443</v>
      </c>
      <c r="I123" s="157">
        <v>-1.651915261617487</v>
      </c>
      <c r="J123" s="157">
        <v>4.3347680890896578</v>
      </c>
      <c r="K123" s="157">
        <v>0.96173684197486953</v>
      </c>
      <c r="L123" s="157">
        <v>0.99220945474804978</v>
      </c>
      <c r="M123" s="157">
        <v>2.0609337051674892</v>
      </c>
      <c r="N123" s="157">
        <v>0.55536453158404608</v>
      </c>
      <c r="O123" s="182">
        <v>1.0750137975561902</v>
      </c>
      <c r="P123" s="157">
        <v>1.0205384580956434</v>
      </c>
    </row>
    <row r="124" spans="1:18" s="91" customFormat="1" x14ac:dyDescent="0.2">
      <c r="A124" s="196">
        <v>2018</v>
      </c>
      <c r="B124" s="196"/>
      <c r="C124" s="157">
        <v>1.3288015464120395</v>
      </c>
      <c r="D124" s="157">
        <v>-2.1138913685874727</v>
      </c>
      <c r="E124" s="157">
        <v>2.818855060375336</v>
      </c>
      <c r="F124" s="157">
        <v>0.122986410117365</v>
      </c>
      <c r="G124" s="157">
        <v>3.2088262250707711</v>
      </c>
      <c r="H124" s="157">
        <v>3.6901512218284083</v>
      </c>
      <c r="I124" s="157">
        <v>1.2932187343265511</v>
      </c>
      <c r="J124" s="157">
        <v>-0.64079608044036451</v>
      </c>
      <c r="K124" s="157">
        <v>1.2308573879880269</v>
      </c>
      <c r="L124" s="157">
        <v>2.0890627800027373</v>
      </c>
      <c r="M124" s="157">
        <v>2.3769062775472083</v>
      </c>
      <c r="N124" s="157">
        <v>1.0355282033238655</v>
      </c>
      <c r="O124" s="182">
        <v>0.63642100957377323</v>
      </c>
      <c r="P124" s="157">
        <v>1.0809809729457109</v>
      </c>
    </row>
    <row r="125" spans="1:18" s="91" customFormat="1" x14ac:dyDescent="0.2">
      <c r="A125" s="115"/>
      <c r="B125" s="196"/>
      <c r="C125" s="157"/>
      <c r="D125" s="157"/>
      <c r="E125" s="157"/>
      <c r="F125" s="157"/>
      <c r="G125" s="157"/>
      <c r="O125" s="267"/>
    </row>
    <row r="126" spans="1:18" s="91" customFormat="1" x14ac:dyDescent="0.2">
      <c r="A126" s="115" t="s">
        <v>209</v>
      </c>
      <c r="B126" s="196"/>
      <c r="C126" s="157"/>
      <c r="D126" s="157"/>
      <c r="E126" s="157"/>
      <c r="F126" s="157"/>
      <c r="G126" s="157"/>
      <c r="O126" s="267"/>
    </row>
    <row r="127" spans="1:18" s="91" customFormat="1" x14ac:dyDescent="0.2">
      <c r="A127" s="196">
        <v>2015</v>
      </c>
      <c r="B127" s="196" t="s">
        <v>3</v>
      </c>
      <c r="C127" s="157">
        <v>8.1113263976262395E-2</v>
      </c>
      <c r="D127" s="157">
        <v>-3.6189653702000224</v>
      </c>
      <c r="E127" s="157">
        <v>0.20048732684776471</v>
      </c>
      <c r="F127" s="157">
        <v>-3.1188022683053096</v>
      </c>
      <c r="G127" s="157">
        <v>-0.54317553951611641</v>
      </c>
      <c r="H127" s="157">
        <v>2.9896224188096454</v>
      </c>
      <c r="I127" s="157">
        <v>4.6597132819000908</v>
      </c>
      <c r="J127" s="157">
        <v>1.102339796422469</v>
      </c>
      <c r="K127" s="157">
        <v>4.1012806947149372E-2</v>
      </c>
      <c r="L127" s="157">
        <v>-5.4849302004833511E-2</v>
      </c>
      <c r="M127" s="157">
        <v>0.99783249849778599</v>
      </c>
      <c r="N127" s="157">
        <v>-0.70830919314989194</v>
      </c>
      <c r="O127" s="182">
        <v>0.65861412326138069</v>
      </c>
      <c r="P127" s="157">
        <v>-3.730606078430343E-2</v>
      </c>
    </row>
    <row r="128" spans="1:18" s="91" customFormat="1" x14ac:dyDescent="0.2">
      <c r="A128" s="196"/>
      <c r="B128" s="196" t="s">
        <v>4</v>
      </c>
      <c r="C128" s="157">
        <v>-2.3177920187889001E-2</v>
      </c>
      <c r="D128" s="157">
        <v>-2.5448208130596228E-2</v>
      </c>
      <c r="E128" s="157">
        <v>-1.5567500212910979</v>
      </c>
      <c r="F128" s="157">
        <v>-4.9975800326753417</v>
      </c>
      <c r="G128" s="157">
        <v>-2.2040708116243368</v>
      </c>
      <c r="H128" s="157">
        <v>1.549656140483302</v>
      </c>
      <c r="I128" s="157">
        <v>1.0435993139619182</v>
      </c>
      <c r="J128" s="157">
        <v>4.2339381974073165</v>
      </c>
      <c r="K128" s="157">
        <v>-1.7799636324611345E-2</v>
      </c>
      <c r="L128" s="157">
        <v>0.55124851069299208</v>
      </c>
      <c r="M128" s="157">
        <v>-0.68595620903864063</v>
      </c>
      <c r="N128" s="157">
        <v>0.19568199385751051</v>
      </c>
      <c r="O128" s="182">
        <v>-0.35860803655501927</v>
      </c>
      <c r="P128" s="157">
        <v>-0.14133403785153709</v>
      </c>
    </row>
    <row r="129" spans="1:16" s="91" customFormat="1" x14ac:dyDescent="0.2">
      <c r="A129" s="196"/>
      <c r="B129" s="196" t="s">
        <v>1</v>
      </c>
      <c r="C129" s="157">
        <v>-0.28088980536379315</v>
      </c>
      <c r="D129" s="157">
        <v>-0.14773419182509961</v>
      </c>
      <c r="E129" s="157">
        <v>-2.0712428342244626</v>
      </c>
      <c r="F129" s="157">
        <v>-4.5836672516595396</v>
      </c>
      <c r="G129" s="157">
        <v>-0.52966064323498596</v>
      </c>
      <c r="H129" s="157">
        <v>-6.8949191626483159</v>
      </c>
      <c r="I129" s="157">
        <v>0.68795076258716392</v>
      </c>
      <c r="J129" s="157">
        <v>-1.2534753629181328</v>
      </c>
      <c r="K129" s="157">
        <v>0.20235270643529368</v>
      </c>
      <c r="L129" s="157">
        <v>0.85250925023849788</v>
      </c>
      <c r="M129" s="157">
        <v>0.16154626610869194</v>
      </c>
      <c r="N129" s="157">
        <v>5.3350317544720305E-2</v>
      </c>
      <c r="O129" s="182">
        <v>2.1169829342881918E-2</v>
      </c>
      <c r="P129" s="157">
        <v>-0.42775562272650003</v>
      </c>
    </row>
    <row r="130" spans="1:16" s="91" customFormat="1" x14ac:dyDescent="0.2">
      <c r="A130" s="196"/>
      <c r="B130" s="196" t="s">
        <v>2</v>
      </c>
      <c r="C130" s="157">
        <v>0.45696834401487418</v>
      </c>
      <c r="D130" s="157">
        <v>-1.5642231123073613</v>
      </c>
      <c r="E130" s="157">
        <v>0.32987591335629229</v>
      </c>
      <c r="F130" s="157">
        <v>-0.11711183919989043</v>
      </c>
      <c r="G130" s="157">
        <v>0.20176779133584954</v>
      </c>
      <c r="H130" s="157">
        <v>0.96104552062985515</v>
      </c>
      <c r="I130" s="157">
        <v>0.71857598526940958</v>
      </c>
      <c r="J130" s="157">
        <v>0.39496013327831037</v>
      </c>
      <c r="K130" s="157">
        <v>0.52808646826663086</v>
      </c>
      <c r="L130" s="157">
        <v>-0.26525271269327577</v>
      </c>
      <c r="M130" s="157">
        <v>1.6233190292565869</v>
      </c>
      <c r="N130" s="157">
        <v>0.73545326343562589</v>
      </c>
      <c r="O130" s="182">
        <v>0.40363677545749432</v>
      </c>
      <c r="P130" s="157">
        <v>0.30923339608974754</v>
      </c>
    </row>
    <row r="131" spans="1:16" s="91" customFormat="1" ht="21" customHeight="1" x14ac:dyDescent="0.2">
      <c r="A131" s="196">
        <v>2016</v>
      </c>
      <c r="B131" s="196" t="s">
        <v>3</v>
      </c>
      <c r="C131" s="157">
        <v>-0.17064448184935799</v>
      </c>
      <c r="D131" s="157">
        <v>0.67733369440141633</v>
      </c>
      <c r="E131" s="157">
        <v>-2.981072056899825</v>
      </c>
      <c r="F131" s="157">
        <v>-9.2139978476598827</v>
      </c>
      <c r="G131" s="157">
        <v>-4.0871723447440171</v>
      </c>
      <c r="H131" s="157">
        <v>1.5281458305705486</v>
      </c>
      <c r="I131" s="157">
        <v>3.1874259482547185</v>
      </c>
      <c r="J131" s="157">
        <v>-1.1089081687579383</v>
      </c>
      <c r="K131" s="157">
        <v>0.51956913558430795</v>
      </c>
      <c r="L131" s="157">
        <v>2.1810764126127369</v>
      </c>
      <c r="M131" s="157">
        <v>-1.2395208609799591</v>
      </c>
      <c r="N131" s="157">
        <v>0.58368735285840856</v>
      </c>
      <c r="O131" s="182">
        <v>0.10741212177438619</v>
      </c>
      <c r="P131" s="157">
        <v>-0.31724085514293066</v>
      </c>
    </row>
    <row r="132" spans="1:16" s="91" customFormat="1" x14ac:dyDescent="0.2">
      <c r="A132" s="196"/>
      <c r="B132" s="196" t="s">
        <v>4</v>
      </c>
      <c r="C132" s="157">
        <v>0.34046269656513584</v>
      </c>
      <c r="D132" s="157">
        <v>0.7648899555145805</v>
      </c>
      <c r="E132" s="157">
        <v>-0.98865756606637545</v>
      </c>
      <c r="F132" s="157">
        <v>0.3051308373995143</v>
      </c>
      <c r="G132" s="157">
        <v>-2.5779707481343728E-2</v>
      </c>
      <c r="H132" s="157">
        <v>-6.1946426663863967</v>
      </c>
      <c r="I132" s="157">
        <v>3.6866963747712367</v>
      </c>
      <c r="J132" s="157">
        <v>1.1192912191728466</v>
      </c>
      <c r="K132" s="157">
        <v>0.56301919996715188</v>
      </c>
      <c r="L132" s="157">
        <v>-0.14155700682249028</v>
      </c>
      <c r="M132" s="157">
        <v>-0.51928777003370508</v>
      </c>
      <c r="N132" s="157">
        <v>1.5394051214455251</v>
      </c>
      <c r="O132" s="182">
        <v>0.18003350150259667</v>
      </c>
      <c r="P132" s="157">
        <v>0.19333183511671681</v>
      </c>
    </row>
    <row r="133" spans="1:16" s="91" customFormat="1" x14ac:dyDescent="0.2">
      <c r="A133" s="196"/>
      <c r="B133" s="196" t="s">
        <v>1</v>
      </c>
      <c r="C133" s="157">
        <v>0.27007596729935468</v>
      </c>
      <c r="D133" s="157">
        <v>1.704681983651013</v>
      </c>
      <c r="E133" s="157">
        <v>-1.1457026001063131</v>
      </c>
      <c r="F133" s="157">
        <v>2.2859623708501031</v>
      </c>
      <c r="G133" s="157">
        <v>-2.5019802447730832</v>
      </c>
      <c r="H133" s="157">
        <v>0.62319601267002422</v>
      </c>
      <c r="I133" s="157">
        <v>0.59077439633090645</v>
      </c>
      <c r="J133" s="157">
        <v>1.658345797716021</v>
      </c>
      <c r="K133" s="157">
        <v>0.44224748708221462</v>
      </c>
      <c r="L133" s="157">
        <v>-0.60168424810813637</v>
      </c>
      <c r="M133" s="157">
        <v>-0.4865553123194144</v>
      </c>
      <c r="N133" s="157">
        <v>1.2358025832169162</v>
      </c>
      <c r="O133" s="182">
        <v>0.38745569860829665</v>
      </c>
      <c r="P133" s="157">
        <v>0.17693682774315711</v>
      </c>
    </row>
    <row r="134" spans="1:16" s="91" customFormat="1" x14ac:dyDescent="0.2">
      <c r="A134" s="196"/>
      <c r="B134" s="196" t="s">
        <v>2</v>
      </c>
      <c r="C134" s="157">
        <v>3.0463294439986299E-2</v>
      </c>
      <c r="D134" s="157">
        <v>2.710354047257324</v>
      </c>
      <c r="E134" s="157">
        <v>6.8036122504566698E-2</v>
      </c>
      <c r="F134" s="157">
        <v>0.57640936453859926</v>
      </c>
      <c r="G134" s="157">
        <v>-0.39637405804914261</v>
      </c>
      <c r="H134" s="157">
        <v>1.1782502006502105</v>
      </c>
      <c r="I134" s="157">
        <v>0.15612075763031807</v>
      </c>
      <c r="J134" s="157">
        <v>1.5122910008228629</v>
      </c>
      <c r="K134" s="157">
        <v>-0.13633132652492996</v>
      </c>
      <c r="L134" s="157">
        <v>-0.4913146573872762</v>
      </c>
      <c r="M134" s="157">
        <v>1.1717372560665407</v>
      </c>
      <c r="N134" s="157">
        <v>-0.33213660379793897</v>
      </c>
      <c r="O134" s="182">
        <v>-0.11656889947592175</v>
      </c>
      <c r="P134" s="157">
        <v>-6.2367044551558948E-2</v>
      </c>
    </row>
    <row r="135" spans="1:16" s="91" customFormat="1" ht="21.75" customHeight="1" x14ac:dyDescent="0.2">
      <c r="A135" s="196">
        <v>2017</v>
      </c>
      <c r="B135" s="268" t="s">
        <v>3</v>
      </c>
      <c r="C135" s="157">
        <v>0.75045377338180952</v>
      </c>
      <c r="D135" s="157">
        <v>1.0305818896787944</v>
      </c>
      <c r="E135" s="157">
        <v>1.9111653727843292</v>
      </c>
      <c r="F135" s="157">
        <v>2.3189362720571927</v>
      </c>
      <c r="G135" s="157">
        <v>3.6742901558198593</v>
      </c>
      <c r="H135" s="157">
        <v>-2.1969732488000382</v>
      </c>
      <c r="I135" s="157">
        <v>-1.4452687130269259</v>
      </c>
      <c r="J135" s="157">
        <v>2.1119077914098616</v>
      </c>
      <c r="K135" s="157">
        <v>0.39308295804252325</v>
      </c>
      <c r="L135" s="157">
        <v>0.64016180645296572</v>
      </c>
      <c r="M135" s="157">
        <v>1.1460637708203603</v>
      </c>
      <c r="N135" s="157">
        <v>-0.17884784920553232</v>
      </c>
      <c r="O135" s="182">
        <v>0.68692972954238485</v>
      </c>
      <c r="P135" s="157">
        <v>0.65704195643161434</v>
      </c>
    </row>
    <row r="136" spans="1:16" s="91" customFormat="1" x14ac:dyDescent="0.2">
      <c r="A136" s="196"/>
      <c r="B136" s="196" t="s">
        <v>4</v>
      </c>
      <c r="C136" s="157">
        <v>0.14726610823581066</v>
      </c>
      <c r="D136" s="157">
        <v>1.3890155467323639</v>
      </c>
      <c r="E136" s="157">
        <v>9.3199243442487756E-2</v>
      </c>
      <c r="F136" s="157">
        <v>0.86506051167882791</v>
      </c>
      <c r="G136" s="157">
        <v>-0.71742930668887706</v>
      </c>
      <c r="H136" s="157">
        <v>2.8780216281593329</v>
      </c>
      <c r="I136" s="157">
        <v>-1.3833920738054561</v>
      </c>
      <c r="J136" s="157">
        <v>-1.152042263405928E-2</v>
      </c>
      <c r="K136" s="157">
        <v>0.15040628013069934</v>
      </c>
      <c r="L136" s="157">
        <v>0.55089895001199096</v>
      </c>
      <c r="M136" s="157">
        <v>0.24385366094132888</v>
      </c>
      <c r="N136" s="157">
        <v>-0.10638077816146341</v>
      </c>
      <c r="O136" s="182">
        <v>0.20072509994404353</v>
      </c>
      <c r="P136" s="157">
        <v>5.4499552382325511E-2</v>
      </c>
    </row>
    <row r="137" spans="1:16" s="91" customFormat="1" x14ac:dyDescent="0.2">
      <c r="A137" s="196"/>
      <c r="B137" s="269" t="s">
        <v>1</v>
      </c>
      <c r="C137" s="157">
        <v>0.42814243167486055</v>
      </c>
      <c r="D137" s="157">
        <v>0.29944069245531058</v>
      </c>
      <c r="E137" s="157">
        <v>1.4502928876970245</v>
      </c>
      <c r="F137" s="157">
        <v>1.3376968958388913</v>
      </c>
      <c r="G137" s="157">
        <v>-0.64654794820008243</v>
      </c>
      <c r="H137" s="157">
        <v>9.0756626212343594</v>
      </c>
      <c r="I137" s="157">
        <v>-1.1461996582572964</v>
      </c>
      <c r="J137" s="157">
        <v>-0.9827414679870583</v>
      </c>
      <c r="K137" s="157">
        <v>0.32955310487303713</v>
      </c>
      <c r="L137" s="157">
        <v>1.0380184823451488</v>
      </c>
      <c r="M137" s="157">
        <v>0.25432454409641814</v>
      </c>
      <c r="N137" s="157">
        <v>0.11763973928127225</v>
      </c>
      <c r="O137" s="182">
        <v>0.2139246855991539</v>
      </c>
      <c r="P137" s="157">
        <v>0.36662513544729602</v>
      </c>
    </row>
    <row r="138" spans="1:16" s="91" customFormat="1" x14ac:dyDescent="0.2">
      <c r="A138" s="196"/>
      <c r="B138" s="270" t="s">
        <v>2</v>
      </c>
      <c r="C138" s="157">
        <v>0.28847640088001114</v>
      </c>
      <c r="D138" s="157">
        <v>-0.65947110761960248</v>
      </c>
      <c r="E138" s="157">
        <v>0.59738555230068879</v>
      </c>
      <c r="F138" s="157">
        <v>-0.64311850894378519</v>
      </c>
      <c r="G138" s="157">
        <v>1.3958954828480863</v>
      </c>
      <c r="H138" s="157">
        <v>-0.96872190089496435</v>
      </c>
      <c r="I138" s="157">
        <v>0.42402283148217368</v>
      </c>
      <c r="J138" s="157">
        <v>1.7785492188725049</v>
      </c>
      <c r="K138" s="157">
        <v>0.11757829544025711</v>
      </c>
      <c r="L138" s="157">
        <v>0.50216514450380778</v>
      </c>
      <c r="M138" s="157">
        <v>0.3672566389315568</v>
      </c>
      <c r="N138" s="157">
        <v>5.2113272831366686E-2</v>
      </c>
      <c r="O138" s="182">
        <v>-9.3003802018154502E-2</v>
      </c>
      <c r="P138" s="157">
        <v>0.22708226413328259</v>
      </c>
    </row>
    <row r="139" spans="1:16" s="91" customFormat="1" ht="21.75" customHeight="1" x14ac:dyDescent="0.2">
      <c r="A139" s="196">
        <v>2018</v>
      </c>
      <c r="B139" s="271" t="s">
        <v>3</v>
      </c>
      <c r="C139" s="157">
        <v>0.38467789859373269</v>
      </c>
      <c r="D139" s="157">
        <v>-0.12853660089309216</v>
      </c>
      <c r="E139" s="157">
        <v>1.2298862741273453</v>
      </c>
      <c r="F139" s="157">
        <v>-1.1239669365657456</v>
      </c>
      <c r="G139" s="157">
        <v>2.4424789512614176</v>
      </c>
      <c r="H139" s="157">
        <v>-8.195452013298743E-2</v>
      </c>
      <c r="I139" s="157">
        <v>-1.3084575794538478</v>
      </c>
      <c r="J139" s="157">
        <v>-2.3818898068497685</v>
      </c>
      <c r="K139" s="157">
        <v>0.43975288235766907</v>
      </c>
      <c r="L139" s="157">
        <v>0.23780128156707381</v>
      </c>
      <c r="M139" s="157">
        <v>1.2144917468848826</v>
      </c>
      <c r="N139" s="157">
        <v>0.31950509229898838</v>
      </c>
      <c r="O139" s="182">
        <v>0.44570794694327454</v>
      </c>
      <c r="P139" s="157">
        <v>0.32326246667377934</v>
      </c>
    </row>
    <row r="140" spans="1:16" s="91" customFormat="1" x14ac:dyDescent="0.2">
      <c r="A140" s="196"/>
      <c r="B140" s="272" t="s">
        <v>4</v>
      </c>
      <c r="C140" s="157">
        <v>0.41196967026346787</v>
      </c>
      <c r="D140" s="157">
        <v>-1.4723070153176199</v>
      </c>
      <c r="E140" s="157">
        <v>0.90573280884518326</v>
      </c>
      <c r="F140" s="157">
        <v>6.4626451150751052E-2</v>
      </c>
      <c r="G140" s="157">
        <v>0.52544282233766282</v>
      </c>
      <c r="H140" s="157">
        <v>0.72164695354579589</v>
      </c>
      <c r="I140" s="157">
        <v>5.4329154019523207</v>
      </c>
      <c r="J140" s="157">
        <v>0.12006657406939958</v>
      </c>
      <c r="K140" s="157">
        <v>0.36007057402001053</v>
      </c>
      <c r="L140" s="157">
        <v>1.0374383300039591</v>
      </c>
      <c r="M140" s="157">
        <v>0.60827905679938787</v>
      </c>
      <c r="N140" s="157">
        <v>0.31691637606334755</v>
      </c>
      <c r="O140" s="182">
        <v>-3.6476151564390769E-2</v>
      </c>
      <c r="P140" s="157">
        <v>0.35057510246339074</v>
      </c>
    </row>
    <row r="141" spans="1:16" s="91" customFormat="1" x14ac:dyDescent="0.2">
      <c r="A141" s="196"/>
      <c r="B141" s="272" t="s">
        <v>1</v>
      </c>
      <c r="C141" s="157">
        <v>0.18981474816770483</v>
      </c>
      <c r="D141" s="157">
        <v>-1.2293647817157471</v>
      </c>
      <c r="E141" s="157">
        <v>-0.18607722982680874</v>
      </c>
      <c r="F141" s="157">
        <v>0.96173959876322268</v>
      </c>
      <c r="G141" s="157">
        <v>-0.40054670129298087</v>
      </c>
      <c r="H141" s="157">
        <v>7.6545336372957351E-2</v>
      </c>
      <c r="I141" s="157">
        <v>-0.64830141532515873</v>
      </c>
      <c r="J141" s="157">
        <v>1.5307039522409749</v>
      </c>
      <c r="K141" s="157">
        <v>0.18801442158804527</v>
      </c>
      <c r="L141" s="157">
        <v>-0.41495373424891291</v>
      </c>
      <c r="M141" s="157">
        <v>0.38276863295121366</v>
      </c>
      <c r="N141" s="157">
        <v>0.48511474617309869</v>
      </c>
      <c r="O141" s="182">
        <v>0.11935540552525659</v>
      </c>
      <c r="P141" s="157">
        <v>4.1613127132356098E-2</v>
      </c>
    </row>
    <row r="142" spans="1:16" s="91" customFormat="1" x14ac:dyDescent="0.2">
      <c r="A142" s="196"/>
      <c r="B142" s="272" t="s">
        <v>2</v>
      </c>
      <c r="C142" s="157">
        <v>0.26670511872564084</v>
      </c>
      <c r="D142" s="157">
        <v>-1.127221630364883</v>
      </c>
      <c r="E142" s="157">
        <v>-0.84584553838493726</v>
      </c>
      <c r="F142" s="157">
        <v>1.3254144986604377</v>
      </c>
      <c r="G142" s="157">
        <v>7.6116807852377733E-2</v>
      </c>
      <c r="H142" s="157">
        <v>-4.2646946593747685</v>
      </c>
      <c r="I142" s="157">
        <v>-1.7820885959045185</v>
      </c>
      <c r="J142" s="157">
        <v>0.36382405128014828</v>
      </c>
      <c r="K142" s="157">
        <v>0.5229763376531249</v>
      </c>
      <c r="L142" s="157">
        <v>0.94945161618589236</v>
      </c>
      <c r="M142" s="157">
        <v>0.1313448925914118</v>
      </c>
      <c r="N142" s="157">
        <v>0.63892463949031253</v>
      </c>
      <c r="O142" s="182">
        <v>0.28123418255769916</v>
      </c>
      <c r="P142" s="157">
        <v>0.11860882609227019</v>
      </c>
    </row>
    <row r="143" spans="1:16" s="91" customFormat="1" ht="21.75" customHeight="1" x14ac:dyDescent="0.2">
      <c r="A143" s="86">
        <v>2019</v>
      </c>
      <c r="B143" s="169" t="s">
        <v>3</v>
      </c>
      <c r="C143" s="273">
        <v>0.48936872557545641</v>
      </c>
      <c r="D143" s="273">
        <v>0.85140048107934518</v>
      </c>
      <c r="E143" s="273">
        <v>1.8003030266773079</v>
      </c>
      <c r="F143" s="157">
        <v>1.063692832396046</v>
      </c>
      <c r="G143" s="157">
        <v>2.5554682479590918</v>
      </c>
      <c r="H143" s="273">
        <v>-0.4122458540163243</v>
      </c>
      <c r="I143" s="273">
        <v>2.4205069340127006</v>
      </c>
      <c r="J143" s="273">
        <v>1.9712153611605387</v>
      </c>
      <c r="K143" s="273">
        <v>8.3692843157856522E-2</v>
      </c>
      <c r="L143" s="273">
        <v>-3.2239266049838289E-2</v>
      </c>
      <c r="M143" s="273">
        <v>1.5497062496461211E-2</v>
      </c>
      <c r="N143" s="273">
        <v>-0.11147253998287088</v>
      </c>
      <c r="O143" s="182">
        <v>0.39099903082184806</v>
      </c>
      <c r="P143" s="273">
        <v>0.34116245769306719</v>
      </c>
    </row>
    <row r="144" spans="1:16" s="91" customFormat="1" x14ac:dyDescent="0.2">
      <c r="A144" s="85" t="s">
        <v>208</v>
      </c>
      <c r="B144" s="84"/>
      <c r="C144" s="159"/>
      <c r="D144" s="273"/>
      <c r="E144" s="273"/>
      <c r="F144" s="157"/>
      <c r="G144" s="157"/>
      <c r="O144" s="267"/>
    </row>
    <row r="145" spans="1:16" s="91" customFormat="1" x14ac:dyDescent="0.2">
      <c r="A145" s="196">
        <v>2015</v>
      </c>
      <c r="B145" s="196" t="s">
        <v>3</v>
      </c>
      <c r="C145" s="157">
        <v>1.5440605709224453</v>
      </c>
      <c r="D145" s="157">
        <v>0.11767298716967023</v>
      </c>
      <c r="E145" s="157">
        <v>2.2316540610229918</v>
      </c>
      <c r="F145" s="157">
        <v>2.8771743648326797</v>
      </c>
      <c r="G145" s="157">
        <v>3.1930090273073697</v>
      </c>
      <c r="H145" s="157">
        <v>-2.3495826907918738</v>
      </c>
      <c r="I145" s="157">
        <v>2.6347873844398517</v>
      </c>
      <c r="J145" s="157">
        <v>5.8617077966869324</v>
      </c>
      <c r="K145" s="157">
        <v>1.0798634683923503</v>
      </c>
      <c r="L145" s="157">
        <v>1.381264465969112</v>
      </c>
      <c r="M145" s="157">
        <v>5.1452665999125013</v>
      </c>
      <c r="N145" s="157">
        <v>0.61254757894058098</v>
      </c>
      <c r="O145" s="182">
        <v>0.19612581202552715</v>
      </c>
      <c r="P145" s="157">
        <v>1.089476043290416</v>
      </c>
    </row>
    <row r="146" spans="1:16" s="91" customFormat="1" x14ac:dyDescent="0.2">
      <c r="A146" s="196"/>
      <c r="B146" s="196" t="s">
        <v>4</v>
      </c>
      <c r="C146" s="157">
        <v>0.82624970489311167</v>
      </c>
      <c r="D146" s="157">
        <v>0.35355667625340814</v>
      </c>
      <c r="E146" s="157">
        <v>0.2167506461298041</v>
      </c>
      <c r="F146" s="157">
        <v>-8.1043703054460625</v>
      </c>
      <c r="G146" s="157">
        <v>2.3307401378414028E-2</v>
      </c>
      <c r="H146" s="157">
        <v>4.2015983252146283</v>
      </c>
      <c r="I146" s="157">
        <v>4.5937848340519727</v>
      </c>
      <c r="J146" s="157">
        <v>10.794646556775644</v>
      </c>
      <c r="K146" s="157">
        <v>0.20579034956458298</v>
      </c>
      <c r="L146" s="157">
        <v>1.4540605369296022</v>
      </c>
      <c r="M146" s="157">
        <v>2.7800060772472879</v>
      </c>
      <c r="N146" s="157">
        <v>-0.7087930911309992</v>
      </c>
      <c r="O146" s="182">
        <v>-0.21663519957054733</v>
      </c>
      <c r="P146" s="157">
        <v>0.34960970070472275</v>
      </c>
    </row>
    <row r="147" spans="1:16" s="91" customFormat="1" x14ac:dyDescent="0.2">
      <c r="A147" s="196"/>
      <c r="B147" s="196" t="s">
        <v>1</v>
      </c>
      <c r="C147" s="157">
        <v>-0.12889456444236114</v>
      </c>
      <c r="D147" s="157">
        <v>-0.46336916717574228</v>
      </c>
      <c r="E147" s="157">
        <v>-2.4279277046045489</v>
      </c>
      <c r="F147" s="157">
        <v>-12.160083467032923</v>
      </c>
      <c r="G147" s="157">
        <v>-2.6771023318375997</v>
      </c>
      <c r="H147" s="157">
        <v>1.1290166727064399</v>
      </c>
      <c r="I147" s="157">
        <v>6.935228197980714</v>
      </c>
      <c r="J147" s="157">
        <v>3.7758420018139116</v>
      </c>
      <c r="K147" s="157">
        <v>7.4039677067916365E-2</v>
      </c>
      <c r="L147" s="157">
        <v>1.4365620308850913</v>
      </c>
      <c r="M147" s="157">
        <v>3.7744520308539586</v>
      </c>
      <c r="N147" s="157">
        <v>-0.68508929401134289</v>
      </c>
      <c r="O147" s="182">
        <v>-0.93681214467087326</v>
      </c>
      <c r="P147" s="157">
        <v>-0.62955626649621177</v>
      </c>
    </row>
    <row r="148" spans="1:16" s="91" customFormat="1" x14ac:dyDescent="0.2">
      <c r="A148" s="196"/>
      <c r="B148" s="196" t="s">
        <v>2</v>
      </c>
      <c r="C148" s="157">
        <v>0.23281273977937555</v>
      </c>
      <c r="D148" s="157">
        <v>-5.2908481874696438</v>
      </c>
      <c r="E148" s="157">
        <v>-3.0838184932218682</v>
      </c>
      <c r="F148" s="157">
        <v>-12.282149707583622</v>
      </c>
      <c r="G148" s="157">
        <v>-3.0552379134790919</v>
      </c>
      <c r="H148" s="157">
        <v>-1.6896722528626396</v>
      </c>
      <c r="I148" s="157">
        <v>7.2445984661674956</v>
      </c>
      <c r="J148" s="157">
        <v>4.4730044778899414</v>
      </c>
      <c r="K148" s="157">
        <v>0.75488339520104475</v>
      </c>
      <c r="L148" s="157">
        <v>1.0839942293033866</v>
      </c>
      <c r="M148" s="157">
        <v>2.0979717043945634</v>
      </c>
      <c r="N148" s="157">
        <v>0.27112614318367534</v>
      </c>
      <c r="O148" s="182">
        <v>0.72380096428736884</v>
      </c>
      <c r="P148" s="157">
        <v>-0.2982183343311906</v>
      </c>
    </row>
    <row r="149" spans="1:16" s="91" customFormat="1" ht="21" customHeight="1" x14ac:dyDescent="0.2">
      <c r="A149" s="196">
        <v>2016</v>
      </c>
      <c r="B149" s="196" t="s">
        <v>3</v>
      </c>
      <c r="C149" s="157">
        <v>-1.9326611694159279E-2</v>
      </c>
      <c r="D149" s="157">
        <v>-1.0690752846960749</v>
      </c>
      <c r="E149" s="157">
        <v>-6.1610948112907904</v>
      </c>
      <c r="F149" s="157">
        <v>-17.800841320103899</v>
      </c>
      <c r="G149" s="157">
        <v>-6.5097210923052646</v>
      </c>
      <c r="H149" s="157">
        <v>-3.0847472032327183</v>
      </c>
      <c r="I149" s="157">
        <v>5.7359485857848114</v>
      </c>
      <c r="J149" s="157">
        <v>2.1880354155201953</v>
      </c>
      <c r="K149" s="157">
        <v>1.2368545961815469</v>
      </c>
      <c r="L149" s="157">
        <v>3.3453976136107233</v>
      </c>
      <c r="M149" s="157">
        <v>-0.16375247658810821</v>
      </c>
      <c r="N149" s="157">
        <v>1.5758672306666721</v>
      </c>
      <c r="O149" s="182">
        <v>0.17224200261811706</v>
      </c>
      <c r="P149" s="157">
        <v>-0.57742247187413387</v>
      </c>
    </row>
    <row r="150" spans="1:16" s="91" customFormat="1" x14ac:dyDescent="0.2">
      <c r="A150" s="196"/>
      <c r="B150" s="196" t="s">
        <v>4</v>
      </c>
      <c r="C150" s="157">
        <v>0.34432801322761275</v>
      </c>
      <c r="D150" s="157">
        <v>-0.28698740367223419</v>
      </c>
      <c r="E150" s="157">
        <v>-5.6195729288277203</v>
      </c>
      <c r="F150" s="157">
        <v>-13.212764801707744</v>
      </c>
      <c r="G150" s="157">
        <v>-4.4273333635051486</v>
      </c>
      <c r="H150" s="157">
        <v>-10.475620842067945</v>
      </c>
      <c r="I150" s="157">
        <v>8.5017880533655887</v>
      </c>
      <c r="J150" s="157">
        <v>-0.86547730042345616</v>
      </c>
      <c r="K150" s="157">
        <v>1.8249619979241904</v>
      </c>
      <c r="L150" s="157">
        <v>2.6333402027181485</v>
      </c>
      <c r="M150" s="157">
        <v>3.7923226737124338E-3</v>
      </c>
      <c r="N150" s="157">
        <v>2.9381000064366392</v>
      </c>
      <c r="O150" s="182">
        <v>0.71375321035762607</v>
      </c>
      <c r="P150" s="157">
        <v>-0.24421810367422081</v>
      </c>
    </row>
    <row r="151" spans="1:16" s="91" customFormat="1" x14ac:dyDescent="0.2">
      <c r="A151" s="196"/>
      <c r="B151" s="196" t="s">
        <v>1</v>
      </c>
      <c r="C151" s="157">
        <v>0.89874822524376174</v>
      </c>
      <c r="D151" s="157">
        <v>1.5628454062685648</v>
      </c>
      <c r="E151" s="157">
        <v>-4.7275685258743483</v>
      </c>
      <c r="F151" s="157">
        <v>-6.9643988815213049</v>
      </c>
      <c r="G151" s="157">
        <v>-6.3223690595465731</v>
      </c>
      <c r="H151" s="157">
        <v>-3.2466427083828187</v>
      </c>
      <c r="I151" s="157">
        <v>8.3970703645510412</v>
      </c>
      <c r="J151" s="157">
        <v>2.0577850828036981</v>
      </c>
      <c r="K151" s="157">
        <v>2.068741472787794</v>
      </c>
      <c r="L151" s="157">
        <v>1.1534688822528283</v>
      </c>
      <c r="M151" s="157">
        <v>-0.64328849895146645</v>
      </c>
      <c r="N151" s="157">
        <v>4.1546448716539786</v>
      </c>
      <c r="O151" s="182">
        <v>1.0825753777505831</v>
      </c>
      <c r="P151" s="157">
        <v>0.36158895210380848</v>
      </c>
    </row>
    <row r="152" spans="1:16" s="91" customFormat="1" x14ac:dyDescent="0.2">
      <c r="A152" s="196"/>
      <c r="B152" s="196" t="s">
        <v>2</v>
      </c>
      <c r="C152" s="157">
        <v>0.47036753325948588</v>
      </c>
      <c r="D152" s="157">
        <v>5.9732156289707294</v>
      </c>
      <c r="E152" s="157">
        <v>-4.9762094546507596</v>
      </c>
      <c r="F152" s="157">
        <v>-6.3184207438612532</v>
      </c>
      <c r="G152" s="157">
        <v>-6.8815658946105192</v>
      </c>
      <c r="H152" s="157">
        <v>-3.0384903274021213</v>
      </c>
      <c r="I152" s="157">
        <v>7.7917351690234504</v>
      </c>
      <c r="J152" s="157">
        <v>3.1936221148107125</v>
      </c>
      <c r="K152" s="157">
        <v>1.39414106499125</v>
      </c>
      <c r="L152" s="157">
        <v>0.924191218148529</v>
      </c>
      <c r="M152" s="157">
        <v>-1.0847981877371571</v>
      </c>
      <c r="N152" s="157">
        <v>3.0508185633581153</v>
      </c>
      <c r="O152" s="182">
        <v>0.5588520243227757</v>
      </c>
      <c r="P152" s="157">
        <v>-1.0205442244715091E-2</v>
      </c>
    </row>
    <row r="153" spans="1:16" s="91" customFormat="1" ht="21.75" customHeight="1" x14ac:dyDescent="0.2">
      <c r="A153" s="196">
        <v>2017</v>
      </c>
      <c r="B153" s="268" t="s">
        <v>3</v>
      </c>
      <c r="C153" s="157">
        <v>1.3973802316485262</v>
      </c>
      <c r="D153" s="157">
        <v>6.345045571173058</v>
      </c>
      <c r="E153" s="157">
        <v>-0.18457802074060004</v>
      </c>
      <c r="F153" s="157">
        <v>5.5823509189236953</v>
      </c>
      <c r="G153" s="157">
        <v>0.65376855531280587</v>
      </c>
      <c r="H153" s="157">
        <v>-6.5960572138173079</v>
      </c>
      <c r="I153" s="157">
        <v>2.9523257985616169</v>
      </c>
      <c r="J153" s="157">
        <v>6.554568575611186</v>
      </c>
      <c r="K153" s="157">
        <v>1.2665543926772882</v>
      </c>
      <c r="L153" s="157">
        <v>-0.59776926438668276</v>
      </c>
      <c r="M153" s="157">
        <v>1.3045238098059908</v>
      </c>
      <c r="N153" s="157">
        <v>2.2695797877264612</v>
      </c>
      <c r="O153" s="182">
        <v>1.1409829987419462</v>
      </c>
      <c r="P153" s="157">
        <v>0.96707828270639062</v>
      </c>
    </row>
    <row r="154" spans="1:16" s="91" customFormat="1" x14ac:dyDescent="0.2">
      <c r="A154" s="196"/>
      <c r="B154" s="196" t="s">
        <v>4</v>
      </c>
      <c r="C154" s="157">
        <v>1.2021486431165185</v>
      </c>
      <c r="D154" s="157">
        <v>7.003733974142512</v>
      </c>
      <c r="E154" s="157">
        <v>0.90606464006686149</v>
      </c>
      <c r="F154" s="157">
        <v>6.1717394264319658</v>
      </c>
      <c r="G154" s="157">
        <v>-4.2582348713393614E-2</v>
      </c>
      <c r="H154" s="157">
        <v>2.4377830781841414</v>
      </c>
      <c r="I154" s="157">
        <v>-2.0818532816428981</v>
      </c>
      <c r="J154" s="157">
        <v>5.3629745169478715</v>
      </c>
      <c r="K154" s="157">
        <v>0.85105484799223863</v>
      </c>
      <c r="L154" s="157">
        <v>9.1523145271787953E-2</v>
      </c>
      <c r="M154" s="157">
        <v>2.0816561556796787</v>
      </c>
      <c r="N154" s="157">
        <v>0.61195896384964588</v>
      </c>
      <c r="O154" s="182">
        <v>1.1618730756668194</v>
      </c>
      <c r="P154" s="157">
        <v>0.82717386289852257</v>
      </c>
    </row>
    <row r="155" spans="1:16" s="91" customFormat="1" x14ac:dyDescent="0.2">
      <c r="A155" s="196"/>
      <c r="B155" s="269" t="s">
        <v>1</v>
      </c>
      <c r="C155" s="157">
        <v>1.3616844335196276</v>
      </c>
      <c r="D155" s="157">
        <v>5.5252763224411305</v>
      </c>
      <c r="E155" s="157">
        <v>3.5559412300337767</v>
      </c>
      <c r="F155" s="157">
        <v>5.1874499639645189</v>
      </c>
      <c r="G155" s="157">
        <v>1.8596534244628149</v>
      </c>
      <c r="H155" s="157">
        <v>11.042677130790901</v>
      </c>
      <c r="I155" s="157">
        <v>-3.7726771304883333</v>
      </c>
      <c r="J155" s="157">
        <v>2.6256408716903712</v>
      </c>
      <c r="K155" s="157">
        <v>0.73790179132950939</v>
      </c>
      <c r="L155" s="157">
        <v>1.7426612209529901</v>
      </c>
      <c r="M155" s="157">
        <v>2.8416564048186155</v>
      </c>
      <c r="N155" s="157">
        <v>-0.49931344470834915</v>
      </c>
      <c r="O155" s="182">
        <v>0.98700339508213109</v>
      </c>
      <c r="P155" s="157">
        <v>1.0180934157046906</v>
      </c>
    </row>
    <row r="156" spans="1:16" s="91" customFormat="1" x14ac:dyDescent="0.2">
      <c r="A156" s="196"/>
      <c r="B156" s="270" t="s">
        <v>2</v>
      </c>
      <c r="C156" s="157">
        <v>1.6231312189624258</v>
      </c>
      <c r="D156" s="157">
        <v>2.0630963511493627</v>
      </c>
      <c r="E156" s="157">
        <v>4.1037413125197375</v>
      </c>
      <c r="F156" s="157">
        <v>3.9120114393434768</v>
      </c>
      <c r="G156" s="157">
        <v>3.6925179668180208</v>
      </c>
      <c r="H156" s="157">
        <v>8.6863848505043251</v>
      </c>
      <c r="I156" s="157">
        <v>-3.515283981043793</v>
      </c>
      <c r="J156" s="157">
        <v>2.8948193129933797</v>
      </c>
      <c r="K156" s="157">
        <v>0.99403420566166467</v>
      </c>
      <c r="L156" s="157">
        <v>2.758444703225349</v>
      </c>
      <c r="M156" s="157">
        <v>2.0238972019462675</v>
      </c>
      <c r="N156" s="157">
        <v>-0.11570808556247147</v>
      </c>
      <c r="O156" s="182">
        <v>1.010828853927026</v>
      </c>
      <c r="P156" s="157">
        <v>1.3106720613973888</v>
      </c>
    </row>
    <row r="157" spans="1:16" s="91" customFormat="1" ht="21.75" customHeight="1" x14ac:dyDescent="0.2">
      <c r="A157" s="196">
        <v>2018</v>
      </c>
      <c r="B157" s="271" t="s">
        <v>3</v>
      </c>
      <c r="C157" s="157">
        <v>1.2541870769943175</v>
      </c>
      <c r="D157" s="157">
        <v>0.89213187709713537</v>
      </c>
      <c r="E157" s="157">
        <v>3.4078047800624844</v>
      </c>
      <c r="F157" s="157">
        <v>0.41550325978492175</v>
      </c>
      <c r="G157" s="157">
        <v>2.4604901876219332</v>
      </c>
      <c r="H157" s="157">
        <v>11.036759344482959</v>
      </c>
      <c r="I157" s="157">
        <v>-3.3813463892239493</v>
      </c>
      <c r="J157" s="157">
        <v>-1.6334330906992212</v>
      </c>
      <c r="K157" s="157">
        <v>1.0409834953316377</v>
      </c>
      <c r="L157" s="157">
        <v>2.347615258944824</v>
      </c>
      <c r="M157" s="157">
        <v>2.0929190554467736</v>
      </c>
      <c r="N157" s="157">
        <v>0.38296007858034109</v>
      </c>
      <c r="O157" s="182">
        <v>0.76883108655636523</v>
      </c>
      <c r="P157" s="157">
        <v>0.97472512941509937</v>
      </c>
    </row>
    <row r="158" spans="1:16" s="91" customFormat="1" x14ac:dyDescent="0.2">
      <c r="A158" s="196"/>
      <c r="B158" s="272" t="s">
        <v>4</v>
      </c>
      <c r="C158" s="157">
        <v>1.5218163896160819</v>
      </c>
      <c r="D158" s="157">
        <v>-1.9551680174382691</v>
      </c>
      <c r="E158" s="157">
        <v>4.2472455506991968</v>
      </c>
      <c r="F158" s="157">
        <v>-0.38136325282569494</v>
      </c>
      <c r="G158" s="157">
        <v>3.7431452064365489</v>
      </c>
      <c r="H158" s="157">
        <v>8.7093734557163849</v>
      </c>
      <c r="I158" s="157">
        <v>3.2968639523614396</v>
      </c>
      <c r="J158" s="157">
        <v>-1.503980566065044</v>
      </c>
      <c r="K158" s="157">
        <v>1.2525122074486417</v>
      </c>
      <c r="L158" s="157">
        <v>2.8428484770635531</v>
      </c>
      <c r="M158" s="157">
        <v>2.4640665231701053</v>
      </c>
      <c r="N158" s="157">
        <v>0.8083308046080262</v>
      </c>
      <c r="O158" s="182">
        <v>0.53028497999945134</v>
      </c>
      <c r="P158" s="157">
        <v>1.2735237583695547</v>
      </c>
    </row>
    <row r="159" spans="1:16" s="91" customFormat="1" x14ac:dyDescent="0.2">
      <c r="A159" s="196"/>
      <c r="B159" s="272" t="s">
        <v>1</v>
      </c>
      <c r="C159" s="157">
        <v>1.2808932903758619</v>
      </c>
      <c r="D159" s="157">
        <v>-3.4496078150511811</v>
      </c>
      <c r="E159" s="157">
        <v>2.5657612237671046</v>
      </c>
      <c r="F159" s="157">
        <v>-0.75094293104088772</v>
      </c>
      <c r="G159" s="157">
        <v>4.0000154263615029</v>
      </c>
      <c r="H159" s="157">
        <v>-0.25952371329647228</v>
      </c>
      <c r="I159" s="157">
        <v>3.817140632514171</v>
      </c>
      <c r="J159" s="157">
        <v>0.9962337665391674</v>
      </c>
      <c r="K159" s="157">
        <v>1.1096714709593725</v>
      </c>
      <c r="L159" s="157">
        <v>1.3639219921911749</v>
      </c>
      <c r="M159" s="157">
        <v>2.5953416948375052</v>
      </c>
      <c r="N159" s="157">
        <v>1.1783409462138739</v>
      </c>
      <c r="O159" s="182">
        <v>0.43541715892561061</v>
      </c>
      <c r="P159" s="157">
        <v>0.94557498753642388</v>
      </c>
    </row>
    <row r="160" spans="1:16" s="91" customFormat="1" x14ac:dyDescent="0.2">
      <c r="A160" s="196"/>
      <c r="B160" s="272" t="s">
        <v>2</v>
      </c>
      <c r="C160" s="157">
        <v>1.2589065678350275</v>
      </c>
      <c r="D160" s="157">
        <v>-3.9042208206321871</v>
      </c>
      <c r="E160" s="157">
        <v>1.0942906221676152</v>
      </c>
      <c r="F160" s="157">
        <v>1.2154537782945285</v>
      </c>
      <c r="G160" s="157">
        <v>2.6463412770745043</v>
      </c>
      <c r="H160" s="157">
        <v>-3.5791001044018</v>
      </c>
      <c r="I160" s="157">
        <v>1.5364893117407297</v>
      </c>
      <c r="J160" s="157">
        <v>-0.40761719064338342</v>
      </c>
      <c r="K160" s="157">
        <v>1.5190867161239519</v>
      </c>
      <c r="L160" s="157">
        <v>1.815043726320531</v>
      </c>
      <c r="M160" s="157">
        <v>2.3541928676590773</v>
      </c>
      <c r="N160" s="157">
        <v>1.7717577025899267</v>
      </c>
      <c r="O160" s="182">
        <v>0.81163453636639016</v>
      </c>
      <c r="P160" s="157">
        <v>0.8363239415460022</v>
      </c>
    </row>
    <row r="161" spans="1:16" s="91" customFormat="1" ht="21.75" customHeight="1" x14ac:dyDescent="0.2">
      <c r="A161" s="329">
        <v>2019</v>
      </c>
      <c r="B161" s="328" t="s">
        <v>3</v>
      </c>
      <c r="C161" s="273">
        <v>1.3645091248164709</v>
      </c>
      <c r="D161" s="273">
        <v>-2.9613306873156997</v>
      </c>
      <c r="E161" s="273">
        <v>1.6639433115115621</v>
      </c>
      <c r="F161" s="157">
        <v>3.4548738821121194</v>
      </c>
      <c r="G161" s="157">
        <v>2.7595554244498999</v>
      </c>
      <c r="H161" s="273">
        <v>-3.8978311953453915</v>
      </c>
      <c r="I161" s="273">
        <v>5.3729473929413185</v>
      </c>
      <c r="J161" s="273">
        <v>4.0335271364088765</v>
      </c>
      <c r="K161" s="273">
        <v>1.1592004264990852</v>
      </c>
      <c r="L161" s="273">
        <v>1.5407540889584403</v>
      </c>
      <c r="M161" s="273">
        <v>1.1416971957933342</v>
      </c>
      <c r="N161" s="273">
        <v>1.3345411201569179</v>
      </c>
      <c r="O161" s="182">
        <v>0.7567263140974223</v>
      </c>
      <c r="P161" s="273">
        <v>0.85431547460217416</v>
      </c>
    </row>
    <row r="162" spans="1:16" s="91" customFormat="1" ht="14.25" x14ac:dyDescent="0.2">
      <c r="A162" s="85" t="s">
        <v>225</v>
      </c>
      <c r="B162" s="84"/>
      <c r="F162" s="196"/>
      <c r="G162" s="196"/>
      <c r="O162" s="267"/>
    </row>
    <row r="163" spans="1:16" s="91" customFormat="1" x14ac:dyDescent="0.2">
      <c r="A163" s="196">
        <v>2015</v>
      </c>
      <c r="B163" s="196" t="s">
        <v>3</v>
      </c>
      <c r="C163" s="157">
        <v>1.8270063067485438</v>
      </c>
      <c r="D163" s="157">
        <v>5.9721939927315617</v>
      </c>
      <c r="E163" s="157">
        <v>3.5121175345830125</v>
      </c>
      <c r="F163" s="157">
        <v>12.516990658687959</v>
      </c>
      <c r="G163" s="157">
        <v>5.4690610308773131</v>
      </c>
      <c r="H163" s="157">
        <v>-7.7706612632777166</v>
      </c>
      <c r="I163" s="157">
        <v>-0.57926204340904519</v>
      </c>
      <c r="J163" s="157">
        <v>1.7926836496084775</v>
      </c>
      <c r="K163" s="157">
        <v>1.3696044935669391</v>
      </c>
      <c r="L163" s="157">
        <v>1.4408863644576542</v>
      </c>
      <c r="M163" s="157">
        <v>5.1160661799133607</v>
      </c>
      <c r="N163" s="157">
        <v>1.5226235761481064</v>
      </c>
      <c r="O163" s="182">
        <v>1.9488972498336921E-2</v>
      </c>
      <c r="P163" s="157">
        <v>1.4096799105703468</v>
      </c>
    </row>
    <row r="164" spans="1:16" s="91" customFormat="1" x14ac:dyDescent="0.2">
      <c r="A164" s="196"/>
      <c r="B164" s="196" t="s">
        <v>4</v>
      </c>
      <c r="C164" s="157">
        <v>1.5721422843074748</v>
      </c>
      <c r="D164" s="157">
        <v>3.390673777937252</v>
      </c>
      <c r="E164" s="157">
        <v>2.845373487752255</v>
      </c>
      <c r="F164" s="157">
        <v>5.9536380217405309</v>
      </c>
      <c r="G164" s="157">
        <v>4.2838250783425167</v>
      </c>
      <c r="H164" s="157">
        <v>-4.0423982948477573</v>
      </c>
      <c r="I164" s="157">
        <v>0.80587937345251248</v>
      </c>
      <c r="J164" s="157">
        <v>4.9850958293267951</v>
      </c>
      <c r="K164" s="157">
        <v>0.97911831114903691</v>
      </c>
      <c r="L164" s="157">
        <v>1.4557340667517025</v>
      </c>
      <c r="M164" s="157">
        <v>4.03679403321145</v>
      </c>
      <c r="N164" s="157">
        <v>0.71037296025396302</v>
      </c>
      <c r="O164" s="182">
        <v>8.4477075320165795E-2</v>
      </c>
      <c r="P164" s="157">
        <v>1.1307234901633763</v>
      </c>
    </row>
    <row r="165" spans="1:16" s="91" customFormat="1" x14ac:dyDescent="0.2">
      <c r="A165" s="196"/>
      <c r="B165" s="196" t="s">
        <v>1</v>
      </c>
      <c r="C165" s="157">
        <v>0.99764463028984096</v>
      </c>
      <c r="D165" s="157">
        <v>1.7832625368912005</v>
      </c>
      <c r="E165" s="157">
        <v>1.1163922292705593</v>
      </c>
      <c r="F165" s="157">
        <v>-1.6116998724558016</v>
      </c>
      <c r="G165" s="157">
        <v>1.8476565508775593</v>
      </c>
      <c r="H165" s="157">
        <v>-1.1839896709804947</v>
      </c>
      <c r="I165" s="157">
        <v>3.3017362067675009</v>
      </c>
      <c r="J165" s="157">
        <v>5.5453123550805401</v>
      </c>
      <c r="K165" s="157">
        <v>0.59242246687668398</v>
      </c>
      <c r="L165" s="157">
        <v>1.4114798065136966</v>
      </c>
      <c r="M165" s="157">
        <v>4.0232228689479541</v>
      </c>
      <c r="N165" s="157">
        <v>7.3781316977019173E-2</v>
      </c>
      <c r="O165" s="182">
        <v>-0.32023935268810533</v>
      </c>
      <c r="P165" s="157">
        <v>0.5328516103228651</v>
      </c>
    </row>
    <row r="166" spans="1:16" s="91" customFormat="1" x14ac:dyDescent="0.2">
      <c r="A166" s="196"/>
      <c r="B166" s="196" t="s">
        <v>2</v>
      </c>
      <c r="C166" s="157">
        <v>0.61498381145597136</v>
      </c>
      <c r="D166" s="157">
        <v>-1.35905321448206</v>
      </c>
      <c r="E166" s="157">
        <v>-0.78060555960728095</v>
      </c>
      <c r="F166" s="157">
        <v>-7.5695314952510557</v>
      </c>
      <c r="G166" s="157">
        <v>-0.66572145789527326</v>
      </c>
      <c r="H166" s="157">
        <v>0.28261478776818194</v>
      </c>
      <c r="I166" s="157">
        <v>5.3350242236694498</v>
      </c>
      <c r="J166" s="157">
        <v>6.1716810909800159</v>
      </c>
      <c r="K166" s="157">
        <v>0.52719904479066315</v>
      </c>
      <c r="L166" s="157">
        <v>1.3385260040914062</v>
      </c>
      <c r="M166" s="157">
        <v>3.4337678942139291</v>
      </c>
      <c r="N166" s="157">
        <v>-0.13058760578506678</v>
      </c>
      <c r="O166" s="182">
        <v>-6.1059002697874121E-2</v>
      </c>
      <c r="P166" s="157">
        <v>0.12479828632956469</v>
      </c>
    </row>
    <row r="167" spans="1:16" s="91" customFormat="1" ht="21.75" customHeight="1" x14ac:dyDescent="0.2">
      <c r="A167" s="274">
        <v>2016</v>
      </c>
      <c r="B167" s="274" t="s">
        <v>3</v>
      </c>
      <c r="C167" s="157">
        <v>0.22660192702744553</v>
      </c>
      <c r="D167" s="157">
        <v>-1.6526138586910832</v>
      </c>
      <c r="E167" s="157">
        <v>-2.8789656678321052</v>
      </c>
      <c r="F167" s="157">
        <v>-12.544158318367238</v>
      </c>
      <c r="G167" s="157">
        <v>-3.0719429884693739</v>
      </c>
      <c r="H167" s="157">
        <v>0.10948238026533375</v>
      </c>
      <c r="I167" s="157">
        <v>6.1178512404279388</v>
      </c>
      <c r="J167" s="157">
        <v>5.2305508627223389</v>
      </c>
      <c r="K167" s="157">
        <v>0.56793854987421355</v>
      </c>
      <c r="L167" s="157">
        <v>1.8307665029254707</v>
      </c>
      <c r="M167" s="157">
        <v>2.0990763564085029</v>
      </c>
      <c r="N167" s="157">
        <v>0.10983172544443676</v>
      </c>
      <c r="O167" s="182">
        <v>-6.6906901874048685E-2</v>
      </c>
      <c r="P167" s="157">
        <v>-0.2897318151390067</v>
      </c>
    </row>
    <row r="168" spans="1:16" s="91" customFormat="1" ht="12.75" customHeight="1" x14ac:dyDescent="0.2">
      <c r="A168" s="274"/>
      <c r="B168" s="274" t="s">
        <v>4</v>
      </c>
      <c r="C168" s="157">
        <v>0.10729425679643612</v>
      </c>
      <c r="D168" s="157">
        <v>-1.8093668352160535</v>
      </c>
      <c r="E168" s="157">
        <v>-4.32435770562725</v>
      </c>
      <c r="F168" s="157">
        <v>-13.845813129755513</v>
      </c>
      <c r="G168" s="157">
        <v>-4.164557890161916</v>
      </c>
      <c r="H168" s="157">
        <v>-3.6486495434669735</v>
      </c>
      <c r="I168" s="157">
        <v>7.1086185288303199</v>
      </c>
      <c r="J168" s="157">
        <v>2.3501139164343243</v>
      </c>
      <c r="K168" s="157">
        <v>0.97242133122790619</v>
      </c>
      <c r="L168" s="157">
        <v>2.1254283158061611</v>
      </c>
      <c r="M168" s="157">
        <v>1.4042513360695494</v>
      </c>
      <c r="N168" s="157">
        <v>1.0205912683561138</v>
      </c>
      <c r="O168" s="182">
        <v>0.16517375613362617</v>
      </c>
      <c r="P168" s="157">
        <v>-0.43743859438961863</v>
      </c>
    </row>
    <row r="169" spans="1:16" s="91" customFormat="1" ht="12.75" customHeight="1" x14ac:dyDescent="0.2">
      <c r="A169" s="274"/>
      <c r="B169" s="274" t="s">
        <v>1</v>
      </c>
      <c r="C169" s="157">
        <v>0.36376165713403452</v>
      </c>
      <c r="D169" s="157">
        <v>-1.3096964376282045</v>
      </c>
      <c r="E169" s="157">
        <v>-4.8976401564195271</v>
      </c>
      <c r="F169" s="157">
        <v>-12.689065964395695</v>
      </c>
      <c r="G169" s="157">
        <v>-5.0709434784271394</v>
      </c>
      <c r="H169" s="157">
        <v>-4.6879980248618693</v>
      </c>
      <c r="I169" s="157">
        <v>7.4791200472857469</v>
      </c>
      <c r="J169" s="157">
        <v>1.9277843181857719</v>
      </c>
      <c r="K169" s="157">
        <v>1.4716935250742011</v>
      </c>
      <c r="L169" s="157">
        <v>2.0515569551378547</v>
      </c>
      <c r="M169" s="157">
        <v>0.32110317889672046</v>
      </c>
      <c r="N169" s="157">
        <v>2.232977631231293</v>
      </c>
      <c r="O169" s="182">
        <v>0.67262639940942393</v>
      </c>
      <c r="P169" s="157">
        <v>-0.1903429308493827</v>
      </c>
    </row>
    <row r="170" spans="1:16" s="91" customFormat="1" ht="12.75" customHeight="1" x14ac:dyDescent="0.2">
      <c r="A170" s="274"/>
      <c r="B170" s="274" t="s">
        <v>2</v>
      </c>
      <c r="C170" s="157">
        <v>0.42319030993650131</v>
      </c>
      <c r="D170" s="157">
        <v>1.5258120599999927</v>
      </c>
      <c r="E170" s="157">
        <v>-5.3793388527689814</v>
      </c>
      <c r="F170" s="157">
        <v>-11.267431837218325</v>
      </c>
      <c r="G170" s="157">
        <v>-6.0368389500000177</v>
      </c>
      <c r="H170" s="157">
        <v>-5.0293879725000323</v>
      </c>
      <c r="I170" s="157">
        <v>7.6134601634516486</v>
      </c>
      <c r="J170" s="157">
        <v>1.6331574302041361</v>
      </c>
      <c r="K170" s="157">
        <v>1.6309456550815753</v>
      </c>
      <c r="L170" s="157">
        <v>2.0088582826506638</v>
      </c>
      <c r="M170" s="157">
        <v>-0.4742720549051711</v>
      </c>
      <c r="N170" s="157">
        <v>2.9309190474267268</v>
      </c>
      <c r="O170" s="182">
        <v>0.63138936493689357</v>
      </c>
      <c r="P170" s="157">
        <v>-0.11827226642431299</v>
      </c>
    </row>
    <row r="171" spans="1:16" s="91" customFormat="1" ht="21.75" customHeight="1" x14ac:dyDescent="0.2">
      <c r="A171" s="274">
        <v>2017</v>
      </c>
      <c r="B171" s="274" t="s">
        <v>3</v>
      </c>
      <c r="C171" s="157">
        <v>0.77749261222018617</v>
      </c>
      <c r="D171" s="157">
        <v>3.3803820330375629</v>
      </c>
      <c r="E171" s="157">
        <v>-3.9116856676417768</v>
      </c>
      <c r="F171" s="157">
        <v>-5.5798489492505752</v>
      </c>
      <c r="G171" s="157">
        <v>-4.2940200229019894</v>
      </c>
      <c r="H171" s="157">
        <v>-5.9208308493013817</v>
      </c>
      <c r="I171" s="157">
        <v>6.8711069837787022</v>
      </c>
      <c r="J171" s="157">
        <v>2.71733399121959</v>
      </c>
      <c r="K171" s="157">
        <v>1.6372106966054645</v>
      </c>
      <c r="L171" s="157">
        <v>1.0172423987453101</v>
      </c>
      <c r="M171" s="157">
        <v>-0.10766910749987346</v>
      </c>
      <c r="N171" s="157">
        <v>3.1004671061330811</v>
      </c>
      <c r="O171" s="182">
        <v>0.8740725992556122</v>
      </c>
      <c r="P171" s="157">
        <v>0.26778042413218373</v>
      </c>
    </row>
    <row r="172" spans="1:16" s="91" customFormat="1" ht="12.75" customHeight="1" x14ac:dyDescent="0.2">
      <c r="A172" s="274"/>
      <c r="B172" s="274" t="s">
        <v>4</v>
      </c>
      <c r="C172" s="157">
        <v>0.99218338837083309</v>
      </c>
      <c r="D172" s="157">
        <v>5.2150865273282534</v>
      </c>
      <c r="E172" s="157">
        <v>-2.290757264555495</v>
      </c>
      <c r="F172" s="157">
        <v>-0.68142663539912007</v>
      </c>
      <c r="G172" s="157">
        <v>-3.2188461562316206</v>
      </c>
      <c r="H172" s="157">
        <v>-2.685437443246343</v>
      </c>
      <c r="I172" s="157">
        <v>4.1390330386824132</v>
      </c>
      <c r="J172" s="157">
        <v>4.2881425669531126</v>
      </c>
      <c r="K172" s="157">
        <v>1.3926016164588759</v>
      </c>
      <c r="L172" s="157">
        <v>0.38649484035158821</v>
      </c>
      <c r="M172" s="157">
        <v>0.40861838430484454</v>
      </c>
      <c r="N172" s="157">
        <v>2.5082894630751866</v>
      </c>
      <c r="O172" s="182">
        <v>0.98614189745333647</v>
      </c>
      <c r="P172" s="157">
        <v>0.53611100741122186</v>
      </c>
    </row>
    <row r="173" spans="1:16" s="91" customFormat="1" ht="12.75" customHeight="1" x14ac:dyDescent="0.2">
      <c r="A173" s="274"/>
      <c r="B173" s="274" t="s">
        <v>1</v>
      </c>
      <c r="C173" s="157">
        <v>1.1080903992871924</v>
      </c>
      <c r="D173" s="157">
        <v>6.2094874725039659</v>
      </c>
      <c r="E173" s="157">
        <v>-0.23405678600141755</v>
      </c>
      <c r="F173" s="157">
        <v>2.4537954812676332</v>
      </c>
      <c r="G173" s="157">
        <v>-1.1826880613794657</v>
      </c>
      <c r="H173" s="157">
        <v>0.80714092402553206</v>
      </c>
      <c r="I173" s="157">
        <v>1.0891407330452267</v>
      </c>
      <c r="J173" s="157">
        <v>4.4208480617048593</v>
      </c>
      <c r="K173" s="157">
        <v>1.0608733512970474</v>
      </c>
      <c r="L173" s="157">
        <v>0.53599782331349388</v>
      </c>
      <c r="M173" s="157">
        <v>1.2733772873918383</v>
      </c>
      <c r="N173" s="157">
        <v>1.3401272573692751</v>
      </c>
      <c r="O173" s="182">
        <v>0.9624108325833447</v>
      </c>
      <c r="P173" s="157">
        <v>0.70032544293758292</v>
      </c>
    </row>
    <row r="174" spans="1:16" s="91" customFormat="1" ht="12.75" customHeight="1" x14ac:dyDescent="0.2">
      <c r="A174" s="274"/>
      <c r="B174" s="274" t="s">
        <v>2</v>
      </c>
      <c r="C174" s="157">
        <v>1.396232358406067</v>
      </c>
      <c r="D174" s="157">
        <v>5.1985349341796336</v>
      </c>
      <c r="E174" s="157">
        <v>2.0799553196632274</v>
      </c>
      <c r="F174" s="157">
        <v>5.2037210655220321</v>
      </c>
      <c r="G174" s="157">
        <v>1.523011476596082</v>
      </c>
      <c r="H174" s="157">
        <v>3.7554517757036479</v>
      </c>
      <c r="I174" s="157">
        <v>-1.6519152616174893</v>
      </c>
      <c r="J174" s="157">
        <v>4.334768089089664</v>
      </c>
      <c r="K174" s="157">
        <v>0.96173684197486864</v>
      </c>
      <c r="L174" s="157">
        <v>0.99220945474804978</v>
      </c>
      <c r="M174" s="157">
        <v>2.0609337051674714</v>
      </c>
      <c r="N174" s="157">
        <v>0.55536453158404697</v>
      </c>
      <c r="O174" s="182">
        <v>1.0750137975561955</v>
      </c>
      <c r="P174" s="157">
        <v>1.0308595945104742</v>
      </c>
    </row>
    <row r="175" spans="1:16" s="91" customFormat="1" ht="21.75" customHeight="1" x14ac:dyDescent="0.2">
      <c r="A175" s="274">
        <v>2018</v>
      </c>
      <c r="B175" s="272" t="s">
        <v>3</v>
      </c>
      <c r="C175" s="157">
        <v>1.3602072560953786</v>
      </c>
      <c r="D175" s="157">
        <v>3.8182484937855179</v>
      </c>
      <c r="E175" s="157">
        <v>2.9896110994442751</v>
      </c>
      <c r="F175" s="157">
        <v>3.8837131138734691</v>
      </c>
      <c r="G175" s="157">
        <v>1.9817433504983342</v>
      </c>
      <c r="H175" s="157">
        <v>8.30397367302497</v>
      </c>
      <c r="I175" s="157">
        <v>-3.1889217969989829</v>
      </c>
      <c r="J175" s="157">
        <v>2.266600151758837</v>
      </c>
      <c r="K175" s="157">
        <v>0.90611061228581491</v>
      </c>
      <c r="L175" s="157">
        <v>1.7315422919274397</v>
      </c>
      <c r="M175" s="157">
        <v>2.2581671138523376</v>
      </c>
      <c r="N175" s="157">
        <v>9.319494546573992E-2</v>
      </c>
      <c r="O175" s="157">
        <v>0.98164866939951878</v>
      </c>
      <c r="P175" s="275">
        <v>1.0326274622129716</v>
      </c>
    </row>
    <row r="176" spans="1:16" s="91" customFormat="1" ht="14.25" customHeight="1" x14ac:dyDescent="0.2">
      <c r="A176" s="274"/>
      <c r="B176" s="272" t="s">
        <v>4</v>
      </c>
      <c r="C176" s="157">
        <v>1.4400457935301745</v>
      </c>
      <c r="D176" s="157">
        <v>1.5820196733667302</v>
      </c>
      <c r="E176" s="157">
        <v>3.828816615759834</v>
      </c>
      <c r="F176" s="157">
        <v>2.2475096972803641</v>
      </c>
      <c r="G176" s="157">
        <v>2.9393673562080807</v>
      </c>
      <c r="H176" s="157">
        <v>9.8570951460449976</v>
      </c>
      <c r="I176" s="157">
        <v>-1.8732242189548742</v>
      </c>
      <c r="J176" s="157">
        <v>0.56561269063904263</v>
      </c>
      <c r="K176" s="157">
        <v>1.0066344065902086</v>
      </c>
      <c r="L176" s="157">
        <v>2.423184780587377</v>
      </c>
      <c r="M176" s="157">
        <v>2.3538585052640855</v>
      </c>
      <c r="N176" s="157">
        <v>0.14295080245092606</v>
      </c>
      <c r="O176" s="157">
        <v>0.82353903851033294</v>
      </c>
      <c r="P176" s="275">
        <v>1.1441857512773339</v>
      </c>
    </row>
    <row r="177" spans="1:16" s="91" customFormat="1" x14ac:dyDescent="0.2">
      <c r="A177" s="274"/>
      <c r="B177" s="272" t="s">
        <v>1</v>
      </c>
      <c r="C177" s="157">
        <v>1.4194658604286019</v>
      </c>
      <c r="D177" s="157">
        <v>-0.63575806372020338</v>
      </c>
      <c r="E177" s="157">
        <v>3.5749181052161845</v>
      </c>
      <c r="F177" s="157">
        <v>0.77008979536114452</v>
      </c>
      <c r="G177" s="157">
        <v>3.4697764243972387</v>
      </c>
      <c r="H177" s="157">
        <v>6.8498414262229659</v>
      </c>
      <c r="I177" s="157">
        <v>6.1027111312199622E-3</v>
      </c>
      <c r="J177" s="157">
        <v>0.17233362961925991</v>
      </c>
      <c r="K177" s="157">
        <v>1.0994733493362361</v>
      </c>
      <c r="L177" s="157">
        <v>2.3244023704935302</v>
      </c>
      <c r="M177" s="157">
        <v>2.2953019587120025</v>
      </c>
      <c r="N177" s="157">
        <v>0.56312878305271852</v>
      </c>
      <c r="O177" s="157">
        <v>0.68544822842726205</v>
      </c>
      <c r="P177" s="275">
        <v>1.1256525235869645</v>
      </c>
    </row>
    <row r="178" spans="1:16" s="91" customFormat="1" ht="12.75" customHeight="1" x14ac:dyDescent="0.2">
      <c r="A178" s="274"/>
      <c r="B178" s="272" t="s">
        <v>2</v>
      </c>
      <c r="C178" s="157">
        <v>1.3288015464120235</v>
      </c>
      <c r="D178" s="157">
        <v>-2.1138913685874741</v>
      </c>
      <c r="E178" s="157">
        <v>2.8188550603753413</v>
      </c>
      <c r="F178" s="157">
        <v>0.12298641011736322</v>
      </c>
      <c r="G178" s="157">
        <v>3.2088262250707658</v>
      </c>
      <c r="H178" s="157">
        <v>3.6901512218284154</v>
      </c>
      <c r="I178" s="157">
        <v>1.293218734326544</v>
      </c>
      <c r="J178" s="157">
        <v>-0.64079608044036718</v>
      </c>
      <c r="K178" s="157">
        <v>1.2308573879880527</v>
      </c>
      <c r="L178" s="157">
        <v>2.0890627800027346</v>
      </c>
      <c r="M178" s="157">
        <v>2.3769062775472065</v>
      </c>
      <c r="N178" s="157">
        <v>1.0355282033238637</v>
      </c>
      <c r="O178" s="157">
        <v>0.63642100957378034</v>
      </c>
      <c r="P178" s="275">
        <v>1.0072308417609293</v>
      </c>
    </row>
    <row r="179" spans="1:16" s="91" customFormat="1" ht="21.75" customHeight="1" x14ac:dyDescent="0.2">
      <c r="A179" s="274">
        <v>2019</v>
      </c>
      <c r="B179" s="272" t="s">
        <v>3</v>
      </c>
      <c r="C179" s="157">
        <v>1.3562985374447152</v>
      </c>
      <c r="D179" s="157">
        <v>-3.0672403575588305</v>
      </c>
      <c r="E179" s="157">
        <v>2.3809301083243071</v>
      </c>
      <c r="F179" s="157">
        <v>0.87677006144649283</v>
      </c>
      <c r="G179" s="157">
        <v>3.2807568032227294</v>
      </c>
      <c r="H179" s="157">
        <v>8.3110071783053741E-2</v>
      </c>
      <c r="I179" s="157">
        <v>3.4990245169880296</v>
      </c>
      <c r="J179" s="157">
        <v>0.7634291094595369</v>
      </c>
      <c r="K179" s="157">
        <v>1.2600593828258724</v>
      </c>
      <c r="L179" s="157">
        <v>1.8874549433761274</v>
      </c>
      <c r="M179" s="157">
        <v>2.1348786786872154</v>
      </c>
      <c r="N179" s="157">
        <v>1.2735009378931181</v>
      </c>
      <c r="O179" s="157">
        <v>0.63363792472023306</v>
      </c>
      <c r="P179" s="276">
        <v>0.97691495372529857</v>
      </c>
    </row>
    <row r="180" spans="1:16" x14ac:dyDescent="0.2">
      <c r="A180" s="141" t="s">
        <v>289</v>
      </c>
      <c r="B180" s="141"/>
      <c r="C180" s="141"/>
      <c r="D180" s="141"/>
      <c r="E180" s="141"/>
      <c r="F180" s="141"/>
      <c r="G180" s="141"/>
      <c r="H180" s="223"/>
      <c r="I180" s="223"/>
      <c r="J180" s="223"/>
      <c r="K180" s="223"/>
      <c r="L180" s="224"/>
      <c r="M180" s="225"/>
      <c r="N180" s="223"/>
      <c r="O180" s="223"/>
      <c r="P180" s="90"/>
    </row>
    <row r="181" spans="1:16" x14ac:dyDescent="0.2">
      <c r="A181" s="188" t="s">
        <v>211</v>
      </c>
      <c r="B181" s="188"/>
      <c r="C181" s="188"/>
      <c r="D181" s="188"/>
      <c r="E181" s="188"/>
      <c r="F181" s="188"/>
      <c r="G181" s="188"/>
      <c r="L181" s="175"/>
      <c r="M181" s="176"/>
    </row>
    <row r="182" spans="1:16" x14ac:dyDescent="0.2">
      <c r="A182" s="340" t="s">
        <v>290</v>
      </c>
      <c r="B182" s="340"/>
      <c r="C182" s="340"/>
      <c r="D182" s="340"/>
      <c r="E182" s="340"/>
      <c r="F182" s="340"/>
      <c r="G182" s="340"/>
      <c r="L182" s="175"/>
      <c r="M182" s="176"/>
    </row>
    <row r="183" spans="1:16" x14ac:dyDescent="0.2">
      <c r="A183" s="336" t="s">
        <v>291</v>
      </c>
      <c r="B183" s="336"/>
      <c r="C183" s="336"/>
      <c r="D183" s="336"/>
      <c r="E183" s="336"/>
      <c r="F183" s="336"/>
      <c r="G183" s="336"/>
      <c r="L183" s="175"/>
      <c r="M183" s="176"/>
    </row>
    <row r="184" spans="1:16" x14ac:dyDescent="0.2">
      <c r="A184" s="188" t="s">
        <v>251</v>
      </c>
      <c r="D184" s="160"/>
      <c r="L184" s="175"/>
      <c r="M184" s="176"/>
    </row>
    <row r="185" spans="1:16" x14ac:dyDescent="0.2">
      <c r="D185" s="160"/>
      <c r="E185" s="177"/>
      <c r="L185" s="175"/>
      <c r="M185" s="176"/>
      <c r="N185" s="178"/>
    </row>
    <row r="186" spans="1:16" x14ac:dyDescent="0.2">
      <c r="D186" s="160"/>
      <c r="E186" s="177"/>
    </row>
    <row r="187" spans="1:16" x14ac:dyDescent="0.2">
      <c r="D187" s="160"/>
      <c r="E187" s="177"/>
      <c r="N187" s="179"/>
    </row>
    <row r="191" spans="1:16" x14ac:dyDescent="0.2">
      <c r="C191" s="180"/>
      <c r="D191" s="181"/>
      <c r="E191" s="180"/>
      <c r="F191" s="180"/>
      <c r="G191" s="180"/>
    </row>
    <row r="192" spans="1:16" x14ac:dyDescent="0.2">
      <c r="C192" s="180"/>
      <c r="D192" s="181"/>
      <c r="E192" s="180"/>
      <c r="F192" s="180"/>
      <c r="G192" s="180"/>
    </row>
    <row r="211" spans="1:7" x14ac:dyDescent="0.2">
      <c r="A211" s="90"/>
      <c r="B211" s="90"/>
      <c r="C211" s="90"/>
      <c r="D211" s="92"/>
      <c r="E211" s="90"/>
      <c r="F211" s="90"/>
      <c r="G211" s="90"/>
    </row>
    <row r="212" spans="1:7" x14ac:dyDescent="0.2">
      <c r="A212" s="90"/>
      <c r="B212" s="90"/>
      <c r="C212" s="90"/>
      <c r="D212" s="92"/>
      <c r="E212" s="90"/>
      <c r="F212" s="90"/>
      <c r="G212" s="90"/>
    </row>
    <row r="213" spans="1:7" x14ac:dyDescent="0.2">
      <c r="A213" s="90"/>
      <c r="B213" s="90"/>
      <c r="C213" s="90"/>
      <c r="D213" s="92"/>
      <c r="E213" s="90"/>
      <c r="F213" s="90"/>
      <c r="G213" s="90"/>
    </row>
    <row r="214" spans="1:7" x14ac:dyDescent="0.2">
      <c r="A214" s="90"/>
      <c r="B214" s="90"/>
      <c r="C214" s="90"/>
      <c r="D214" s="92"/>
      <c r="E214" s="90"/>
      <c r="F214" s="90"/>
      <c r="G214" s="90"/>
    </row>
    <row r="215" spans="1:7" x14ac:dyDescent="0.2">
      <c r="A215" s="90"/>
      <c r="B215" s="90"/>
      <c r="C215" s="90"/>
      <c r="D215" s="92"/>
      <c r="E215" s="90"/>
      <c r="F215" s="90"/>
      <c r="G215" s="90"/>
    </row>
    <row r="216" spans="1:7" x14ac:dyDescent="0.2">
      <c r="A216" s="90"/>
      <c r="B216" s="90"/>
      <c r="C216" s="90"/>
      <c r="D216" s="92"/>
      <c r="E216" s="90"/>
      <c r="F216" s="90"/>
      <c r="G216" s="90"/>
    </row>
    <row r="217" spans="1:7" x14ac:dyDescent="0.2">
      <c r="A217" s="90"/>
      <c r="B217" s="90"/>
      <c r="C217" s="90"/>
      <c r="D217" s="92"/>
      <c r="E217" s="90"/>
      <c r="F217" s="90"/>
      <c r="G217" s="90"/>
    </row>
    <row r="218" spans="1:7" x14ac:dyDescent="0.2">
      <c r="A218" s="90"/>
      <c r="B218" s="90"/>
      <c r="C218" s="90"/>
      <c r="D218" s="92"/>
      <c r="E218" s="90"/>
      <c r="F218" s="90"/>
      <c r="G218" s="90"/>
    </row>
    <row r="219" spans="1:7" x14ac:dyDescent="0.2">
      <c r="A219" s="90"/>
      <c r="B219" s="90"/>
      <c r="C219" s="90"/>
      <c r="D219" s="92"/>
      <c r="E219" s="90"/>
      <c r="F219" s="90"/>
      <c r="G219" s="90"/>
    </row>
    <row r="220" spans="1:7" x14ac:dyDescent="0.2">
      <c r="A220" s="90"/>
      <c r="B220" s="90"/>
      <c r="C220" s="90"/>
      <c r="D220" s="92"/>
      <c r="E220" s="90"/>
      <c r="F220" s="90"/>
      <c r="G220" s="90"/>
    </row>
    <row r="221" spans="1:7" x14ac:dyDescent="0.2">
      <c r="A221" s="90"/>
      <c r="B221" s="90"/>
      <c r="C221" s="90"/>
      <c r="D221" s="92"/>
      <c r="E221" s="90"/>
      <c r="F221" s="90"/>
      <c r="G221" s="90"/>
    </row>
    <row r="222" spans="1:7" x14ac:dyDescent="0.2">
      <c r="A222" s="90"/>
      <c r="B222" s="90"/>
      <c r="C222" s="90"/>
      <c r="D222" s="92"/>
      <c r="E222" s="90"/>
      <c r="F222" s="90"/>
      <c r="G222" s="90"/>
    </row>
    <row r="223" spans="1:7" x14ac:dyDescent="0.2">
      <c r="A223" s="90"/>
      <c r="B223" s="90"/>
      <c r="C223" s="90"/>
      <c r="D223" s="92"/>
      <c r="E223" s="90"/>
      <c r="F223" s="90"/>
      <c r="G223" s="90"/>
    </row>
    <row r="224" spans="1:7" x14ac:dyDescent="0.2">
      <c r="A224" s="90"/>
      <c r="B224" s="90"/>
      <c r="C224" s="90"/>
      <c r="D224" s="92"/>
      <c r="E224" s="90"/>
      <c r="F224" s="90"/>
      <c r="G224" s="90"/>
    </row>
    <row r="225" spans="1:7" x14ac:dyDescent="0.2">
      <c r="A225" s="90"/>
      <c r="B225" s="90"/>
      <c r="C225" s="90"/>
      <c r="D225" s="92"/>
      <c r="E225" s="90"/>
      <c r="F225" s="90"/>
      <c r="G225" s="90"/>
    </row>
    <row r="278" spans="3:7" x14ac:dyDescent="0.2">
      <c r="C278" s="109"/>
      <c r="D278" s="109"/>
      <c r="E278" s="109"/>
      <c r="F278" s="109"/>
      <c r="G278" s="109"/>
    </row>
  </sheetData>
  <mergeCells count="2">
    <mergeCell ref="A182:G182"/>
    <mergeCell ref="A1:O1"/>
  </mergeCells>
  <pageMargins left="0.55118110236220474" right="0.55118110236220474" top="0.78740157480314965" bottom="0.78740157480314965" header="0.51181102362204722" footer="0.51181102362204722"/>
  <pageSetup paperSize="9" scale="4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183"/>
  <sheetViews>
    <sheetView view="pageBreakPreview" zoomScaleNormal="40" zoomScaleSheetLayoutView="100" workbookViewId="0">
      <pane ySplit="9" topLeftCell="A10" activePane="bottomLeft" state="frozen"/>
      <selection activeCell="E32" sqref="E32"/>
      <selection pane="bottomLeft" sqref="A1:O1"/>
    </sheetView>
  </sheetViews>
  <sheetFormatPr defaultRowHeight="12.75" customHeight="1" x14ac:dyDescent="0.2"/>
  <cols>
    <col min="1" max="1" customWidth="true" style="90" width="7.140625" collapsed="false"/>
    <col min="2" max="2" bestFit="true" customWidth="true" style="90" width="15.0" collapsed="false"/>
    <col min="3" max="3" customWidth="true" style="90" width="12.140625" collapsed="false"/>
    <col min="4" max="4" bestFit="true" customWidth="true" style="90" width="15.5703125" collapsed="false"/>
    <col min="5" max="5" customWidth="true" style="90" width="15.42578125" collapsed="false"/>
    <col min="6" max="6" bestFit="true" customWidth="true" style="90" width="17.140625" collapsed="false"/>
    <col min="7" max="7" customWidth="true" style="90" width="15.28515625" collapsed="false"/>
    <col min="8" max="9" customWidth="true" style="90" width="12.140625" collapsed="false"/>
    <col min="10" max="10" customWidth="true" style="90" width="13.0" collapsed="false"/>
    <col min="11" max="11" bestFit="true" customWidth="true" style="90" width="17.28515625" collapsed="false"/>
    <col min="12" max="12" customWidth="true" style="90" width="11.85546875" collapsed="false"/>
    <col min="13" max="13" customWidth="true" style="90" width="12.42578125" collapsed="false"/>
    <col min="14" max="14" bestFit="true" customWidth="true" style="90" width="16.42578125" collapsed="false"/>
    <col min="15" max="15" bestFit="true" customWidth="true" style="90" width="12.42578125" collapsed="false"/>
    <col min="16" max="16384" style="90" width="9.140625" collapsed="false"/>
  </cols>
  <sheetData>
    <row r="1" spans="1:15" s="214" customFormat="1" ht="51" customHeight="1" x14ac:dyDescent="0.35">
      <c r="A1" s="344" t="s">
        <v>260</v>
      </c>
      <c r="B1" s="345"/>
      <c r="C1" s="345"/>
      <c r="D1" s="345"/>
      <c r="E1" s="345"/>
      <c r="F1" s="345"/>
      <c r="G1" s="345"/>
      <c r="H1" s="345"/>
      <c r="I1" s="345"/>
      <c r="J1" s="345"/>
      <c r="K1" s="345"/>
      <c r="L1" s="345"/>
      <c r="M1" s="345"/>
      <c r="N1" s="345"/>
      <c r="O1" s="345"/>
    </row>
    <row r="2" spans="1:15" s="214" customFormat="1" x14ac:dyDescent="0.2">
      <c r="A2" s="110"/>
      <c r="B2" s="110"/>
      <c r="C2" s="110"/>
      <c r="D2" s="110"/>
      <c r="E2" s="110"/>
      <c r="F2" s="110"/>
      <c r="G2" s="110"/>
      <c r="H2" s="110"/>
      <c r="I2" s="110"/>
      <c r="J2" s="215"/>
      <c r="K2" s="110"/>
      <c r="L2" s="110"/>
      <c r="M2" s="110"/>
      <c r="N2" s="110"/>
      <c r="O2" s="110"/>
    </row>
    <row r="3" spans="1:15" s="214" customFormat="1" ht="15.75" x14ac:dyDescent="0.25">
      <c r="A3" s="346" t="s">
        <v>286</v>
      </c>
      <c r="B3" s="346"/>
      <c r="C3" s="346"/>
      <c r="D3" s="346"/>
      <c r="E3" s="190"/>
      <c r="F3" s="169"/>
      <c r="G3" s="216"/>
      <c r="H3" s="216"/>
      <c r="I3" s="216"/>
      <c r="J3" s="217"/>
      <c r="K3" s="216"/>
      <c r="L3" s="216"/>
      <c r="M3" s="216"/>
      <c r="N3" s="216"/>
      <c r="O3" s="216"/>
    </row>
    <row r="4" spans="1:15" s="183" customFormat="1" ht="16.5" thickBot="1" x14ac:dyDescent="0.3">
      <c r="O4" s="95" t="s">
        <v>213</v>
      </c>
    </row>
    <row r="5" spans="1:15" s="183" customFormat="1" ht="59.25" customHeight="1" x14ac:dyDescent="0.2">
      <c r="A5" s="218"/>
      <c r="B5" s="218"/>
      <c r="C5" s="228" t="s">
        <v>217</v>
      </c>
      <c r="D5" s="228" t="s">
        <v>7</v>
      </c>
      <c r="E5" s="228" t="s">
        <v>229</v>
      </c>
      <c r="F5" s="228" t="s">
        <v>62</v>
      </c>
      <c r="G5" s="228" t="s">
        <v>230</v>
      </c>
      <c r="H5" s="228" t="s">
        <v>63</v>
      </c>
      <c r="I5" s="228" t="s">
        <v>70</v>
      </c>
      <c r="J5" s="228" t="s">
        <v>231</v>
      </c>
      <c r="K5" s="228" t="s">
        <v>232</v>
      </c>
      <c r="L5" s="228" t="s">
        <v>28</v>
      </c>
      <c r="M5" s="228" t="s">
        <v>9</v>
      </c>
      <c r="N5" s="228" t="s">
        <v>29</v>
      </c>
      <c r="O5" s="228" t="s">
        <v>8</v>
      </c>
    </row>
    <row r="6" spans="1:15" s="183" customFormat="1" x14ac:dyDescent="0.2">
      <c r="C6" s="229"/>
      <c r="D6" s="226"/>
      <c r="E6" s="226"/>
      <c r="F6" s="226"/>
      <c r="G6" s="226"/>
      <c r="H6" s="226"/>
      <c r="I6" s="226"/>
      <c r="J6" s="226"/>
      <c r="K6" s="226"/>
      <c r="L6" s="226"/>
      <c r="M6" s="226"/>
      <c r="N6" s="226"/>
      <c r="O6" s="226"/>
    </row>
    <row r="7" spans="1:15" s="183" customFormat="1" ht="13.5" thickBot="1" x14ac:dyDescent="0.25">
      <c r="A7" s="93" t="s">
        <v>44</v>
      </c>
      <c r="B7" s="219"/>
      <c r="C7" s="230" t="s">
        <v>178</v>
      </c>
      <c r="D7" s="230" t="s">
        <v>32</v>
      </c>
      <c r="E7" s="230" t="s">
        <v>233</v>
      </c>
      <c r="F7" s="230" t="s">
        <v>31</v>
      </c>
      <c r="G7" s="230" t="s">
        <v>234</v>
      </c>
      <c r="H7" s="230" t="s">
        <v>33</v>
      </c>
      <c r="I7" s="230" t="s">
        <v>34</v>
      </c>
      <c r="J7" s="230" t="s">
        <v>235</v>
      </c>
      <c r="K7" s="230" t="s">
        <v>236</v>
      </c>
      <c r="L7" s="230" t="s">
        <v>64</v>
      </c>
      <c r="M7" s="230" t="s">
        <v>65</v>
      </c>
      <c r="N7" s="230" t="s">
        <v>66</v>
      </c>
      <c r="O7" s="230" t="s">
        <v>245</v>
      </c>
    </row>
    <row r="8" spans="1:15" s="214" customFormat="1" x14ac:dyDescent="0.2">
      <c r="A8" s="200"/>
      <c r="B8" s="200"/>
      <c r="C8" s="229"/>
      <c r="D8" s="226"/>
      <c r="E8" s="231"/>
      <c r="F8" s="228"/>
      <c r="G8" s="231"/>
      <c r="H8" s="226"/>
      <c r="I8" s="229"/>
      <c r="J8" s="229"/>
      <c r="K8" s="229"/>
      <c r="L8" s="229"/>
      <c r="M8" s="229"/>
      <c r="N8" s="229"/>
      <c r="O8" s="226"/>
    </row>
    <row r="9" spans="1:15" s="214" customFormat="1" ht="14.25" x14ac:dyDescent="0.2">
      <c r="A9" s="130" t="s">
        <v>237</v>
      </c>
      <c r="C9" s="232">
        <v>756.74479516102224</v>
      </c>
      <c r="D9" s="232">
        <v>104.00096383986664</v>
      </c>
      <c r="E9" s="233">
        <v>43.823775107474532</v>
      </c>
      <c r="F9" s="161">
        <v>32.507488883501594</v>
      </c>
      <c r="G9" s="233">
        <v>35.244558115127326</v>
      </c>
      <c r="H9" s="232">
        <v>61.465221316533011</v>
      </c>
      <c r="I9" s="232">
        <v>118.96166361256851</v>
      </c>
      <c r="J9" s="232">
        <v>66.241675460616662</v>
      </c>
      <c r="K9" s="232">
        <v>38.518307581953046</v>
      </c>
      <c r="L9" s="232">
        <v>62.024902139516129</v>
      </c>
      <c r="M9" s="232">
        <v>62.753253898220514</v>
      </c>
      <c r="N9" s="232">
        <v>94.057045666101175</v>
      </c>
      <c r="O9" s="232">
        <v>37.14593953954278</v>
      </c>
    </row>
    <row r="10" spans="1:15" ht="12.75" customHeight="1" x14ac:dyDescent="0.2">
      <c r="C10" s="163"/>
      <c r="D10" s="163"/>
      <c r="E10" s="163"/>
      <c r="F10" s="163"/>
      <c r="G10" s="163"/>
      <c r="H10" s="163"/>
      <c r="I10" s="163"/>
      <c r="J10" s="163"/>
      <c r="K10" s="163"/>
      <c r="L10" s="163"/>
      <c r="M10" s="163"/>
      <c r="N10" s="163"/>
      <c r="O10" s="163"/>
    </row>
    <row r="11" spans="1:15" s="214" customFormat="1" x14ac:dyDescent="0.2">
      <c r="A11" s="169">
        <v>1998</v>
      </c>
      <c r="C11" s="227">
        <v>73.56756761617838</v>
      </c>
      <c r="D11" s="227">
        <v>74.544099837499999</v>
      </c>
      <c r="E11" s="227">
        <v>84.665435509033472</v>
      </c>
      <c r="F11" s="227">
        <v>99.250334599962514</v>
      </c>
      <c r="G11" s="227">
        <v>50.656302893799221</v>
      </c>
      <c r="H11" s="227">
        <v>68.893312780944669</v>
      </c>
      <c r="I11" s="227">
        <v>67.207162294099106</v>
      </c>
      <c r="J11" s="227">
        <v>51.673939197248913</v>
      </c>
      <c r="K11" s="227">
        <v>52.211022281305269</v>
      </c>
      <c r="L11" s="227">
        <v>98.864818957585115</v>
      </c>
      <c r="M11" s="227">
        <v>103.49116358965087</v>
      </c>
      <c r="N11" s="227">
        <v>73.498098897650181</v>
      </c>
      <c r="O11" s="227">
        <v>81.234717401876537</v>
      </c>
    </row>
    <row r="12" spans="1:15" s="214" customFormat="1" x14ac:dyDescent="0.2">
      <c r="A12" s="169">
        <v>1999</v>
      </c>
      <c r="C12" s="227">
        <v>75.389317578769479</v>
      </c>
      <c r="D12" s="227">
        <v>76.346900842499991</v>
      </c>
      <c r="E12" s="227">
        <v>87.235581248776455</v>
      </c>
      <c r="F12" s="227">
        <v>96.419306174820974</v>
      </c>
      <c r="G12" s="227">
        <v>52.633838873947539</v>
      </c>
      <c r="H12" s="227">
        <v>71.627444728581381</v>
      </c>
      <c r="I12" s="227">
        <v>70.34368168620702</v>
      </c>
      <c r="J12" s="227">
        <v>50.684651954897319</v>
      </c>
      <c r="K12" s="227">
        <v>57.112286541427807</v>
      </c>
      <c r="L12" s="227">
        <v>99.800057790014989</v>
      </c>
      <c r="M12" s="227">
        <v>103.97849381460212</v>
      </c>
      <c r="N12" s="227">
        <v>75.206493124979332</v>
      </c>
      <c r="O12" s="227">
        <v>82.431144614256894</v>
      </c>
    </row>
    <row r="13" spans="1:15" s="214" customFormat="1" x14ac:dyDescent="0.2">
      <c r="A13" s="169">
        <v>2000</v>
      </c>
      <c r="C13" s="227">
        <v>77.945998788897313</v>
      </c>
      <c r="D13" s="227">
        <v>76.925576687500012</v>
      </c>
      <c r="E13" s="227">
        <v>90.85283529591473</v>
      </c>
      <c r="F13" s="227">
        <v>91.799790859589976</v>
      </c>
      <c r="G13" s="227">
        <v>65.401186794905087</v>
      </c>
      <c r="H13" s="227">
        <v>77.289148843864467</v>
      </c>
      <c r="I13" s="227">
        <v>73.719485410785055</v>
      </c>
      <c r="J13" s="227">
        <v>52.721499344591784</v>
      </c>
      <c r="K13" s="227">
        <v>58.621474778965535</v>
      </c>
      <c r="L13" s="227">
        <v>100.81197229243911</v>
      </c>
      <c r="M13" s="227">
        <v>103.76420513962354</v>
      </c>
      <c r="N13" s="227">
        <v>76.424820414857493</v>
      </c>
      <c r="O13" s="227">
        <v>83.190701116680955</v>
      </c>
    </row>
    <row r="14" spans="1:15" s="214" customFormat="1" x14ac:dyDescent="0.2">
      <c r="A14" s="169">
        <v>2001</v>
      </c>
      <c r="C14" s="227">
        <v>81.472278381573631</v>
      </c>
      <c r="D14" s="227">
        <v>82.209844009999998</v>
      </c>
      <c r="E14" s="227">
        <v>97.19838863278018</v>
      </c>
      <c r="F14" s="227">
        <v>96.101119437305059</v>
      </c>
      <c r="G14" s="227">
        <v>70.988621000324144</v>
      </c>
      <c r="H14" s="227">
        <v>83.152760786657652</v>
      </c>
      <c r="I14" s="227">
        <v>73.364043508329502</v>
      </c>
      <c r="J14" s="227">
        <v>58.143148958778539</v>
      </c>
      <c r="K14" s="227">
        <v>65.851570726646287</v>
      </c>
      <c r="L14" s="227">
        <v>102.57990009230652</v>
      </c>
      <c r="M14" s="227">
        <v>103.20346806467965</v>
      </c>
      <c r="N14" s="227">
        <v>80.158269009484144</v>
      </c>
      <c r="O14" s="227">
        <v>85.590071281441013</v>
      </c>
    </row>
    <row r="15" spans="1:15" s="214" customFormat="1" x14ac:dyDescent="0.2">
      <c r="A15" s="169">
        <v>2002</v>
      </c>
      <c r="C15" s="227">
        <v>84.274008501713695</v>
      </c>
      <c r="D15" s="227">
        <v>86.186013187499981</v>
      </c>
      <c r="E15" s="227">
        <v>98.734973092626504</v>
      </c>
      <c r="F15" s="227">
        <v>97.924531164896223</v>
      </c>
      <c r="G15" s="227">
        <v>78.260620675869532</v>
      </c>
      <c r="H15" s="227">
        <v>89.560214369478018</v>
      </c>
      <c r="I15" s="227">
        <v>76.192776030475883</v>
      </c>
      <c r="J15" s="227">
        <v>59.662931476050559</v>
      </c>
      <c r="K15" s="227">
        <v>65.550522429138766</v>
      </c>
      <c r="L15" s="227">
        <v>105.07724494211921</v>
      </c>
      <c r="M15" s="227">
        <v>103.65027566463495</v>
      </c>
      <c r="N15" s="227">
        <v>81.364765236863491</v>
      </c>
      <c r="O15" s="227">
        <v>90.313134333468724</v>
      </c>
    </row>
    <row r="16" spans="1:15" s="214" customFormat="1" x14ac:dyDescent="0.2">
      <c r="A16" s="169">
        <v>2003</v>
      </c>
      <c r="C16" s="227">
        <v>88.316628141915871</v>
      </c>
      <c r="D16" s="227">
        <v>88.238031752499992</v>
      </c>
      <c r="E16" s="227">
        <v>100.69928531493008</v>
      </c>
      <c r="F16" s="227">
        <v>98.327684697416359</v>
      </c>
      <c r="G16" s="227">
        <v>84.432275678832411</v>
      </c>
      <c r="H16" s="227">
        <v>94.385660009719288</v>
      </c>
      <c r="I16" s="227">
        <v>81.327428932334044</v>
      </c>
      <c r="J16" s="227">
        <v>66.702529524994631</v>
      </c>
      <c r="K16" s="227">
        <v>73.945878801848636</v>
      </c>
      <c r="L16" s="227">
        <v>109.12314101681575</v>
      </c>
      <c r="M16" s="227">
        <v>102.44203988975576</v>
      </c>
      <c r="N16" s="227">
        <v>85.319211113968066</v>
      </c>
      <c r="O16" s="227">
        <v>94.060308530593986</v>
      </c>
    </row>
    <row r="17" spans="1:15" s="214" customFormat="1" x14ac:dyDescent="0.2">
      <c r="A17" s="169">
        <v>2004</v>
      </c>
      <c r="C17" s="227">
        <v>90.139188517006971</v>
      </c>
      <c r="D17" s="227">
        <v>90.347728697500003</v>
      </c>
      <c r="E17" s="227">
        <v>95.193022932980696</v>
      </c>
      <c r="F17" s="227">
        <v>102.0138305276007</v>
      </c>
      <c r="G17" s="227">
        <v>90.62985167179724</v>
      </c>
      <c r="H17" s="227">
        <v>97.644093657382228</v>
      </c>
      <c r="I17" s="227">
        <v>82.218390929722702</v>
      </c>
      <c r="J17" s="227">
        <v>69.619010129557154</v>
      </c>
      <c r="K17" s="227">
        <v>77.059140841926464</v>
      </c>
      <c r="L17" s="227">
        <v>110.88087379168394</v>
      </c>
      <c r="M17" s="227">
        <v>102.11594301478837</v>
      </c>
      <c r="N17" s="227">
        <v>87.575122281242471</v>
      </c>
      <c r="O17" s="227">
        <v>96.706352632829393</v>
      </c>
    </row>
    <row r="18" spans="1:15" s="214" customFormat="1" x14ac:dyDescent="0.2">
      <c r="A18" s="169">
        <v>2005</v>
      </c>
      <c r="C18" s="227">
        <v>91.289782852064519</v>
      </c>
      <c r="D18" s="227">
        <v>89.55204234</v>
      </c>
      <c r="E18" s="227">
        <v>92.75177673322483</v>
      </c>
      <c r="F18" s="227">
        <v>108.18221905540911</v>
      </c>
      <c r="G18" s="227">
        <v>88.58076184164355</v>
      </c>
      <c r="H18" s="227">
        <v>101.77268148008866</v>
      </c>
      <c r="I18" s="227">
        <v>85.746216021781706</v>
      </c>
      <c r="J18" s="227">
        <v>70.239896961964035</v>
      </c>
      <c r="K18" s="227">
        <v>80.114641172002862</v>
      </c>
      <c r="L18" s="227">
        <v>112.27232176657957</v>
      </c>
      <c r="M18" s="227">
        <v>101.35976291486398</v>
      </c>
      <c r="N18" s="227">
        <v>89.355656273564392</v>
      </c>
      <c r="O18" s="227">
        <v>94.127645648087253</v>
      </c>
    </row>
    <row r="19" spans="1:15" s="214" customFormat="1" x14ac:dyDescent="0.2">
      <c r="A19" s="169">
        <v>2006</v>
      </c>
      <c r="C19" s="227">
        <v>93.864441724693251</v>
      </c>
      <c r="D19" s="227">
        <v>93.19519651749998</v>
      </c>
      <c r="E19" s="227">
        <v>93.598621063140158</v>
      </c>
      <c r="F19" s="227">
        <v>105.43990145527198</v>
      </c>
      <c r="G19" s="227">
        <v>82.087728236156565</v>
      </c>
      <c r="H19" s="227">
        <v>104.84077630524204</v>
      </c>
      <c r="I19" s="227">
        <v>88.112711643985904</v>
      </c>
      <c r="J19" s="227">
        <v>81.257976852811325</v>
      </c>
      <c r="K19" s="227">
        <v>86.800886384670022</v>
      </c>
      <c r="L19" s="227">
        <v>113.87519119145935</v>
      </c>
      <c r="M19" s="227">
        <v>101.06262408989372</v>
      </c>
      <c r="N19" s="227">
        <v>90.983431845901649</v>
      </c>
      <c r="O19" s="227">
        <v>97.525234535247492</v>
      </c>
    </row>
    <row r="20" spans="1:15" s="214" customFormat="1" x14ac:dyDescent="0.2">
      <c r="A20" s="169">
        <v>2007</v>
      </c>
      <c r="C20" s="227">
        <v>95.005641812250289</v>
      </c>
      <c r="D20" s="227">
        <v>95.945915312500006</v>
      </c>
      <c r="E20" s="227">
        <v>98.791112670120924</v>
      </c>
      <c r="F20" s="227">
        <v>104.45346793022267</v>
      </c>
      <c r="G20" s="227">
        <v>84.715677208853677</v>
      </c>
      <c r="H20" s="227">
        <v>106.78867735533943</v>
      </c>
      <c r="I20" s="227">
        <v>88.346300781456705</v>
      </c>
      <c r="J20" s="227">
        <v>86.001985512099708</v>
      </c>
      <c r="K20" s="227">
        <v>87.674755489691876</v>
      </c>
      <c r="L20" s="227">
        <v>112.69623936654779</v>
      </c>
      <c r="M20" s="227">
        <v>99.926823980007313</v>
      </c>
      <c r="N20" s="227">
        <v>91.1420850733858</v>
      </c>
      <c r="O20" s="227">
        <v>94.676325013032397</v>
      </c>
    </row>
    <row r="21" spans="1:15" s="214" customFormat="1" x14ac:dyDescent="0.2">
      <c r="A21" s="169">
        <v>2008</v>
      </c>
      <c r="C21" s="227">
        <v>95.881372617294062</v>
      </c>
      <c r="D21" s="227">
        <v>94.154142019999995</v>
      </c>
      <c r="E21" s="227">
        <v>98.33300898016671</v>
      </c>
      <c r="F21" s="227">
        <v>103.12513395515626</v>
      </c>
      <c r="G21" s="227">
        <v>84.804358868860319</v>
      </c>
      <c r="H21" s="227">
        <v>111.64991253058251</v>
      </c>
      <c r="I21" s="227">
        <v>89.401937171324747</v>
      </c>
      <c r="J21" s="227">
        <v>89.455722294081681</v>
      </c>
      <c r="K21" s="227">
        <v>90.619422477265488</v>
      </c>
      <c r="L21" s="227">
        <v>111.33402929164994</v>
      </c>
      <c r="M21" s="227">
        <v>98.580983930141883</v>
      </c>
      <c r="N21" s="227">
        <v>93.280305685671948</v>
      </c>
      <c r="O21" s="227">
        <v>94.839189443016096</v>
      </c>
    </row>
    <row r="22" spans="1:15" s="214" customFormat="1" x14ac:dyDescent="0.2">
      <c r="A22" s="169">
        <v>2009</v>
      </c>
      <c r="C22" s="227">
        <v>95.38205078476912</v>
      </c>
      <c r="D22" s="227">
        <v>90.984942587499972</v>
      </c>
      <c r="E22" s="227">
        <v>92.599558565740054</v>
      </c>
      <c r="F22" s="227">
        <v>97.64929843738247</v>
      </c>
      <c r="G22" s="227">
        <v>88.10450084160783</v>
      </c>
      <c r="H22" s="227">
        <v>114.21557215571079</v>
      </c>
      <c r="I22" s="227">
        <v>90.292631878713394</v>
      </c>
      <c r="J22" s="227">
        <v>81.882194167717685</v>
      </c>
      <c r="K22" s="227">
        <v>91.488514564787209</v>
      </c>
      <c r="L22" s="227">
        <v>111.17091419166218</v>
      </c>
      <c r="M22" s="227">
        <v>99.692962297530684</v>
      </c>
      <c r="N22" s="227">
        <v>95.154773755484499</v>
      </c>
      <c r="O22" s="227">
        <v>99.192278530080785</v>
      </c>
    </row>
    <row r="23" spans="1:15" s="214" customFormat="1" x14ac:dyDescent="0.2">
      <c r="A23" s="169">
        <v>2010</v>
      </c>
      <c r="C23" s="227">
        <v>95.401292492270102</v>
      </c>
      <c r="D23" s="227">
        <v>94.207864267499986</v>
      </c>
      <c r="E23" s="227">
        <v>92.312259360768778</v>
      </c>
      <c r="F23" s="227">
        <v>96.738773884836931</v>
      </c>
      <c r="G23" s="227">
        <v>86.806507839010521</v>
      </c>
      <c r="H23" s="227">
        <v>108.45926628042298</v>
      </c>
      <c r="I23" s="227">
        <v>93.16858558835392</v>
      </c>
      <c r="J23" s="227">
        <v>82.117065100182458</v>
      </c>
      <c r="K23" s="227">
        <v>86.714395234667862</v>
      </c>
      <c r="L23" s="227">
        <v>110.49546501671284</v>
      </c>
      <c r="M23" s="227">
        <v>99.127732382587212</v>
      </c>
      <c r="N23" s="227">
        <v>96.293428430370611</v>
      </c>
      <c r="O23" s="227">
        <v>97.899831297710051</v>
      </c>
    </row>
    <row r="24" spans="1:15" s="214" customFormat="1" x14ac:dyDescent="0.2">
      <c r="A24" s="169">
        <v>2011</v>
      </c>
      <c r="C24" s="227">
        <v>95.592666727279649</v>
      </c>
      <c r="D24" s="227">
        <v>94.622699944999994</v>
      </c>
      <c r="E24" s="227">
        <v>96.283827557871632</v>
      </c>
      <c r="F24" s="227">
        <v>96.901133399845079</v>
      </c>
      <c r="G24" s="227">
        <v>85.647030701423532</v>
      </c>
      <c r="H24" s="227">
        <v>102.91827608014593</v>
      </c>
      <c r="I24" s="227">
        <v>94.006358405749182</v>
      </c>
      <c r="J24" s="227">
        <v>85.193663784720954</v>
      </c>
      <c r="K24" s="227">
        <v>90.744255814768607</v>
      </c>
      <c r="L24" s="227">
        <v>108.69174516684812</v>
      </c>
      <c r="M24" s="227">
        <v>99.248917330075102</v>
      </c>
      <c r="N24" s="227">
        <v>96.375800862862405</v>
      </c>
      <c r="O24" s="227">
        <v>95.748650452925176</v>
      </c>
    </row>
    <row r="25" spans="1:15" s="214" customFormat="1" x14ac:dyDescent="0.2">
      <c r="A25" s="169">
        <v>2012</v>
      </c>
      <c r="C25" s="227">
        <v>96.433534982321689</v>
      </c>
      <c r="D25" s="227">
        <v>95.62608410499999</v>
      </c>
      <c r="E25" s="227">
        <v>90.63037052343698</v>
      </c>
      <c r="F25" s="227">
        <v>94.704995662235262</v>
      </c>
      <c r="G25" s="227">
        <v>83.941160988795588</v>
      </c>
      <c r="H25" s="227">
        <v>104.08209585520412</v>
      </c>
      <c r="I25" s="227">
        <v>94.709457303161315</v>
      </c>
      <c r="J25" s="227">
        <v>88.959357916656074</v>
      </c>
      <c r="K25" s="227">
        <v>97.768252382444189</v>
      </c>
      <c r="L25" s="227">
        <v>103.97606074220178</v>
      </c>
      <c r="M25" s="227">
        <v>98.832711185116679</v>
      </c>
      <c r="N25" s="227">
        <v>98.300803647669895</v>
      </c>
      <c r="O25" s="227">
        <v>103.76347322712367</v>
      </c>
    </row>
    <row r="26" spans="1:15" s="214" customFormat="1" x14ac:dyDescent="0.2">
      <c r="A26" s="169">
        <v>2013</v>
      </c>
      <c r="C26" s="227">
        <v>98.052745102402667</v>
      </c>
      <c r="D26" s="227">
        <v>98.064176294999982</v>
      </c>
      <c r="E26" s="227">
        <v>91.864083278313601</v>
      </c>
      <c r="F26" s="227">
        <v>93.444257374672219</v>
      </c>
      <c r="G26" s="227">
        <v>91.367662661852563</v>
      </c>
      <c r="H26" s="227">
        <v>106.14152330530708</v>
      </c>
      <c r="I26" s="227">
        <v>97.286922182839135</v>
      </c>
      <c r="J26" s="227">
        <v>92.145684196178166</v>
      </c>
      <c r="K26" s="227">
        <v>100.36700018250916</v>
      </c>
      <c r="L26" s="227">
        <v>102.93418334227994</v>
      </c>
      <c r="M26" s="227">
        <v>99.116276330088354</v>
      </c>
      <c r="N26" s="227">
        <v>98.110535872688914</v>
      </c>
      <c r="O26" s="227">
        <v>103.45991828965404</v>
      </c>
    </row>
    <row r="27" spans="1:15" s="214" customFormat="1" x14ac:dyDescent="0.2">
      <c r="A27" s="169">
        <v>2014</v>
      </c>
      <c r="C27" s="227">
        <v>99.475565767473768</v>
      </c>
      <c r="D27" s="227">
        <v>99.125921302500032</v>
      </c>
      <c r="E27" s="227">
        <v>99.493489937550663</v>
      </c>
      <c r="F27" s="227">
        <v>97.18671802985935</v>
      </c>
      <c r="G27" s="227">
        <v>93.259363754494458</v>
      </c>
      <c r="H27" s="227">
        <v>104.07292650520368</v>
      </c>
      <c r="I27" s="227">
        <v>98.680802157664871</v>
      </c>
      <c r="J27" s="227">
        <v>98.056968520291477</v>
      </c>
      <c r="K27" s="227">
        <v>101.54241412753854</v>
      </c>
      <c r="L27" s="227">
        <v>100.82564291743809</v>
      </c>
      <c r="M27" s="227">
        <v>99.789041185021091</v>
      </c>
      <c r="N27" s="227">
        <v>98.971799365102797</v>
      </c>
      <c r="O27" s="227">
        <v>102.06100564229395</v>
      </c>
    </row>
    <row r="28" spans="1:15" s="214" customFormat="1" x14ac:dyDescent="0.2">
      <c r="A28" s="169">
        <v>2015</v>
      </c>
      <c r="C28" s="227">
        <v>100</v>
      </c>
      <c r="D28" s="227">
        <v>100</v>
      </c>
      <c r="E28" s="227">
        <v>100.00000000000001</v>
      </c>
      <c r="F28" s="227">
        <v>100</v>
      </c>
      <c r="G28" s="227">
        <v>100</v>
      </c>
      <c r="H28" s="227">
        <v>100</v>
      </c>
      <c r="I28" s="227">
        <v>99.999999999999986</v>
      </c>
      <c r="J28" s="227">
        <v>99.999999999999986</v>
      </c>
      <c r="K28" s="227">
        <v>99.999999999999986</v>
      </c>
      <c r="L28" s="227">
        <v>100</v>
      </c>
      <c r="M28" s="227">
        <v>99.999999999999986</v>
      </c>
      <c r="N28" s="227">
        <v>100</v>
      </c>
      <c r="O28" s="227">
        <v>100</v>
      </c>
    </row>
    <row r="29" spans="1:15" s="214" customFormat="1" x14ac:dyDescent="0.2">
      <c r="A29" s="169">
        <v>2016</v>
      </c>
      <c r="C29" s="227">
        <v>101.63094565508158</v>
      </c>
      <c r="D29" s="227">
        <v>102.18180277500001</v>
      </c>
      <c r="E29" s="227">
        <v>97.655578997734438</v>
      </c>
      <c r="F29" s="227">
        <v>101.45555736507278</v>
      </c>
      <c r="G29" s="227">
        <v>101.85110750763883</v>
      </c>
      <c r="H29" s="227">
        <v>108.11939653040598</v>
      </c>
      <c r="I29" s="227">
        <v>100.96011456237999</v>
      </c>
      <c r="J29" s="227">
        <v>104.49932288182512</v>
      </c>
      <c r="K29" s="227">
        <v>98.040921987451014</v>
      </c>
      <c r="L29" s="227">
        <v>99.873426872509498</v>
      </c>
      <c r="M29" s="227">
        <v>100.339923974966</v>
      </c>
      <c r="N29" s="227">
        <v>101.13737488988625</v>
      </c>
      <c r="O29" s="227">
        <v>101.10820003988921</v>
      </c>
    </row>
    <row r="30" spans="1:15" s="214" customFormat="1" x14ac:dyDescent="0.2">
      <c r="A30" s="169">
        <v>2017</v>
      </c>
      <c r="C30" s="227">
        <v>102.60836790229395</v>
      </c>
      <c r="D30" s="227">
        <v>103.38749896243473</v>
      </c>
      <c r="E30" s="227">
        <v>98.961734376360781</v>
      </c>
      <c r="F30" s="227">
        <v>101.84701530716011</v>
      </c>
      <c r="G30" s="227">
        <v>104.82735661120923</v>
      </c>
      <c r="H30" s="227">
        <v>107.95343247943127</v>
      </c>
      <c r="I30" s="227">
        <v>102.30382830471875</v>
      </c>
      <c r="J30" s="227">
        <v>104.54096071322112</v>
      </c>
      <c r="K30" s="227">
        <v>98.341352578287299</v>
      </c>
      <c r="L30" s="227">
        <v>99.743822965575006</v>
      </c>
      <c r="M30" s="227">
        <v>101.57132743867902</v>
      </c>
      <c r="N30" s="227">
        <v>102.86019340748086</v>
      </c>
      <c r="O30" s="227">
        <v>102.34318876651973</v>
      </c>
    </row>
    <row r="31" spans="1:15" s="214" customFormat="1" x14ac:dyDescent="0.2">
      <c r="A31" s="169">
        <v>2018</v>
      </c>
      <c r="C31" s="227">
        <v>103.87133057931328</v>
      </c>
      <c r="D31" s="227">
        <v>105.05286611752139</v>
      </c>
      <c r="E31" s="227">
        <v>101.76945463246913</v>
      </c>
      <c r="F31" s="227">
        <v>105.55709069863983</v>
      </c>
      <c r="G31" s="227">
        <v>106.75291244147112</v>
      </c>
      <c r="H31" s="227">
        <v>108.91113178567876</v>
      </c>
      <c r="I31" s="227">
        <v>103.07032091607489</v>
      </c>
      <c r="J31" s="227">
        <v>104.40448775184277</v>
      </c>
      <c r="K31" s="227">
        <v>102.59968414733297</v>
      </c>
      <c r="L31" s="227">
        <v>100.34153682405731</v>
      </c>
      <c r="M31" s="227">
        <v>101.6236593240167</v>
      </c>
      <c r="N31" s="227">
        <v>103.85128417690308</v>
      </c>
      <c r="O31" s="227">
        <v>103.20968243679391</v>
      </c>
    </row>
    <row r="32" spans="1:15" ht="12.75" customHeight="1" x14ac:dyDescent="0.2">
      <c r="A32" s="126"/>
      <c r="D32" s="165"/>
      <c r="E32" s="165"/>
      <c r="F32" s="165"/>
      <c r="G32" s="165"/>
      <c r="H32" s="165"/>
      <c r="I32" s="165"/>
      <c r="J32" s="165"/>
      <c r="K32" s="165"/>
      <c r="L32" s="165"/>
      <c r="M32" s="165"/>
      <c r="N32" s="165"/>
      <c r="O32" s="165"/>
    </row>
    <row r="33" spans="1:15" ht="12.75" customHeight="1" x14ac:dyDescent="0.2">
      <c r="A33" s="126" t="s">
        <v>17</v>
      </c>
      <c r="C33" s="165"/>
      <c r="D33" s="165"/>
      <c r="E33" s="165"/>
      <c r="F33" s="165"/>
      <c r="G33" s="165"/>
      <c r="H33" s="165"/>
      <c r="I33" s="165"/>
      <c r="J33" s="165"/>
      <c r="K33" s="165"/>
      <c r="L33" s="165"/>
      <c r="M33" s="165"/>
      <c r="N33" s="165"/>
      <c r="O33" s="165"/>
    </row>
    <row r="34" spans="1:15" ht="26.25" customHeight="1" x14ac:dyDescent="0.2">
      <c r="A34" s="126">
        <v>1998</v>
      </c>
      <c r="B34" s="90" t="s">
        <v>3</v>
      </c>
      <c r="C34" s="165">
        <v>73.50519352367526</v>
      </c>
      <c r="D34" s="165">
        <v>73.336214150000004</v>
      </c>
      <c r="E34" s="165">
        <v>85.387340401461273</v>
      </c>
      <c r="F34" s="165">
        <v>99.742538804987134</v>
      </c>
      <c r="G34" s="165">
        <v>49.433285073707481</v>
      </c>
      <c r="H34" s="165">
        <v>69.490878363474536</v>
      </c>
      <c r="I34" s="165">
        <v>66.594597191675703</v>
      </c>
      <c r="J34" s="165">
        <v>53.372203681994165</v>
      </c>
      <c r="K34" s="165">
        <v>53.066914821326655</v>
      </c>
      <c r="L34" s="165">
        <v>98.787258812590977</v>
      </c>
      <c r="M34" s="165">
        <v>103.3846841896615</v>
      </c>
      <c r="N34" s="165">
        <v>73.864742782613519</v>
      </c>
      <c r="O34" s="165">
        <v>81.494978431850512</v>
      </c>
    </row>
    <row r="35" spans="1:15" ht="12.75" customHeight="1" x14ac:dyDescent="0.2">
      <c r="A35" s="126"/>
      <c r="B35" s="90" t="s">
        <v>4</v>
      </c>
      <c r="C35" s="165">
        <v>73.560809793678033</v>
      </c>
      <c r="D35" s="165">
        <v>74.427331990000013</v>
      </c>
      <c r="E35" s="165">
        <v>85.148686771485174</v>
      </c>
      <c r="F35" s="165">
        <v>101.88700930509435</v>
      </c>
      <c r="G35" s="165">
        <v>52.020858213901548</v>
      </c>
      <c r="H35" s="165">
        <v>69.34228086346711</v>
      </c>
      <c r="I35" s="165">
        <v>66.968337591628952</v>
      </c>
      <c r="J35" s="165">
        <v>53.116083522032582</v>
      </c>
      <c r="K35" s="165">
        <v>51.951423881298794</v>
      </c>
      <c r="L35" s="165">
        <v>98.689241152598271</v>
      </c>
      <c r="M35" s="165">
        <v>103.45337038965467</v>
      </c>
      <c r="N35" s="165">
        <v>73.238674542676108</v>
      </c>
      <c r="O35" s="165">
        <v>74.373336402562686</v>
      </c>
    </row>
    <row r="36" spans="1:15" ht="12.75" customHeight="1" x14ac:dyDescent="0.2">
      <c r="A36" s="126"/>
      <c r="B36" s="90" t="s">
        <v>1</v>
      </c>
      <c r="C36" s="165">
        <v>73.525055623676252</v>
      </c>
      <c r="D36" s="165">
        <v>74.814871300000007</v>
      </c>
      <c r="E36" s="165">
        <v>83.665946151633406</v>
      </c>
      <c r="F36" s="165">
        <v>98.675047384933762</v>
      </c>
      <c r="G36" s="165">
        <v>50.649975733798769</v>
      </c>
      <c r="H36" s="165">
        <v>68.996419873449838</v>
      </c>
      <c r="I36" s="165">
        <v>67.322937131584609</v>
      </c>
      <c r="J36" s="165">
        <v>51.314090952302912</v>
      </c>
      <c r="K36" s="165">
        <v>51.503568701287591</v>
      </c>
      <c r="L36" s="165">
        <v>98.851264552586116</v>
      </c>
      <c r="M36" s="165">
        <v>103.52234688964772</v>
      </c>
      <c r="N36" s="165">
        <v>73.044796552695487</v>
      </c>
      <c r="O36" s="165">
        <v>83.333579181666693</v>
      </c>
    </row>
    <row r="37" spans="1:15" ht="12.75" customHeight="1" x14ac:dyDescent="0.2">
      <c r="A37" s="126"/>
      <c r="B37" s="90" t="s">
        <v>2</v>
      </c>
      <c r="C37" s="165">
        <v>73.679211523683961</v>
      </c>
      <c r="D37" s="165">
        <v>75.597981909999973</v>
      </c>
      <c r="E37" s="165">
        <v>84.459768711554034</v>
      </c>
      <c r="F37" s="165">
        <v>96.696742904834835</v>
      </c>
      <c r="G37" s="165">
        <v>50.521092553789096</v>
      </c>
      <c r="H37" s="165">
        <v>67.743672023387191</v>
      </c>
      <c r="I37" s="165">
        <v>67.942777261507146</v>
      </c>
      <c r="J37" s="165">
        <v>48.893378632666</v>
      </c>
      <c r="K37" s="165">
        <v>52.322181721308056</v>
      </c>
      <c r="L37" s="165">
        <v>99.131511312565138</v>
      </c>
      <c r="M37" s="165">
        <v>103.60425288963957</v>
      </c>
      <c r="N37" s="165">
        <v>73.844181712615594</v>
      </c>
      <c r="O37" s="165">
        <v>85.736975591426258</v>
      </c>
    </row>
    <row r="38" spans="1:15" ht="26.25" customHeight="1" x14ac:dyDescent="0.2">
      <c r="A38" s="126">
        <v>1999</v>
      </c>
      <c r="B38" s="90" t="s">
        <v>3</v>
      </c>
      <c r="C38" s="165">
        <v>74.348664673717465</v>
      </c>
      <c r="D38" s="165">
        <v>75.65256684000002</v>
      </c>
      <c r="E38" s="165">
        <v>87.431043701256897</v>
      </c>
      <c r="F38" s="165">
        <v>98.368871094918433</v>
      </c>
      <c r="G38" s="165">
        <v>51.117535033833825</v>
      </c>
      <c r="H38" s="165">
        <v>70.352838443517655</v>
      </c>
      <c r="I38" s="165">
        <v>68.944423321381933</v>
      </c>
      <c r="J38" s="165">
        <v>49.38406030259241</v>
      </c>
      <c r="K38" s="165">
        <v>51.972549701299322</v>
      </c>
      <c r="L38" s="165">
        <v>99.381231432546386</v>
      </c>
      <c r="M38" s="165">
        <v>103.71113388962888</v>
      </c>
      <c r="N38" s="165">
        <v>74.495750422550401</v>
      </c>
      <c r="O38" s="165">
        <v>82.67890568173209</v>
      </c>
    </row>
    <row r="39" spans="1:15" ht="12.75" customHeight="1" x14ac:dyDescent="0.2">
      <c r="A39" s="126"/>
      <c r="B39" s="90" t="s">
        <v>4</v>
      </c>
      <c r="C39" s="165">
        <v>74.748282803737411</v>
      </c>
      <c r="D39" s="165">
        <v>74.868120489999967</v>
      </c>
      <c r="E39" s="165">
        <v>84.915813361508427</v>
      </c>
      <c r="F39" s="165">
        <v>94.008368464700439</v>
      </c>
      <c r="G39" s="165">
        <v>52.967940063972591</v>
      </c>
      <c r="H39" s="165">
        <v>71.099286713554932</v>
      </c>
      <c r="I39" s="165">
        <v>69.673116501290821</v>
      </c>
      <c r="J39" s="165">
        <v>50.141855252478734</v>
      </c>
      <c r="K39" s="165">
        <v>57.760162341443994</v>
      </c>
      <c r="L39" s="165">
        <v>99.76081681251793</v>
      </c>
      <c r="M39" s="165">
        <v>103.88756118961122</v>
      </c>
      <c r="N39" s="165">
        <v>74.903455672509622</v>
      </c>
      <c r="O39" s="165">
        <v>82.811172811718919</v>
      </c>
    </row>
    <row r="40" spans="1:15" ht="12.75" customHeight="1" x14ac:dyDescent="0.2">
      <c r="A40" s="126"/>
      <c r="B40" s="90" t="s">
        <v>1</v>
      </c>
      <c r="C40" s="165">
        <v>75.698533823784942</v>
      </c>
      <c r="D40" s="165">
        <v>77.031010409999993</v>
      </c>
      <c r="E40" s="165">
        <v>88.311560191168851</v>
      </c>
      <c r="F40" s="165">
        <v>95.297407284764887</v>
      </c>
      <c r="G40" s="165">
        <v>51.840391323888035</v>
      </c>
      <c r="H40" s="165">
        <v>71.760673343588067</v>
      </c>
      <c r="I40" s="165">
        <v>70.830399021146192</v>
      </c>
      <c r="J40" s="165">
        <v>49.88972460251653</v>
      </c>
      <c r="K40" s="165">
        <v>58.439899691461001</v>
      </c>
      <c r="L40" s="165">
        <v>99.870481522509692</v>
      </c>
      <c r="M40" s="165">
        <v>104.09939528959002</v>
      </c>
      <c r="N40" s="165">
        <v>76.002068002399767</v>
      </c>
      <c r="O40" s="165">
        <v>83.068770781693132</v>
      </c>
    </row>
    <row r="41" spans="1:15" ht="12.75" customHeight="1" x14ac:dyDescent="0.2">
      <c r="A41" s="126"/>
      <c r="B41" s="90" t="s">
        <v>2</v>
      </c>
      <c r="C41" s="165">
        <v>76.761789013838097</v>
      </c>
      <c r="D41" s="165">
        <v>77.835905629999999</v>
      </c>
      <c r="E41" s="165">
        <v>88.28390774117166</v>
      </c>
      <c r="F41" s="165">
        <v>98.002577854900125</v>
      </c>
      <c r="G41" s="165">
        <v>54.609489074095691</v>
      </c>
      <c r="H41" s="165">
        <v>73.296980413664855</v>
      </c>
      <c r="I41" s="165">
        <v>71.926787901009121</v>
      </c>
      <c r="J41" s="165">
        <v>53.322967662001581</v>
      </c>
      <c r="K41" s="165">
        <v>60.276534431506903</v>
      </c>
      <c r="L41" s="165">
        <v>100.18770139248593</v>
      </c>
      <c r="M41" s="165">
        <v>104.21588488957838</v>
      </c>
      <c r="N41" s="165">
        <v>75.424698402457523</v>
      </c>
      <c r="O41" s="165">
        <v>81.165729181883435</v>
      </c>
    </row>
    <row r="42" spans="1:15" ht="26.25" customHeight="1" x14ac:dyDescent="0.2">
      <c r="A42" s="126">
        <v>2000</v>
      </c>
      <c r="B42" s="90" t="s">
        <v>3</v>
      </c>
      <c r="C42" s="165">
        <v>77.155515363857774</v>
      </c>
      <c r="D42" s="165">
        <v>76.648702709999981</v>
      </c>
      <c r="E42" s="165">
        <v>89.587742961041201</v>
      </c>
      <c r="F42" s="165">
        <v>97.789498534889461</v>
      </c>
      <c r="G42" s="165">
        <v>59.224178974441813</v>
      </c>
      <c r="H42" s="165">
        <v>77.916724363895824</v>
      </c>
      <c r="I42" s="165">
        <v>73.044087500869466</v>
      </c>
      <c r="J42" s="165">
        <v>49.69118685254633</v>
      </c>
      <c r="K42" s="165">
        <v>57.371065191434262</v>
      </c>
      <c r="L42" s="165">
        <v>100.36483189247264</v>
      </c>
      <c r="M42" s="165">
        <v>104.20541918957942</v>
      </c>
      <c r="N42" s="165">
        <v>75.936342802406344</v>
      </c>
      <c r="O42" s="165">
        <v>84.13030251158699</v>
      </c>
    </row>
    <row r="43" spans="1:15" ht="12.75" customHeight="1" x14ac:dyDescent="0.2">
      <c r="A43" s="126"/>
      <c r="B43" s="90" t="s">
        <v>4</v>
      </c>
      <c r="C43" s="165">
        <v>77.631664073881595</v>
      </c>
      <c r="D43" s="165">
        <v>77.382161499999995</v>
      </c>
      <c r="E43" s="165">
        <v>90.605841890939416</v>
      </c>
      <c r="F43" s="165">
        <v>88.514625544425726</v>
      </c>
      <c r="G43" s="165">
        <v>65.866754204940023</v>
      </c>
      <c r="H43" s="165">
        <v>77.31784317386591</v>
      </c>
      <c r="I43" s="165">
        <v>73.715224740785601</v>
      </c>
      <c r="J43" s="165">
        <v>50.416076822437603</v>
      </c>
      <c r="K43" s="165">
        <v>56.977992101424434</v>
      </c>
      <c r="L43" s="165">
        <v>100.70313609244727</v>
      </c>
      <c r="M43" s="165">
        <v>104.00211508959978</v>
      </c>
      <c r="N43" s="165">
        <v>76.41101003235886</v>
      </c>
      <c r="O43" s="165">
        <v>83.472122361652808</v>
      </c>
    </row>
    <row r="44" spans="1:15" ht="12.75" customHeight="1" x14ac:dyDescent="0.2">
      <c r="A44" s="126"/>
      <c r="B44" s="90" t="s">
        <v>1</v>
      </c>
      <c r="C44" s="165">
        <v>78.510670123925536</v>
      </c>
      <c r="D44" s="165">
        <v>77.108367660000013</v>
      </c>
      <c r="E44" s="165">
        <v>91.700473840829972</v>
      </c>
      <c r="F44" s="165">
        <v>90.99826722454992</v>
      </c>
      <c r="G44" s="165">
        <v>66.291329774971857</v>
      </c>
      <c r="H44" s="165">
        <v>77.578163463878909</v>
      </c>
      <c r="I44" s="165">
        <v>74.130309790733705</v>
      </c>
      <c r="J44" s="165">
        <v>56.896309851465553</v>
      </c>
      <c r="K44" s="165">
        <v>59.461914881486564</v>
      </c>
      <c r="L44" s="165">
        <v>100.96597509242757</v>
      </c>
      <c r="M44" s="165">
        <v>103.62552908963738</v>
      </c>
      <c r="N44" s="165">
        <v>76.058637012394115</v>
      </c>
      <c r="O44" s="165">
        <v>81.979988791802029</v>
      </c>
    </row>
    <row r="45" spans="1:15" ht="12.75" customHeight="1" x14ac:dyDescent="0.2">
      <c r="A45" s="126"/>
      <c r="B45" s="90" t="s">
        <v>2</v>
      </c>
      <c r="C45" s="165">
        <v>78.486145593924334</v>
      </c>
      <c r="D45" s="165">
        <v>76.563074880000016</v>
      </c>
      <c r="E45" s="165">
        <v>91.517282490848274</v>
      </c>
      <c r="F45" s="165">
        <v>89.896772134494839</v>
      </c>
      <c r="G45" s="165">
        <v>70.222484225266669</v>
      </c>
      <c r="H45" s="165">
        <v>76.343864373817212</v>
      </c>
      <c r="I45" s="165">
        <v>73.988319610751446</v>
      </c>
      <c r="J45" s="165">
        <v>53.882423851917643</v>
      </c>
      <c r="K45" s="165">
        <v>60.674926941516865</v>
      </c>
      <c r="L45" s="165">
        <v>101.21394609240896</v>
      </c>
      <c r="M45" s="165">
        <v>103.22375718967761</v>
      </c>
      <c r="N45" s="165">
        <v>77.293291812270652</v>
      </c>
      <c r="O45" s="165">
        <v>83.180390801681995</v>
      </c>
    </row>
    <row r="46" spans="1:15" ht="26.25" customHeight="1" x14ac:dyDescent="0.2">
      <c r="A46" s="126">
        <v>2001</v>
      </c>
      <c r="B46" s="90" t="s">
        <v>3</v>
      </c>
      <c r="C46" s="165">
        <v>80.091734874004601</v>
      </c>
      <c r="D46" s="165">
        <v>79.984397029999982</v>
      </c>
      <c r="E46" s="165">
        <v>94.905781520509464</v>
      </c>
      <c r="F46" s="165">
        <v>90.106442274505326</v>
      </c>
      <c r="G46" s="165">
        <v>69.990640035249285</v>
      </c>
      <c r="H46" s="165">
        <v>80.736358874036839</v>
      </c>
      <c r="I46" s="165">
        <v>73.426127540821724</v>
      </c>
      <c r="J46" s="165">
        <v>58.589040151211663</v>
      </c>
      <c r="K46" s="165">
        <v>63.140286511578523</v>
      </c>
      <c r="L46" s="165">
        <v>101.73323219237002</v>
      </c>
      <c r="M46" s="165">
        <v>102.94659508970534</v>
      </c>
      <c r="N46" s="165">
        <v>78.987403362101247</v>
      </c>
      <c r="O46" s="165">
        <v>81.581318471841882</v>
      </c>
    </row>
    <row r="47" spans="1:15" ht="12.75" customHeight="1" x14ac:dyDescent="0.2">
      <c r="A47" s="126"/>
      <c r="B47" s="90" t="s">
        <v>4</v>
      </c>
      <c r="C47" s="165">
        <v>80.354516784017747</v>
      </c>
      <c r="D47" s="165">
        <v>80.48169652</v>
      </c>
      <c r="E47" s="165">
        <v>95.757189660424274</v>
      </c>
      <c r="F47" s="165">
        <v>95.788191424789431</v>
      </c>
      <c r="G47" s="165">
        <v>66.834792455012618</v>
      </c>
      <c r="H47" s="165">
        <v>81.761541034088097</v>
      </c>
      <c r="I47" s="165">
        <v>73.164676920854404</v>
      </c>
      <c r="J47" s="165">
        <v>58.991799971151238</v>
      </c>
      <c r="K47" s="165">
        <v>63.889501691597232</v>
      </c>
      <c r="L47" s="165">
        <v>102.40972049231928</v>
      </c>
      <c r="M47" s="165">
        <v>102.96327758970365</v>
      </c>
      <c r="N47" s="165">
        <v>78.690115242130972</v>
      </c>
      <c r="O47" s="165">
        <v>81.995181931800474</v>
      </c>
    </row>
    <row r="48" spans="1:15" ht="12.75" customHeight="1" x14ac:dyDescent="0.2">
      <c r="A48" s="126"/>
      <c r="B48" s="90" t="s">
        <v>1</v>
      </c>
      <c r="C48" s="165">
        <v>81.89437068409471</v>
      </c>
      <c r="D48" s="165">
        <v>82.489317850000035</v>
      </c>
      <c r="E48" s="165">
        <v>97.832271160216777</v>
      </c>
      <c r="F48" s="165">
        <v>98.78487707493926</v>
      </c>
      <c r="G48" s="165">
        <v>71.931431565394831</v>
      </c>
      <c r="H48" s="165">
        <v>83.995465734199797</v>
      </c>
      <c r="I48" s="165">
        <v>73.219821590847531</v>
      </c>
      <c r="J48" s="165">
        <v>56.675403061498677</v>
      </c>
      <c r="K48" s="165">
        <v>67.041189341676031</v>
      </c>
      <c r="L48" s="165">
        <v>102.86474429228514</v>
      </c>
      <c r="M48" s="165">
        <v>103.26598818967338</v>
      </c>
      <c r="N48" s="165">
        <v>81.203694401879616</v>
      </c>
      <c r="O48" s="165">
        <v>87.71913396122811</v>
      </c>
    </row>
    <row r="49" spans="1:15" ht="12.75" customHeight="1" x14ac:dyDescent="0.2">
      <c r="A49" s="126"/>
      <c r="B49" s="90" t="s">
        <v>2</v>
      </c>
      <c r="C49" s="165">
        <v>83.548491184177436</v>
      </c>
      <c r="D49" s="165">
        <v>85.883964639999974</v>
      </c>
      <c r="E49" s="165">
        <v>100.29831218997019</v>
      </c>
      <c r="F49" s="165">
        <v>99.724966974986202</v>
      </c>
      <c r="G49" s="165">
        <v>75.197619945639829</v>
      </c>
      <c r="H49" s="165">
        <v>86.117677504305874</v>
      </c>
      <c r="I49" s="165">
        <v>73.645547980794305</v>
      </c>
      <c r="J49" s="165">
        <v>58.316352651252558</v>
      </c>
      <c r="K49" s="165">
        <v>69.335305361733361</v>
      </c>
      <c r="L49" s="165">
        <v>103.31190339225161</v>
      </c>
      <c r="M49" s="165">
        <v>103.63801138963622</v>
      </c>
      <c r="N49" s="165">
        <v>81.751863031824797</v>
      </c>
      <c r="O49" s="165">
        <v>91.064650760893599</v>
      </c>
    </row>
    <row r="50" spans="1:15" ht="26.25" customHeight="1" x14ac:dyDescent="0.2">
      <c r="A50" s="126">
        <v>2002</v>
      </c>
      <c r="B50" s="90" t="s">
        <v>3</v>
      </c>
      <c r="C50" s="165">
        <v>83.415974974170808</v>
      </c>
      <c r="D50" s="165">
        <v>85.766231529999985</v>
      </c>
      <c r="E50" s="165">
        <v>104.07272258959274</v>
      </c>
      <c r="F50" s="165">
        <v>95.347363034767341</v>
      </c>
      <c r="G50" s="165">
        <v>76.588734855744121</v>
      </c>
      <c r="H50" s="165">
        <v>87.598385574379961</v>
      </c>
      <c r="I50" s="165">
        <v>74.253708960718271</v>
      </c>
      <c r="J50" s="165">
        <v>57.930907151310372</v>
      </c>
      <c r="K50" s="165">
        <v>65.730622911643252</v>
      </c>
      <c r="L50" s="165">
        <v>103.80588969221456</v>
      </c>
      <c r="M50" s="165">
        <v>103.90790738960922</v>
      </c>
      <c r="N50" s="165">
        <v>80.234893651976492</v>
      </c>
      <c r="O50" s="165">
        <v>88.708037221129231</v>
      </c>
    </row>
    <row r="51" spans="1:15" ht="12.75" customHeight="1" x14ac:dyDescent="0.2">
      <c r="A51" s="126"/>
      <c r="B51" s="90" t="s">
        <v>4</v>
      </c>
      <c r="C51" s="165">
        <v>83.422301114171105</v>
      </c>
      <c r="D51" s="165">
        <v>84.929292129999965</v>
      </c>
      <c r="E51" s="165">
        <v>97.25354789027466</v>
      </c>
      <c r="F51" s="165">
        <v>95.867510304793413</v>
      </c>
      <c r="G51" s="165">
        <v>77.55266719581644</v>
      </c>
      <c r="H51" s="165">
        <v>88.662305664433134</v>
      </c>
      <c r="I51" s="165">
        <v>75.358634530580147</v>
      </c>
      <c r="J51" s="165">
        <v>59.885705441017151</v>
      </c>
      <c r="K51" s="165">
        <v>64.678760411616963</v>
      </c>
      <c r="L51" s="165">
        <v>104.57087509215719</v>
      </c>
      <c r="M51" s="165">
        <v>103.87830158961214</v>
      </c>
      <c r="N51" s="165">
        <v>80.555386811944459</v>
      </c>
      <c r="O51" s="165">
        <v>87.868244151213204</v>
      </c>
    </row>
    <row r="52" spans="1:15" ht="12.75" customHeight="1" x14ac:dyDescent="0.2">
      <c r="A52" s="126"/>
      <c r="B52" s="90" t="s">
        <v>227</v>
      </c>
      <c r="C52" s="165">
        <v>84.600014554230043</v>
      </c>
      <c r="D52" s="165">
        <v>86.582713229999982</v>
      </c>
      <c r="E52" s="165">
        <v>96.110327570388975</v>
      </c>
      <c r="F52" s="165">
        <v>100.73613490503681</v>
      </c>
      <c r="G52" s="165">
        <v>80.080508676006033</v>
      </c>
      <c r="H52" s="165">
        <v>90.465592754523271</v>
      </c>
      <c r="I52" s="165">
        <v>76.699371240412546</v>
      </c>
      <c r="J52" s="165">
        <v>60.175293440973689</v>
      </c>
      <c r="K52" s="165">
        <v>65.011260801625298</v>
      </c>
      <c r="L52" s="165">
        <v>105.46577439209005</v>
      </c>
      <c r="M52" s="165">
        <v>103.62895548963709</v>
      </c>
      <c r="N52" s="165">
        <v>81.409137751859035</v>
      </c>
      <c r="O52" s="165">
        <v>90.311492950968898</v>
      </c>
    </row>
    <row r="53" spans="1:15" ht="12.75" customHeight="1" x14ac:dyDescent="0.2">
      <c r="A53" s="126"/>
      <c r="B53" s="90" t="s">
        <v>2</v>
      </c>
      <c r="C53" s="165">
        <v>85.657743364282879</v>
      </c>
      <c r="D53" s="165">
        <v>87.465815859999992</v>
      </c>
      <c r="E53" s="165">
        <v>97.50329432024968</v>
      </c>
      <c r="F53" s="165">
        <v>99.747116414987346</v>
      </c>
      <c r="G53" s="165">
        <v>78.820571975911548</v>
      </c>
      <c r="H53" s="165">
        <v>91.514573484575749</v>
      </c>
      <c r="I53" s="165">
        <v>78.459389390192555</v>
      </c>
      <c r="J53" s="165">
        <v>60.659819870901032</v>
      </c>
      <c r="K53" s="165">
        <v>66.781445591669552</v>
      </c>
      <c r="L53" s="165">
        <v>106.46644059201502</v>
      </c>
      <c r="M53" s="165">
        <v>103.18593818968135</v>
      </c>
      <c r="N53" s="165">
        <v>83.259642731674006</v>
      </c>
      <c r="O53" s="165">
        <v>94.364763010563564</v>
      </c>
    </row>
    <row r="54" spans="1:15" ht="26.25" customHeight="1" x14ac:dyDescent="0.2">
      <c r="A54" s="126">
        <v>2003</v>
      </c>
      <c r="B54" s="90" t="s">
        <v>3</v>
      </c>
      <c r="C54" s="165">
        <v>86.490611274324536</v>
      </c>
      <c r="D54" s="165">
        <v>85.479893379999979</v>
      </c>
      <c r="E54" s="165">
        <v>99.812875930018734</v>
      </c>
      <c r="F54" s="165">
        <v>99.69124423498458</v>
      </c>
      <c r="G54" s="165">
        <v>84.8786360663659</v>
      </c>
      <c r="H54" s="165">
        <v>92.929430284646472</v>
      </c>
      <c r="I54" s="165">
        <v>80.313475309960793</v>
      </c>
      <c r="J54" s="165">
        <v>60.53446747091985</v>
      </c>
      <c r="K54" s="165">
        <v>68.473419031711828</v>
      </c>
      <c r="L54" s="165">
        <v>108.06379929189518</v>
      </c>
      <c r="M54" s="165">
        <v>102.7257273897274</v>
      </c>
      <c r="N54" s="165">
        <v>83.817312591618219</v>
      </c>
      <c r="O54" s="165">
        <v>93.450413220654994</v>
      </c>
    </row>
    <row r="55" spans="1:15" ht="12.75" customHeight="1" x14ac:dyDescent="0.2">
      <c r="A55" s="126"/>
      <c r="B55" s="90" t="s">
        <v>4</v>
      </c>
      <c r="C55" s="165">
        <v>88.138323094406971</v>
      </c>
      <c r="D55" s="165">
        <v>88.491444380000019</v>
      </c>
      <c r="E55" s="165">
        <v>101.86577718981344</v>
      </c>
      <c r="F55" s="165">
        <v>99.499520184974941</v>
      </c>
      <c r="G55" s="165">
        <v>84.956233356371712</v>
      </c>
      <c r="H55" s="165">
        <v>94.575076814728703</v>
      </c>
      <c r="I55" s="165">
        <v>81.337502019832783</v>
      </c>
      <c r="J55" s="165">
        <v>63.987863670401822</v>
      </c>
      <c r="K55" s="165">
        <v>74.138288831853416</v>
      </c>
      <c r="L55" s="165">
        <v>108.80039399183997</v>
      </c>
      <c r="M55" s="165">
        <v>102.42674668975732</v>
      </c>
      <c r="N55" s="165">
        <v>84.722878561527736</v>
      </c>
      <c r="O55" s="165">
        <v>93.418193090658221</v>
      </c>
    </row>
    <row r="56" spans="1:15" ht="12.75" customHeight="1" x14ac:dyDescent="0.2">
      <c r="A56" s="126"/>
      <c r="B56" s="90" t="s">
        <v>1</v>
      </c>
      <c r="C56" s="165">
        <v>89.429127044471485</v>
      </c>
      <c r="D56" s="165">
        <v>89.694670439999996</v>
      </c>
      <c r="E56" s="165">
        <v>103.26259018967373</v>
      </c>
      <c r="F56" s="165">
        <v>95.280274714763976</v>
      </c>
      <c r="G56" s="165">
        <v>85.173971496388035</v>
      </c>
      <c r="H56" s="165">
        <v>96.032937384801684</v>
      </c>
      <c r="I56" s="165">
        <v>81.819775349772513</v>
      </c>
      <c r="J56" s="165">
        <v>70.502575029424619</v>
      </c>
      <c r="K56" s="165">
        <v>75.704265891892618</v>
      </c>
      <c r="L56" s="165">
        <v>109.55437999178341</v>
      </c>
      <c r="M56" s="165">
        <v>102.32290728976768</v>
      </c>
      <c r="N56" s="165">
        <v>85.717634481428249</v>
      </c>
      <c r="O56" s="165">
        <v>96.109446540389072</v>
      </c>
    </row>
    <row r="57" spans="1:15" ht="12.75" customHeight="1" x14ac:dyDescent="0.2">
      <c r="A57" s="126"/>
      <c r="B57" s="90" t="s">
        <v>2</v>
      </c>
      <c r="C57" s="165">
        <v>89.208451154460462</v>
      </c>
      <c r="D57" s="165">
        <v>89.286118810000019</v>
      </c>
      <c r="E57" s="165">
        <v>97.855897950214413</v>
      </c>
      <c r="F57" s="165">
        <v>98.839699654941967</v>
      </c>
      <c r="G57" s="165">
        <v>82.720261796204014</v>
      </c>
      <c r="H57" s="165">
        <v>94.005195554700251</v>
      </c>
      <c r="I57" s="165">
        <v>81.838963049770115</v>
      </c>
      <c r="J57" s="165">
        <v>71.785211929232204</v>
      </c>
      <c r="K57" s="165">
        <v>77.467541451936697</v>
      </c>
      <c r="L57" s="165">
        <v>110.07399079174445</v>
      </c>
      <c r="M57" s="165">
        <v>102.29277818977069</v>
      </c>
      <c r="N57" s="165">
        <v>87.019018821298047</v>
      </c>
      <c r="O57" s="165">
        <v>93.263181270673684</v>
      </c>
    </row>
    <row r="58" spans="1:15" ht="26.25" customHeight="1" x14ac:dyDescent="0.2">
      <c r="A58" s="126">
        <v>2004</v>
      </c>
      <c r="B58" s="90" t="s">
        <v>3</v>
      </c>
      <c r="C58" s="165">
        <v>90.230915264511566</v>
      </c>
      <c r="D58" s="165">
        <v>89.935625569999971</v>
      </c>
      <c r="E58" s="165">
        <v>96.098001510390162</v>
      </c>
      <c r="F58" s="165">
        <v>102.30393710511522</v>
      </c>
      <c r="G58" s="165">
        <v>85.871887066440422</v>
      </c>
      <c r="H58" s="165">
        <v>98.294201204914742</v>
      </c>
      <c r="I58" s="165">
        <v>81.802304989774726</v>
      </c>
      <c r="J58" s="165">
        <v>72.149656459177564</v>
      </c>
      <c r="K58" s="165">
        <v>79.890049491997232</v>
      </c>
      <c r="L58" s="165">
        <v>110.41226179171908</v>
      </c>
      <c r="M58" s="165">
        <v>102.29827598977015</v>
      </c>
      <c r="N58" s="165">
        <v>87.885452311211424</v>
      </c>
      <c r="O58" s="165">
        <v>95.790699810420975</v>
      </c>
    </row>
    <row r="59" spans="1:15" ht="12.75" customHeight="1" x14ac:dyDescent="0.2">
      <c r="A59" s="126"/>
      <c r="B59" s="90" t="s">
        <v>4</v>
      </c>
      <c r="C59" s="165">
        <v>90.256702204512848</v>
      </c>
      <c r="D59" s="165">
        <v>90.281480360000046</v>
      </c>
      <c r="E59" s="165">
        <v>95.556609540444342</v>
      </c>
      <c r="F59" s="165">
        <v>104.16230410520812</v>
      </c>
      <c r="G59" s="165">
        <v>89.843424546738248</v>
      </c>
      <c r="H59" s="165">
        <v>97.609489864880445</v>
      </c>
      <c r="I59" s="165">
        <v>81.788045799776484</v>
      </c>
      <c r="J59" s="165">
        <v>68.782922489682562</v>
      </c>
      <c r="K59" s="165">
        <v>79.592914701989798</v>
      </c>
      <c r="L59" s="165">
        <v>110.87008679168477</v>
      </c>
      <c r="M59" s="165">
        <v>102.24188398977577</v>
      </c>
      <c r="N59" s="165">
        <v>87.39979345126001</v>
      </c>
      <c r="O59" s="165">
        <v>98.638514570136195</v>
      </c>
    </row>
    <row r="60" spans="1:15" ht="12.75" customHeight="1" x14ac:dyDescent="0.2">
      <c r="A60" s="126"/>
      <c r="B60" s="90" t="s">
        <v>1</v>
      </c>
      <c r="C60" s="165">
        <v>89.586852624479377</v>
      </c>
      <c r="D60" s="165">
        <v>90.987428289999983</v>
      </c>
      <c r="E60" s="165">
        <v>93.708130820629208</v>
      </c>
      <c r="F60" s="165">
        <v>96.679142194833943</v>
      </c>
      <c r="G60" s="165">
        <v>92.54212351694062</v>
      </c>
      <c r="H60" s="165">
        <v>96.234245874811748</v>
      </c>
      <c r="I60" s="165">
        <v>82.401151539699839</v>
      </c>
      <c r="J60" s="165">
        <v>69.349279589597629</v>
      </c>
      <c r="K60" s="165">
        <v>73.740036271843508</v>
      </c>
      <c r="L60" s="165">
        <v>111.02845029167287</v>
      </c>
      <c r="M60" s="165">
        <v>102.06425618979353</v>
      </c>
      <c r="N60" s="165">
        <v>87.418118331258157</v>
      </c>
      <c r="O60" s="165">
        <v>93.161133750683902</v>
      </c>
    </row>
    <row r="61" spans="1:15" ht="12.75" customHeight="1" x14ac:dyDescent="0.2">
      <c r="A61" s="126"/>
      <c r="B61" s="90" t="s">
        <v>2</v>
      </c>
      <c r="C61" s="165">
        <v>90.482283974524108</v>
      </c>
      <c r="D61" s="165">
        <v>90.186380570000011</v>
      </c>
      <c r="E61" s="165">
        <v>95.409349860459074</v>
      </c>
      <c r="F61" s="165">
        <v>104.90993870524554</v>
      </c>
      <c r="G61" s="165">
        <v>94.261971557069671</v>
      </c>
      <c r="H61" s="165">
        <v>98.438437684922008</v>
      </c>
      <c r="I61" s="165">
        <v>82.88206138963973</v>
      </c>
      <c r="J61" s="165">
        <v>68.194181979770889</v>
      </c>
      <c r="K61" s="165">
        <v>75.013562901875332</v>
      </c>
      <c r="L61" s="165">
        <v>111.21269629165906</v>
      </c>
      <c r="M61" s="165">
        <v>101.85935588981403</v>
      </c>
      <c r="N61" s="165">
        <v>87.597125031240267</v>
      </c>
      <c r="O61" s="165">
        <v>99.235062400076529</v>
      </c>
    </row>
    <row r="62" spans="1:15" ht="26.25" customHeight="1" x14ac:dyDescent="0.2">
      <c r="A62" s="126">
        <v>2005</v>
      </c>
      <c r="B62" s="90" t="s">
        <v>3</v>
      </c>
      <c r="C62" s="165">
        <v>90.279150004513966</v>
      </c>
      <c r="D62" s="165">
        <v>89.488969320000024</v>
      </c>
      <c r="E62" s="165">
        <v>92.187171020781321</v>
      </c>
      <c r="F62" s="165">
        <v>107.80788470539036</v>
      </c>
      <c r="G62" s="165">
        <v>93.487066407011525</v>
      </c>
      <c r="H62" s="165">
        <v>97.775530004888822</v>
      </c>
      <c r="I62" s="165">
        <v>83.95444221950568</v>
      </c>
      <c r="J62" s="165">
        <v>68.580621399712939</v>
      </c>
      <c r="K62" s="165">
        <v>76.588831401914717</v>
      </c>
      <c r="L62" s="165">
        <v>111.27475039165438</v>
      </c>
      <c r="M62" s="165">
        <v>101.61718898983823</v>
      </c>
      <c r="N62" s="165">
        <v>88.489458451151009</v>
      </c>
      <c r="O62" s="165">
        <v>92.12550380078747</v>
      </c>
    </row>
    <row r="63" spans="1:15" ht="12.75" customHeight="1" x14ac:dyDescent="0.2">
      <c r="A63" s="126"/>
      <c r="B63" s="90" t="s">
        <v>4</v>
      </c>
      <c r="C63" s="165">
        <v>90.715177864535775</v>
      </c>
      <c r="D63" s="165">
        <v>89.768468349999992</v>
      </c>
      <c r="E63" s="165">
        <v>92.982697600701727</v>
      </c>
      <c r="F63" s="165">
        <v>108.83467960544175</v>
      </c>
      <c r="G63" s="165">
        <v>89.898740736742397</v>
      </c>
      <c r="H63" s="165">
        <v>100.01852210500098</v>
      </c>
      <c r="I63" s="165">
        <v>85.196177239350462</v>
      </c>
      <c r="J63" s="165">
        <v>69.840689459523915</v>
      </c>
      <c r="K63" s="165">
        <v>75.518373721887954</v>
      </c>
      <c r="L63" s="165">
        <v>111.91919669160605</v>
      </c>
      <c r="M63" s="165">
        <v>101.41826128985812</v>
      </c>
      <c r="N63" s="165">
        <v>88.4009221111599</v>
      </c>
      <c r="O63" s="165">
        <v>93.237271850676308</v>
      </c>
    </row>
    <row r="64" spans="1:15" ht="12.75" customHeight="1" x14ac:dyDescent="0.2">
      <c r="A64" s="126"/>
      <c r="B64" s="90" t="s">
        <v>1</v>
      </c>
      <c r="C64" s="165">
        <v>91.289073874564508</v>
      </c>
      <c r="D64" s="165">
        <v>88.727585230000003</v>
      </c>
      <c r="E64" s="165">
        <v>93.326605800667323</v>
      </c>
      <c r="F64" s="165">
        <v>109.83855080549193</v>
      </c>
      <c r="G64" s="165">
        <v>85.863812156439806</v>
      </c>
      <c r="H64" s="165">
        <v>103.07473560515375</v>
      </c>
      <c r="I64" s="165">
        <v>86.44507822919438</v>
      </c>
      <c r="J64" s="165">
        <v>70.028728879495702</v>
      </c>
      <c r="K64" s="165">
        <v>82.84366065207108</v>
      </c>
      <c r="L64" s="165">
        <v>112.57774689155667</v>
      </c>
      <c r="M64" s="165">
        <v>101.26192688987375</v>
      </c>
      <c r="N64" s="165">
        <v>89.639425811036034</v>
      </c>
      <c r="O64" s="165">
        <v>89.087373751091278</v>
      </c>
    </row>
    <row r="65" spans="1:15" ht="12.75" customHeight="1" x14ac:dyDescent="0.2">
      <c r="A65" s="126"/>
      <c r="B65" s="90" t="s">
        <v>2</v>
      </c>
      <c r="C65" s="165">
        <v>92.875729664643814</v>
      </c>
      <c r="D65" s="165">
        <v>90.223146459999995</v>
      </c>
      <c r="E65" s="165">
        <v>92.510632510748991</v>
      </c>
      <c r="F65" s="165">
        <v>106.24776110531236</v>
      </c>
      <c r="G65" s="165">
        <v>85.073428066380501</v>
      </c>
      <c r="H65" s="165">
        <v>106.22193820531112</v>
      </c>
      <c r="I65" s="165">
        <v>87.389166399076331</v>
      </c>
      <c r="J65" s="165">
        <v>72.509548109123614</v>
      </c>
      <c r="K65" s="165">
        <v>85.507698912137684</v>
      </c>
      <c r="L65" s="165">
        <v>113.31759309150118</v>
      </c>
      <c r="M65" s="165">
        <v>101.1416744898858</v>
      </c>
      <c r="N65" s="165">
        <v>90.892818720910697</v>
      </c>
      <c r="O65" s="165">
        <v>102.06043318979397</v>
      </c>
    </row>
    <row r="66" spans="1:15" ht="26.25" customHeight="1" x14ac:dyDescent="0.2">
      <c r="A66" s="126">
        <v>2006</v>
      </c>
      <c r="B66" s="90" t="s">
        <v>3</v>
      </c>
      <c r="C66" s="165">
        <v>93.207939874660411</v>
      </c>
      <c r="D66" s="165">
        <v>92.071934069999955</v>
      </c>
      <c r="E66" s="165">
        <v>91.910567410808952</v>
      </c>
      <c r="F66" s="165">
        <v>104.22325160521115</v>
      </c>
      <c r="G66" s="165">
        <v>85.536752556415252</v>
      </c>
      <c r="H66" s="165">
        <v>105.4877163052744</v>
      </c>
      <c r="I66" s="165">
        <v>87.842234089019755</v>
      </c>
      <c r="J66" s="165">
        <v>77.99518289830074</v>
      </c>
      <c r="K66" s="165">
        <v>85.249980702131225</v>
      </c>
      <c r="L66" s="165">
        <v>113.99607779145028</v>
      </c>
      <c r="M66" s="165">
        <v>101.08260228989174</v>
      </c>
      <c r="N66" s="165">
        <v>90.335278870966462</v>
      </c>
      <c r="O66" s="165">
        <v>95.304001580469617</v>
      </c>
    </row>
    <row r="67" spans="1:15" ht="12.75" customHeight="1" x14ac:dyDescent="0.2">
      <c r="A67" s="126"/>
      <c r="B67" s="90" t="s">
        <v>4</v>
      </c>
      <c r="C67" s="165">
        <v>93.68515055468427</v>
      </c>
      <c r="D67" s="165">
        <v>93.153939179999995</v>
      </c>
      <c r="E67" s="165">
        <v>92.223022120777713</v>
      </c>
      <c r="F67" s="165">
        <v>104.03886430520191</v>
      </c>
      <c r="G67" s="165">
        <v>83.45154165625884</v>
      </c>
      <c r="H67" s="165">
        <v>105.86455840529325</v>
      </c>
      <c r="I67" s="165">
        <v>88.167982418978951</v>
      </c>
      <c r="J67" s="165">
        <v>81.101994007834705</v>
      </c>
      <c r="K67" s="165">
        <v>87.324723142183146</v>
      </c>
      <c r="L67" s="165">
        <v>113.85935049146059</v>
      </c>
      <c r="M67" s="165">
        <v>101.06044578989392</v>
      </c>
      <c r="N67" s="165">
        <v>90.767075530923279</v>
      </c>
      <c r="O67" s="165">
        <v>93.019355080698048</v>
      </c>
    </row>
    <row r="68" spans="1:15" ht="12.75" customHeight="1" x14ac:dyDescent="0.2">
      <c r="A68" s="126"/>
      <c r="B68" s="90" t="s">
        <v>1</v>
      </c>
      <c r="C68" s="165">
        <v>93.663517394683211</v>
      </c>
      <c r="D68" s="165">
        <v>93.038608409999995</v>
      </c>
      <c r="E68" s="165">
        <v>92.773023470722734</v>
      </c>
      <c r="F68" s="165">
        <v>105.34157220526707</v>
      </c>
      <c r="G68" s="165">
        <v>79.469415865960187</v>
      </c>
      <c r="H68" s="165">
        <v>105.05275580525262</v>
      </c>
      <c r="I68" s="165">
        <v>88.314019678960761</v>
      </c>
      <c r="J68" s="165">
        <v>80.841432027873836</v>
      </c>
      <c r="K68" s="165">
        <v>85.484691352137091</v>
      </c>
      <c r="L68" s="165">
        <v>113.83983419146202</v>
      </c>
      <c r="M68" s="165">
        <v>101.07708638989227</v>
      </c>
      <c r="N68" s="165">
        <v>91.051873750894785</v>
      </c>
      <c r="O68" s="165">
        <v>98.785046790121541</v>
      </c>
    </row>
    <row r="69" spans="1:15" ht="12.75" customHeight="1" x14ac:dyDescent="0.2">
      <c r="A69" s="126"/>
      <c r="B69" s="90" t="s">
        <v>2</v>
      </c>
      <c r="C69" s="165">
        <v>94.901159074745109</v>
      </c>
      <c r="D69" s="165">
        <v>94.516304409999989</v>
      </c>
      <c r="E69" s="165">
        <v>97.487871250251217</v>
      </c>
      <c r="F69" s="165">
        <v>108.15591770540779</v>
      </c>
      <c r="G69" s="165">
        <v>79.893202865991995</v>
      </c>
      <c r="H69" s="165">
        <v>102.95807470514791</v>
      </c>
      <c r="I69" s="165">
        <v>88.126610388984162</v>
      </c>
      <c r="J69" s="165">
        <v>85.093298477236019</v>
      </c>
      <c r="K69" s="165">
        <v>89.144150342228613</v>
      </c>
      <c r="L69" s="165">
        <v>113.80550229146459</v>
      </c>
      <c r="M69" s="165">
        <v>101.03036188989695</v>
      </c>
      <c r="N69" s="165">
        <v>91.779499230822069</v>
      </c>
      <c r="O69" s="165">
        <v>102.99253468970073</v>
      </c>
    </row>
    <row r="70" spans="1:15" ht="26.25" customHeight="1" x14ac:dyDescent="0.2">
      <c r="A70" s="126">
        <v>2007</v>
      </c>
      <c r="B70" s="90" t="s">
        <v>3</v>
      </c>
      <c r="C70" s="165">
        <v>94.673654604733713</v>
      </c>
      <c r="D70" s="165">
        <v>95.18935427000001</v>
      </c>
      <c r="E70" s="165">
        <v>99.576914350042372</v>
      </c>
      <c r="F70" s="165">
        <v>106.29135460531457</v>
      </c>
      <c r="G70" s="165">
        <v>81.985327276148865</v>
      </c>
      <c r="H70" s="165">
        <v>104.6056269052303</v>
      </c>
      <c r="I70" s="165">
        <v>88.040725518994904</v>
      </c>
      <c r="J70" s="165">
        <v>84.494774787325795</v>
      </c>
      <c r="K70" s="165">
        <v>88.281847232207028</v>
      </c>
      <c r="L70" s="165">
        <v>113.51857359148609</v>
      </c>
      <c r="M70" s="165">
        <v>100.43967448995605</v>
      </c>
      <c r="N70" s="165">
        <v>90.983301900901637</v>
      </c>
      <c r="O70" s="165">
        <v>96.015482170398499</v>
      </c>
    </row>
    <row r="71" spans="1:15" ht="12.75" customHeight="1" x14ac:dyDescent="0.2">
      <c r="A71" s="126"/>
      <c r="B71" s="90" t="s">
        <v>4</v>
      </c>
      <c r="C71" s="165">
        <v>94.434122234721727</v>
      </c>
      <c r="D71" s="165">
        <v>95.442514340000031</v>
      </c>
      <c r="E71" s="165">
        <v>98.821027930117893</v>
      </c>
      <c r="F71" s="165">
        <v>105.5577406052779</v>
      </c>
      <c r="G71" s="165">
        <v>83.039975036228</v>
      </c>
      <c r="H71" s="165">
        <v>105.69495720528478</v>
      </c>
      <c r="I71" s="165">
        <v>88.138614938982656</v>
      </c>
      <c r="J71" s="165">
        <v>84.05188487739224</v>
      </c>
      <c r="K71" s="165">
        <v>88.351155252208784</v>
      </c>
      <c r="L71" s="165">
        <v>112.83606879153731</v>
      </c>
      <c r="M71" s="165">
        <v>99.882487290011738</v>
      </c>
      <c r="N71" s="165">
        <v>90.785422110921488</v>
      </c>
      <c r="O71" s="165">
        <v>91.359075830864128</v>
      </c>
    </row>
    <row r="72" spans="1:15" ht="12.75" customHeight="1" x14ac:dyDescent="0.2">
      <c r="A72" s="126"/>
      <c r="B72" s="90" t="s">
        <v>1</v>
      </c>
      <c r="C72" s="165">
        <v>95.077893294753864</v>
      </c>
      <c r="D72" s="165">
        <v>97.118794199999982</v>
      </c>
      <c r="E72" s="165">
        <v>98.127912210187247</v>
      </c>
      <c r="F72" s="165">
        <v>103.84943970519248</v>
      </c>
      <c r="G72" s="165">
        <v>83.445924636258468</v>
      </c>
      <c r="H72" s="165">
        <v>108.10931460540544</v>
      </c>
      <c r="I72" s="165">
        <v>88.306326508961703</v>
      </c>
      <c r="J72" s="165">
        <v>87.649906736852543</v>
      </c>
      <c r="K72" s="165">
        <v>84.507130092112703</v>
      </c>
      <c r="L72" s="165">
        <v>112.38041449157146</v>
      </c>
      <c r="M72" s="165">
        <v>99.784323100021552</v>
      </c>
      <c r="N72" s="165">
        <v>90.892248220910773</v>
      </c>
      <c r="O72" s="165">
        <v>95.266449580473363</v>
      </c>
    </row>
    <row r="73" spans="1:15" ht="12.75" customHeight="1" x14ac:dyDescent="0.2">
      <c r="A73" s="126"/>
      <c r="B73" s="90" t="s">
        <v>2</v>
      </c>
      <c r="C73" s="165">
        <v>95.836897114791839</v>
      </c>
      <c r="D73" s="165">
        <v>96.03299844</v>
      </c>
      <c r="E73" s="165">
        <v>98.638596190136184</v>
      </c>
      <c r="F73" s="165">
        <v>102.11533680510576</v>
      </c>
      <c r="G73" s="165">
        <v>90.391481886779374</v>
      </c>
      <c r="H73" s="165">
        <v>108.74481070543719</v>
      </c>
      <c r="I73" s="165">
        <v>88.899536158887543</v>
      </c>
      <c r="J73" s="165">
        <v>87.811375646828282</v>
      </c>
      <c r="K73" s="165">
        <v>89.558889382239016</v>
      </c>
      <c r="L73" s="165">
        <v>112.04990059159624</v>
      </c>
      <c r="M73" s="165">
        <v>99.6008110400399</v>
      </c>
      <c r="N73" s="165">
        <v>91.907368060809276</v>
      </c>
      <c r="O73" s="165">
        <v>96.06429247039361</v>
      </c>
    </row>
    <row r="74" spans="1:15" ht="26.25" customHeight="1" x14ac:dyDescent="0.2">
      <c r="A74" s="126">
        <v>2008</v>
      </c>
      <c r="B74" s="90" t="s">
        <v>3</v>
      </c>
      <c r="C74" s="165">
        <v>96.536676944826823</v>
      </c>
      <c r="D74" s="165">
        <v>96.261728229999989</v>
      </c>
      <c r="E74" s="165">
        <v>100.84146978991583</v>
      </c>
      <c r="F74" s="165">
        <v>103.98962720519948</v>
      </c>
      <c r="G74" s="165">
        <v>86.845755466513424</v>
      </c>
      <c r="H74" s="165">
        <v>112.10120750560507</v>
      </c>
      <c r="I74" s="165">
        <v>89.354006308830691</v>
      </c>
      <c r="J74" s="165">
        <v>91.840407066223946</v>
      </c>
      <c r="K74" s="165">
        <v>89.287374772232212</v>
      </c>
      <c r="L74" s="165">
        <v>111.43519739164233</v>
      </c>
      <c r="M74" s="165">
        <v>99.065883010093401</v>
      </c>
      <c r="N74" s="165">
        <v>92.927252320707254</v>
      </c>
      <c r="O74" s="165">
        <v>93.676137970632425</v>
      </c>
    </row>
    <row r="75" spans="1:15" ht="12.75" customHeight="1" x14ac:dyDescent="0.2">
      <c r="A75" s="126"/>
      <c r="B75" s="90" t="s">
        <v>4</v>
      </c>
      <c r="C75" s="165">
        <v>96.568203734828373</v>
      </c>
      <c r="D75" s="165">
        <v>96.496573110000014</v>
      </c>
      <c r="E75" s="165">
        <v>99.409184410059112</v>
      </c>
      <c r="F75" s="165">
        <v>103.11145690515555</v>
      </c>
      <c r="G75" s="165">
        <v>82.97718458622326</v>
      </c>
      <c r="H75" s="165">
        <v>112.39483800561976</v>
      </c>
      <c r="I75" s="165">
        <v>89.609881468798747</v>
      </c>
      <c r="J75" s="165">
        <v>91.866534016220086</v>
      </c>
      <c r="K75" s="165">
        <v>91.039687972276013</v>
      </c>
      <c r="L75" s="165">
        <v>111.14643309166404</v>
      </c>
      <c r="M75" s="165">
        <v>98.006344800199329</v>
      </c>
      <c r="N75" s="165">
        <v>92.898520760710127</v>
      </c>
      <c r="O75" s="165">
        <v>98.817876450118206</v>
      </c>
    </row>
    <row r="76" spans="1:15" ht="12.75" customHeight="1" x14ac:dyDescent="0.2">
      <c r="A76" s="126"/>
      <c r="B76" s="90" t="s">
        <v>1</v>
      </c>
      <c r="C76" s="165">
        <v>95.298796004764952</v>
      </c>
      <c r="D76" s="165">
        <v>92.605021009999987</v>
      </c>
      <c r="E76" s="165">
        <v>96.585025540341476</v>
      </c>
      <c r="F76" s="165">
        <v>101.92809980509641</v>
      </c>
      <c r="G76" s="165">
        <v>82.952276746221472</v>
      </c>
      <c r="H76" s="165">
        <v>110.40398950552022</v>
      </c>
      <c r="I76" s="165">
        <v>89.475188788815601</v>
      </c>
      <c r="J76" s="165">
        <v>88.574495086713839</v>
      </c>
      <c r="K76" s="165">
        <v>90.354419742258827</v>
      </c>
      <c r="L76" s="165">
        <v>111.49363759163798</v>
      </c>
      <c r="M76" s="165">
        <v>99.005797160099419</v>
      </c>
      <c r="N76" s="165">
        <v>93.193375420680638</v>
      </c>
      <c r="O76" s="165">
        <v>94.894499030510545</v>
      </c>
    </row>
    <row r="77" spans="1:15" ht="12.75" customHeight="1" x14ac:dyDescent="0.2">
      <c r="A77" s="126"/>
      <c r="B77" s="90" t="s">
        <v>2</v>
      </c>
      <c r="C77" s="165">
        <v>95.121813784756114</v>
      </c>
      <c r="D77" s="165">
        <v>91.253245729999975</v>
      </c>
      <c r="E77" s="165">
        <v>96.496356180350389</v>
      </c>
      <c r="F77" s="165">
        <v>103.47135190517359</v>
      </c>
      <c r="G77" s="165">
        <v>86.442218676483165</v>
      </c>
      <c r="H77" s="165">
        <v>111.699615105585</v>
      </c>
      <c r="I77" s="165">
        <v>89.16867211885392</v>
      </c>
      <c r="J77" s="165">
        <v>85.54145300716884</v>
      </c>
      <c r="K77" s="165">
        <v>91.796207422294898</v>
      </c>
      <c r="L77" s="165">
        <v>111.26084909165542</v>
      </c>
      <c r="M77" s="165">
        <v>98.245910750175383</v>
      </c>
      <c r="N77" s="165">
        <v>94.102074240589815</v>
      </c>
      <c r="O77" s="165">
        <v>91.968244320803194</v>
      </c>
    </row>
    <row r="78" spans="1:15" ht="26.25" customHeight="1" x14ac:dyDescent="0.2">
      <c r="A78" s="126">
        <v>2009</v>
      </c>
      <c r="B78" s="90" t="s">
        <v>3</v>
      </c>
      <c r="C78" s="165">
        <v>95.666828884783385</v>
      </c>
      <c r="D78" s="165">
        <v>90.484637659999976</v>
      </c>
      <c r="E78" s="165">
        <v>93.893950860610616</v>
      </c>
      <c r="F78" s="165">
        <v>103.34858110516744</v>
      </c>
      <c r="G78" s="165">
        <v>86.876491056515761</v>
      </c>
      <c r="H78" s="165">
        <v>115.56796210577838</v>
      </c>
      <c r="I78" s="165">
        <v>89.624568678796905</v>
      </c>
      <c r="J78" s="165">
        <v>84.234063537364918</v>
      </c>
      <c r="K78" s="165">
        <v>91.847788182296128</v>
      </c>
      <c r="L78" s="165">
        <v>111.56508739163262</v>
      </c>
      <c r="M78" s="165">
        <v>99.472469000052726</v>
      </c>
      <c r="N78" s="165">
        <v>94.708524350529146</v>
      </c>
      <c r="O78" s="165">
        <v>98.037062100196309</v>
      </c>
    </row>
    <row r="79" spans="1:15" ht="12.75" customHeight="1" x14ac:dyDescent="0.2">
      <c r="A79" s="126"/>
      <c r="B79" s="90" t="s">
        <v>4</v>
      </c>
      <c r="C79" s="165">
        <v>95.590125454779511</v>
      </c>
      <c r="D79" s="165">
        <v>90.257110299999951</v>
      </c>
      <c r="E79" s="165">
        <v>92.959617940704092</v>
      </c>
      <c r="F79" s="165">
        <v>99.87606646499377</v>
      </c>
      <c r="G79" s="165">
        <v>89.321938606699106</v>
      </c>
      <c r="H79" s="165">
        <v>115.97721210579888</v>
      </c>
      <c r="I79" s="165">
        <v>89.776744298777885</v>
      </c>
      <c r="J79" s="165">
        <v>81.966047607705107</v>
      </c>
      <c r="K79" s="165">
        <v>94.649585322366249</v>
      </c>
      <c r="L79" s="165">
        <v>111.28197369165382</v>
      </c>
      <c r="M79" s="165">
        <v>99.808313260019148</v>
      </c>
      <c r="N79" s="165">
        <v>95.177045050482263</v>
      </c>
      <c r="O79" s="165">
        <v>96.966707970303318</v>
      </c>
    </row>
    <row r="80" spans="1:15" ht="12.75" customHeight="1" x14ac:dyDescent="0.2">
      <c r="A80" s="126"/>
      <c r="B80" s="90" t="s">
        <v>1</v>
      </c>
      <c r="C80" s="165">
        <v>95.261390924763106</v>
      </c>
      <c r="D80" s="165">
        <v>91.029032959999995</v>
      </c>
      <c r="E80" s="165">
        <v>92.528479710747135</v>
      </c>
      <c r="F80" s="165">
        <v>93.322981004666161</v>
      </c>
      <c r="G80" s="165">
        <v>87.846521946588481</v>
      </c>
      <c r="H80" s="165">
        <v>114.33052850571654</v>
      </c>
      <c r="I80" s="165">
        <v>90.396384778700451</v>
      </c>
      <c r="J80" s="165">
        <v>80.830564407875414</v>
      </c>
      <c r="K80" s="165">
        <v>89.618795032240499</v>
      </c>
      <c r="L80" s="165">
        <v>111.00125789167491</v>
      </c>
      <c r="M80" s="165">
        <v>99.809803840018972</v>
      </c>
      <c r="N80" s="165">
        <v>95.008529300499134</v>
      </c>
      <c r="O80" s="165">
        <v>103.9241813896076</v>
      </c>
    </row>
    <row r="81" spans="1:15" ht="12.75" customHeight="1" x14ac:dyDescent="0.2">
      <c r="A81" s="126"/>
      <c r="B81" s="90" t="s">
        <v>2</v>
      </c>
      <c r="C81" s="165">
        <v>95.009857874750494</v>
      </c>
      <c r="D81" s="165">
        <v>92.168989429999982</v>
      </c>
      <c r="E81" s="165">
        <v>91.016185750898387</v>
      </c>
      <c r="F81" s="165">
        <v>94.049565174702465</v>
      </c>
      <c r="G81" s="165">
        <v>88.373051756627959</v>
      </c>
      <c r="H81" s="165">
        <v>110.98658590554935</v>
      </c>
      <c r="I81" s="165">
        <v>91.372829758578376</v>
      </c>
      <c r="J81" s="165">
        <v>80.498101117925302</v>
      </c>
      <c r="K81" s="165">
        <v>89.837889722245947</v>
      </c>
      <c r="L81" s="165">
        <v>110.83533779168735</v>
      </c>
      <c r="M81" s="165">
        <v>99.681263090031891</v>
      </c>
      <c r="N81" s="165">
        <v>95.724996320427479</v>
      </c>
      <c r="O81" s="165">
        <v>97.841162660215929</v>
      </c>
    </row>
    <row r="82" spans="1:15" ht="26.25" customHeight="1" x14ac:dyDescent="0.2">
      <c r="A82" s="126">
        <v>2010</v>
      </c>
      <c r="B82" s="90" t="s">
        <v>3</v>
      </c>
      <c r="C82" s="165">
        <v>95.147158474757404</v>
      </c>
      <c r="D82" s="165">
        <v>92.769738509999968</v>
      </c>
      <c r="E82" s="165">
        <v>92.762482670723756</v>
      </c>
      <c r="F82" s="165">
        <v>96.217527124810843</v>
      </c>
      <c r="G82" s="165">
        <v>84.331908336324943</v>
      </c>
      <c r="H82" s="165">
        <v>112.49283130562463</v>
      </c>
      <c r="I82" s="165">
        <v>92.181476058477301</v>
      </c>
      <c r="J82" s="165">
        <v>79.60307640805955</v>
      </c>
      <c r="K82" s="165">
        <v>89.38258996223459</v>
      </c>
      <c r="L82" s="165">
        <v>110.71541529169636</v>
      </c>
      <c r="M82" s="165">
        <v>99.276774610072337</v>
      </c>
      <c r="N82" s="165">
        <v>96.096811080390296</v>
      </c>
      <c r="O82" s="165">
        <v>96.417046110358328</v>
      </c>
    </row>
    <row r="83" spans="1:15" ht="12.75" customHeight="1" x14ac:dyDescent="0.2">
      <c r="A83" s="126"/>
      <c r="B83" s="90" t="s">
        <v>4</v>
      </c>
      <c r="C83" s="165">
        <v>95.546959764777355</v>
      </c>
      <c r="D83" s="165">
        <v>94.470295969999995</v>
      </c>
      <c r="E83" s="165">
        <v>91.51047519084895</v>
      </c>
      <c r="F83" s="165">
        <v>96.396872854819833</v>
      </c>
      <c r="G83" s="165">
        <v>87.712048936578412</v>
      </c>
      <c r="H83" s="165">
        <v>107.93419760539672</v>
      </c>
      <c r="I83" s="165">
        <v>93.176139598352961</v>
      </c>
      <c r="J83" s="165">
        <v>82.340349087648946</v>
      </c>
      <c r="K83" s="165">
        <v>86.315365722157921</v>
      </c>
      <c r="L83" s="165">
        <v>110.59128069170566</v>
      </c>
      <c r="M83" s="165">
        <v>98.862325610113771</v>
      </c>
      <c r="N83" s="165">
        <v>96.45160030035477</v>
      </c>
      <c r="O83" s="165">
        <v>101.2593165898741</v>
      </c>
    </row>
    <row r="84" spans="1:15" ht="12.75" customHeight="1" x14ac:dyDescent="0.2">
      <c r="A84" s="126"/>
      <c r="B84" s="90" t="s">
        <v>1</v>
      </c>
      <c r="C84" s="165">
        <v>95.592904614779684</v>
      </c>
      <c r="D84" s="165">
        <v>94.622820080000025</v>
      </c>
      <c r="E84" s="165">
        <v>91.941501500805856</v>
      </c>
      <c r="F84" s="165">
        <v>97.608689014880454</v>
      </c>
      <c r="G84" s="165">
        <v>86.591091826494377</v>
      </c>
      <c r="H84" s="165">
        <v>107.38668890536935</v>
      </c>
      <c r="I84" s="165">
        <v>93.587816208301476</v>
      </c>
      <c r="J84" s="165">
        <v>82.248840137662725</v>
      </c>
      <c r="K84" s="165">
        <v>85.367919202134161</v>
      </c>
      <c r="L84" s="165">
        <v>110.4229223917183</v>
      </c>
      <c r="M84" s="165">
        <v>98.844480260115517</v>
      </c>
      <c r="N84" s="165">
        <v>96.626040570337352</v>
      </c>
      <c r="O84" s="165">
        <v>102.34313428976574</v>
      </c>
    </row>
    <row r="85" spans="1:15" ht="12.75" customHeight="1" x14ac:dyDescent="0.2">
      <c r="A85" s="126"/>
      <c r="B85" s="90" t="s">
        <v>2</v>
      </c>
      <c r="C85" s="165">
        <v>95.318147114765935</v>
      </c>
      <c r="D85" s="165">
        <v>94.968602510000011</v>
      </c>
      <c r="E85" s="165">
        <v>93.034578080696562</v>
      </c>
      <c r="F85" s="165">
        <v>96.732006544836622</v>
      </c>
      <c r="G85" s="165">
        <v>88.59098225664431</v>
      </c>
      <c r="H85" s="165">
        <v>106.0233473053012</v>
      </c>
      <c r="I85" s="165">
        <v>93.728910488283901</v>
      </c>
      <c r="J85" s="165">
        <v>84.275994767358583</v>
      </c>
      <c r="K85" s="165">
        <v>85.791706052144775</v>
      </c>
      <c r="L85" s="165">
        <v>110.25224169173106</v>
      </c>
      <c r="M85" s="165">
        <v>99.527349050047249</v>
      </c>
      <c r="N85" s="165">
        <v>95.999261770400054</v>
      </c>
      <c r="O85" s="165">
        <v>91.579828200842059</v>
      </c>
    </row>
    <row r="86" spans="1:15" ht="26.25" customHeight="1" x14ac:dyDescent="0.2">
      <c r="A86" s="126">
        <v>2011</v>
      </c>
      <c r="B86" s="90" t="s">
        <v>3</v>
      </c>
      <c r="C86" s="165">
        <v>95.490146904774491</v>
      </c>
      <c r="D86" s="165">
        <v>94.607495260000007</v>
      </c>
      <c r="E86" s="165">
        <v>94.94012734050601</v>
      </c>
      <c r="F86" s="165">
        <v>95.464547494773242</v>
      </c>
      <c r="G86" s="165">
        <v>85.523153556414243</v>
      </c>
      <c r="H86" s="165">
        <v>102.70555360513528</v>
      </c>
      <c r="I86" s="165">
        <v>93.995221608250588</v>
      </c>
      <c r="J86" s="165">
        <v>85.104364027234368</v>
      </c>
      <c r="K86" s="165">
        <v>91.892357802297312</v>
      </c>
      <c r="L86" s="165">
        <v>110.02965499174779</v>
      </c>
      <c r="M86" s="165">
        <v>100.59169628994083</v>
      </c>
      <c r="N86" s="165">
        <v>95.416009140458371</v>
      </c>
      <c r="O86" s="165">
        <v>93.893213240610748</v>
      </c>
    </row>
    <row r="87" spans="1:15" ht="12.75" customHeight="1" x14ac:dyDescent="0.2">
      <c r="A87" s="126"/>
      <c r="B87" s="90" t="s">
        <v>4</v>
      </c>
      <c r="C87" s="165">
        <v>94.991101174749559</v>
      </c>
      <c r="D87" s="165">
        <v>94.52735153999997</v>
      </c>
      <c r="E87" s="165">
        <v>95.956889750404301</v>
      </c>
      <c r="F87" s="165">
        <v>97.304084594865188</v>
      </c>
      <c r="G87" s="165">
        <v>85.855568716439137</v>
      </c>
      <c r="H87" s="165">
        <v>102.31213040511561</v>
      </c>
      <c r="I87" s="165">
        <v>93.948617508256433</v>
      </c>
      <c r="J87" s="165">
        <v>83.032969317545025</v>
      </c>
      <c r="K87" s="165">
        <v>88.826178642220626</v>
      </c>
      <c r="L87" s="165">
        <v>109.36676129179745</v>
      </c>
      <c r="M87" s="165">
        <v>99.644233220035559</v>
      </c>
      <c r="N87" s="165">
        <v>96.329213350367041</v>
      </c>
      <c r="O87" s="165">
        <v>89.742141951025815</v>
      </c>
    </row>
    <row r="88" spans="1:15" ht="12.75" customHeight="1" x14ac:dyDescent="0.2">
      <c r="A88" s="126"/>
      <c r="B88" s="90" t="s">
        <v>1</v>
      </c>
      <c r="C88" s="165">
        <v>95.668622904783462</v>
      </c>
      <c r="D88" s="165">
        <v>94.657575760000014</v>
      </c>
      <c r="E88" s="165">
        <v>97.600981040239972</v>
      </c>
      <c r="F88" s="165">
        <v>96.926762364846368</v>
      </c>
      <c r="G88" s="165">
        <v>85.98502324644889</v>
      </c>
      <c r="H88" s="165">
        <v>102.65978520513301</v>
      </c>
      <c r="I88" s="165">
        <v>94.123763748234495</v>
      </c>
      <c r="J88" s="165">
        <v>85.233656477214964</v>
      </c>
      <c r="K88" s="165">
        <v>91.329029062283212</v>
      </c>
      <c r="L88" s="165">
        <v>108.32457509187566</v>
      </c>
      <c r="M88" s="165">
        <v>98.729408790127081</v>
      </c>
      <c r="N88" s="165">
        <v>96.32831578036712</v>
      </c>
      <c r="O88" s="165">
        <v>96.204198430379634</v>
      </c>
    </row>
    <row r="89" spans="1:15" ht="12.75" customHeight="1" x14ac:dyDescent="0.2">
      <c r="A89" s="126"/>
      <c r="B89" s="90" t="s">
        <v>2</v>
      </c>
      <c r="C89" s="165">
        <v>96.220795924811057</v>
      </c>
      <c r="D89" s="165">
        <v>94.698377220000012</v>
      </c>
      <c r="E89" s="165">
        <v>96.637312100336288</v>
      </c>
      <c r="F89" s="165">
        <v>97.909139144895491</v>
      </c>
      <c r="G89" s="165">
        <v>85.224377286391857</v>
      </c>
      <c r="H89" s="165">
        <v>103.99563510519981</v>
      </c>
      <c r="I89" s="165">
        <v>93.957830758255255</v>
      </c>
      <c r="J89" s="165">
        <v>87.403665316889473</v>
      </c>
      <c r="K89" s="165">
        <v>90.929457752273251</v>
      </c>
      <c r="L89" s="165">
        <v>107.04598929197159</v>
      </c>
      <c r="M89" s="165">
        <v>98.03033102019694</v>
      </c>
      <c r="N89" s="165">
        <v>97.429665180257047</v>
      </c>
      <c r="O89" s="165">
        <v>103.15504818968452</v>
      </c>
    </row>
    <row r="90" spans="1:15" ht="26.25" customHeight="1" x14ac:dyDescent="0.2">
      <c r="A90" s="126">
        <v>2012</v>
      </c>
      <c r="B90" s="90" t="s">
        <v>3</v>
      </c>
      <c r="C90" s="165">
        <v>95.674756034783741</v>
      </c>
      <c r="D90" s="165">
        <v>96.098676990000001</v>
      </c>
      <c r="E90" s="165">
        <v>91.951682440804859</v>
      </c>
      <c r="F90" s="165">
        <v>94.782816034739156</v>
      </c>
      <c r="G90" s="165">
        <v>84.728997146354672</v>
      </c>
      <c r="H90" s="165">
        <v>102.4734650051237</v>
      </c>
      <c r="I90" s="165">
        <v>94.294056508213245</v>
      </c>
      <c r="J90" s="165">
        <v>86.516340107022558</v>
      </c>
      <c r="K90" s="165">
        <v>95.236996122380916</v>
      </c>
      <c r="L90" s="165">
        <v>105.60836609207935</v>
      </c>
      <c r="M90" s="165">
        <v>98.335883340166362</v>
      </c>
      <c r="N90" s="165">
        <v>97.982764570201695</v>
      </c>
      <c r="O90" s="165">
        <v>94.918717940508159</v>
      </c>
    </row>
    <row r="91" spans="1:15" ht="12.75" customHeight="1" x14ac:dyDescent="0.2">
      <c r="A91" s="126"/>
      <c r="B91" s="90" t="s">
        <v>4</v>
      </c>
      <c r="C91" s="165">
        <v>96.462994974823175</v>
      </c>
      <c r="D91" s="165">
        <v>94.609754839999979</v>
      </c>
      <c r="E91" s="165">
        <v>91.35036696086496</v>
      </c>
      <c r="F91" s="165">
        <v>95.498723094774931</v>
      </c>
      <c r="G91" s="165">
        <v>82.691815896201859</v>
      </c>
      <c r="H91" s="165">
        <v>105.66850120528343</v>
      </c>
      <c r="I91" s="165">
        <v>94.302359378212216</v>
      </c>
      <c r="J91" s="165">
        <v>87.631789286855209</v>
      </c>
      <c r="K91" s="165">
        <v>100.51228710251277</v>
      </c>
      <c r="L91" s="165">
        <v>104.29681429217771</v>
      </c>
      <c r="M91" s="165">
        <v>98.60133697013984</v>
      </c>
      <c r="N91" s="165">
        <v>98.11376008018857</v>
      </c>
      <c r="O91" s="165">
        <v>105.65925788943407</v>
      </c>
    </row>
    <row r="92" spans="1:15" ht="12.75" customHeight="1" x14ac:dyDescent="0.2">
      <c r="A92" s="126"/>
      <c r="B92" s="90" t="s">
        <v>1</v>
      </c>
      <c r="C92" s="165">
        <v>96.346562234817327</v>
      </c>
      <c r="D92" s="165">
        <v>95.486931890000008</v>
      </c>
      <c r="E92" s="165">
        <v>89.630369651036958</v>
      </c>
      <c r="F92" s="165">
        <v>95.002964944750175</v>
      </c>
      <c r="G92" s="165">
        <v>81.304520936097845</v>
      </c>
      <c r="H92" s="165">
        <v>104.95572920524779</v>
      </c>
      <c r="I92" s="165">
        <v>94.682286928164729</v>
      </c>
      <c r="J92" s="165">
        <v>88.676792116698451</v>
      </c>
      <c r="K92" s="165">
        <v>98.020227202450471</v>
      </c>
      <c r="L92" s="165">
        <v>103.39255159224557</v>
      </c>
      <c r="M92" s="165">
        <v>98.717391360128232</v>
      </c>
      <c r="N92" s="165">
        <v>98.454372810154538</v>
      </c>
      <c r="O92" s="165">
        <v>105.6710828894329</v>
      </c>
    </row>
    <row r="93" spans="1:15" ht="12.75" customHeight="1" x14ac:dyDescent="0.2">
      <c r="A93" s="126"/>
      <c r="B93" s="90" t="s">
        <v>2</v>
      </c>
      <c r="C93" s="165">
        <v>97.249826684862498</v>
      </c>
      <c r="D93" s="165">
        <v>96.30897269999997</v>
      </c>
      <c r="E93" s="165">
        <v>89.589063041041115</v>
      </c>
      <c r="F93" s="165">
        <v>93.535478574676773</v>
      </c>
      <c r="G93" s="165">
        <v>87.03930997652796</v>
      </c>
      <c r="H93" s="165">
        <v>103.23068800516154</v>
      </c>
      <c r="I93" s="165">
        <v>95.559126398055085</v>
      </c>
      <c r="J93" s="165">
        <v>93.012510156048137</v>
      </c>
      <c r="K93" s="165">
        <v>97.303499102432539</v>
      </c>
      <c r="L93" s="165">
        <v>102.60651099230452</v>
      </c>
      <c r="M93" s="165">
        <v>99.676233070032325</v>
      </c>
      <c r="N93" s="165">
        <v>98.652317130134733</v>
      </c>
      <c r="O93" s="165">
        <v>108.80483418911957</v>
      </c>
    </row>
    <row r="94" spans="1:15" ht="26.25" customHeight="1" x14ac:dyDescent="0.2">
      <c r="A94" s="126">
        <v>2013</v>
      </c>
      <c r="B94" s="90" t="s">
        <v>3</v>
      </c>
      <c r="C94" s="165">
        <v>97.347623694867409</v>
      </c>
      <c r="D94" s="165">
        <v>96.441047389999994</v>
      </c>
      <c r="E94" s="165">
        <v>90.252088530974802</v>
      </c>
      <c r="F94" s="165">
        <v>91.546980994577368</v>
      </c>
      <c r="G94" s="165">
        <v>87.483645456561291</v>
      </c>
      <c r="H94" s="165">
        <v>105.17184590525859</v>
      </c>
      <c r="I94" s="165">
        <v>96.216116027972973</v>
      </c>
      <c r="J94" s="165">
        <v>93.199441356020131</v>
      </c>
      <c r="K94" s="165">
        <v>97.796944222444921</v>
      </c>
      <c r="L94" s="165">
        <v>103.20884059225935</v>
      </c>
      <c r="M94" s="165">
        <v>99.427101710057258</v>
      </c>
      <c r="N94" s="165">
        <v>98.545578170145419</v>
      </c>
      <c r="O94" s="165">
        <v>104.53943378954611</v>
      </c>
    </row>
    <row r="95" spans="1:15" ht="12.75" customHeight="1" x14ac:dyDescent="0.2">
      <c r="A95" s="126"/>
      <c r="B95" s="90" t="s">
        <v>4</v>
      </c>
      <c r="C95" s="165">
        <v>97.832909854891668</v>
      </c>
      <c r="D95" s="165">
        <v>97.684028570000009</v>
      </c>
      <c r="E95" s="165">
        <v>91.190271720880986</v>
      </c>
      <c r="F95" s="165">
        <v>94.879324384743953</v>
      </c>
      <c r="G95" s="165">
        <v>89.07398601668055</v>
      </c>
      <c r="H95" s="165">
        <v>105.09755220525489</v>
      </c>
      <c r="I95" s="165">
        <v>97.046630157869203</v>
      </c>
      <c r="J95" s="165">
        <v>91.55414582626689</v>
      </c>
      <c r="K95" s="165">
        <v>101.02899520252572</v>
      </c>
      <c r="L95" s="165">
        <v>103.29773169225265</v>
      </c>
      <c r="M95" s="165">
        <v>98.962814420103712</v>
      </c>
      <c r="N95" s="165">
        <v>98.157059000184233</v>
      </c>
      <c r="O95" s="165">
        <v>104.35336598956469</v>
      </c>
    </row>
    <row r="96" spans="1:15" ht="12.75" customHeight="1" x14ac:dyDescent="0.2">
      <c r="A96" s="126"/>
      <c r="B96" s="90" t="s">
        <v>1</v>
      </c>
      <c r="C96" s="165">
        <v>98.2974232149149</v>
      </c>
      <c r="D96" s="165">
        <v>99.151063869999945</v>
      </c>
      <c r="E96" s="165">
        <v>92.040780490795925</v>
      </c>
      <c r="F96" s="165">
        <v>92.691405494634566</v>
      </c>
      <c r="G96" s="165">
        <v>92.851453776963837</v>
      </c>
      <c r="H96" s="165">
        <v>107.159978705358</v>
      </c>
      <c r="I96" s="165">
        <v>97.805169997774357</v>
      </c>
      <c r="J96" s="165">
        <v>91.661401786250792</v>
      </c>
      <c r="K96" s="165">
        <v>100.25602710250638</v>
      </c>
      <c r="L96" s="165">
        <v>102.95788029227815</v>
      </c>
      <c r="M96" s="165">
        <v>98.693360750130651</v>
      </c>
      <c r="N96" s="165">
        <v>98.227178600177268</v>
      </c>
      <c r="O96" s="165">
        <v>102.48334798975166</v>
      </c>
    </row>
    <row r="97" spans="1:15" ht="12.75" customHeight="1" x14ac:dyDescent="0.2">
      <c r="A97" s="126"/>
      <c r="B97" s="90" t="s">
        <v>2</v>
      </c>
      <c r="C97" s="165">
        <v>98.733023644936651</v>
      </c>
      <c r="D97" s="165">
        <v>98.980565349999978</v>
      </c>
      <c r="E97" s="165">
        <v>93.973192370602689</v>
      </c>
      <c r="F97" s="165">
        <v>94.659318624732975</v>
      </c>
      <c r="G97" s="165">
        <v>96.061565397204632</v>
      </c>
      <c r="H97" s="165">
        <v>107.13671640535684</v>
      </c>
      <c r="I97" s="165">
        <v>98.079772547740035</v>
      </c>
      <c r="J97" s="165">
        <v>92.167747816174824</v>
      </c>
      <c r="K97" s="165">
        <v>102.38603420255966</v>
      </c>
      <c r="L97" s="165">
        <v>102.27228079232957</v>
      </c>
      <c r="M97" s="165">
        <v>99.381828440061796</v>
      </c>
      <c r="N97" s="165">
        <v>97.512327720248734</v>
      </c>
      <c r="O97" s="165">
        <v>102.46352538975367</v>
      </c>
    </row>
    <row r="98" spans="1:15" ht="24.75" customHeight="1" x14ac:dyDescent="0.2">
      <c r="A98" s="126">
        <v>2014</v>
      </c>
      <c r="B98" s="90" t="s">
        <v>3</v>
      </c>
      <c r="C98" s="165">
        <v>98.714428374935736</v>
      </c>
      <c r="D98" s="165">
        <v>98.689729150000019</v>
      </c>
      <c r="E98" s="165">
        <v>96.370017430363006</v>
      </c>
      <c r="F98" s="165">
        <v>95.284595824764281</v>
      </c>
      <c r="G98" s="165">
        <v>93.704891807027877</v>
      </c>
      <c r="H98" s="165">
        <v>104.32826770521645</v>
      </c>
      <c r="I98" s="165">
        <v>98.477031917690326</v>
      </c>
      <c r="J98" s="165">
        <v>93.697581285945404</v>
      </c>
      <c r="K98" s="165">
        <v>101.36947150253421</v>
      </c>
      <c r="L98" s="165">
        <v>101.62500369237813</v>
      </c>
      <c r="M98" s="165">
        <v>99.735428480026485</v>
      </c>
      <c r="N98" s="165">
        <v>98.165066860183487</v>
      </c>
      <c r="O98" s="165">
        <v>102.25985508977406</v>
      </c>
    </row>
    <row r="99" spans="1:15" x14ac:dyDescent="0.2">
      <c r="A99" s="126"/>
      <c r="B99" s="90" t="s">
        <v>4</v>
      </c>
      <c r="C99" s="165">
        <v>99.557768594977844</v>
      </c>
      <c r="D99" s="165">
        <v>98.80804679000002</v>
      </c>
      <c r="E99" s="165">
        <v>99.965010140003514</v>
      </c>
      <c r="F99" s="165">
        <v>96.813477584840655</v>
      </c>
      <c r="G99" s="165">
        <v>92.630052506947294</v>
      </c>
      <c r="H99" s="165">
        <v>104.91696190524587</v>
      </c>
      <c r="I99" s="165">
        <v>98.658866287667635</v>
      </c>
      <c r="J99" s="165">
        <v>99.669517905049588</v>
      </c>
      <c r="K99" s="165">
        <v>100.50740490251265</v>
      </c>
      <c r="L99" s="165">
        <v>100.98201409242637</v>
      </c>
      <c r="M99" s="165">
        <v>99.554347320044556</v>
      </c>
      <c r="N99" s="165">
        <v>98.959007810104069</v>
      </c>
      <c r="O99" s="165">
        <v>101.97673768980238</v>
      </c>
    </row>
    <row r="100" spans="1:15" ht="12" customHeight="1" x14ac:dyDescent="0.2">
      <c r="A100" s="126"/>
      <c r="B100" s="90" t="s">
        <v>1</v>
      </c>
      <c r="C100" s="165">
        <v>99.890562644994546</v>
      </c>
      <c r="D100" s="165">
        <v>99.291443040000019</v>
      </c>
      <c r="E100" s="165">
        <v>100.96590828990341</v>
      </c>
      <c r="F100" s="165">
        <v>98.812286574940615</v>
      </c>
      <c r="G100" s="165">
        <v>89.627597556722094</v>
      </c>
      <c r="H100" s="165">
        <v>104.03124500520158</v>
      </c>
      <c r="I100" s="165">
        <v>98.689289577663828</v>
      </c>
      <c r="J100" s="165">
        <v>99.559879585066014</v>
      </c>
      <c r="K100" s="165">
        <v>102.23342820255581</v>
      </c>
      <c r="L100" s="165">
        <v>100.56112109245795</v>
      </c>
      <c r="M100" s="165">
        <v>100.11491218998847</v>
      </c>
      <c r="N100" s="165">
        <v>99.069625240093046</v>
      </c>
      <c r="O100" s="165">
        <v>106.3543120893646</v>
      </c>
    </row>
    <row r="101" spans="1:15" ht="12" customHeight="1" x14ac:dyDescent="0.2">
      <c r="A101" s="126"/>
      <c r="B101" s="90" t="s">
        <v>2</v>
      </c>
      <c r="C101" s="165">
        <v>99.739503454986959</v>
      </c>
      <c r="D101" s="165">
        <v>99.714466230000028</v>
      </c>
      <c r="E101" s="165">
        <v>100.67302388993272</v>
      </c>
      <c r="F101" s="165">
        <v>97.836512134891848</v>
      </c>
      <c r="G101" s="165">
        <v>97.074913147280597</v>
      </c>
      <c r="H101" s="165">
        <v>103.01523140515081</v>
      </c>
      <c r="I101" s="165">
        <v>98.898020847637738</v>
      </c>
      <c r="J101" s="165">
        <v>99.300895305104902</v>
      </c>
      <c r="K101" s="165">
        <v>102.05935190255148</v>
      </c>
      <c r="L101" s="165">
        <v>100.1344327924899</v>
      </c>
      <c r="M101" s="165">
        <v>99.751476750024807</v>
      </c>
      <c r="N101" s="165">
        <v>99.6934975500306</v>
      </c>
      <c r="O101" s="165">
        <v>97.653117700234745</v>
      </c>
    </row>
    <row r="102" spans="1:15" ht="22.5" customHeight="1" x14ac:dyDescent="0.2">
      <c r="A102" s="126">
        <v>2015</v>
      </c>
      <c r="B102" s="90" t="s">
        <v>3</v>
      </c>
      <c r="C102" s="165">
        <v>99.780409424989003</v>
      </c>
      <c r="D102" s="165">
        <v>99.496675260000004</v>
      </c>
      <c r="E102" s="165">
        <v>101.47111148985287</v>
      </c>
      <c r="F102" s="165">
        <v>98.341013264917052</v>
      </c>
      <c r="G102" s="165">
        <v>98.276554287370715</v>
      </c>
      <c r="H102" s="165">
        <v>99.867212624993414</v>
      </c>
      <c r="I102" s="165">
        <v>99.176005187602982</v>
      </c>
      <c r="J102" s="165">
        <v>98.48594964522708</v>
      </c>
      <c r="K102" s="165">
        <v>102.62395240256558</v>
      </c>
      <c r="L102" s="165">
        <v>100.20440149248469</v>
      </c>
      <c r="M102" s="165">
        <v>99.835843880016412</v>
      </c>
      <c r="N102" s="165">
        <v>100.03715278999628</v>
      </c>
      <c r="O102" s="165">
        <v>101.07778478989222</v>
      </c>
    </row>
    <row r="103" spans="1:15" ht="13.5" customHeight="1" x14ac:dyDescent="0.2">
      <c r="A103" s="126"/>
      <c r="B103" s="90" t="s">
        <v>4</v>
      </c>
      <c r="C103" s="165">
        <v>99.762648874988145</v>
      </c>
      <c r="D103" s="165">
        <v>100.12903100000004</v>
      </c>
      <c r="E103" s="165">
        <v>100.58388458994163</v>
      </c>
      <c r="F103" s="165">
        <v>98.614638324930723</v>
      </c>
      <c r="G103" s="165">
        <v>97.826265807336995</v>
      </c>
      <c r="H103" s="165">
        <v>98.583341584929173</v>
      </c>
      <c r="I103" s="165">
        <v>99.850663637518693</v>
      </c>
      <c r="J103" s="165">
        <v>100.66485278490028</v>
      </c>
      <c r="K103" s="165">
        <v>100.42936280251072</v>
      </c>
      <c r="L103" s="165">
        <v>99.83036815251269</v>
      </c>
      <c r="M103" s="165">
        <v>99.6990249400301</v>
      </c>
      <c r="N103" s="165">
        <v>100.06808448999321</v>
      </c>
      <c r="O103" s="165">
        <v>99.229157940077101</v>
      </c>
    </row>
    <row r="104" spans="1:15" ht="12.75" customHeight="1" x14ac:dyDescent="0.2">
      <c r="A104" s="126"/>
      <c r="B104" s="90" t="s">
        <v>1</v>
      </c>
      <c r="C104" s="165">
        <v>99.964521294998221</v>
      </c>
      <c r="D104" s="165">
        <v>100.47305739999997</v>
      </c>
      <c r="E104" s="165">
        <v>99.562322830043797</v>
      </c>
      <c r="F104" s="165">
        <v>101.15561970505777</v>
      </c>
      <c r="G104" s="165">
        <v>99.430743697457316</v>
      </c>
      <c r="H104" s="165">
        <v>98.914482984945707</v>
      </c>
      <c r="I104" s="165">
        <v>100.38382198745202</v>
      </c>
      <c r="J104" s="165">
        <v>99.920490785011907</v>
      </c>
      <c r="K104" s="165">
        <v>99.99833903249997</v>
      </c>
      <c r="L104" s="165">
        <v>99.882691262508772</v>
      </c>
      <c r="M104" s="165">
        <v>100.46807008995317</v>
      </c>
      <c r="N104" s="165">
        <v>99.938362520006152</v>
      </c>
      <c r="O104" s="165">
        <v>98.19239028018076</v>
      </c>
    </row>
    <row r="105" spans="1:15" ht="12" customHeight="1" x14ac:dyDescent="0.2">
      <c r="A105" s="126"/>
      <c r="B105" s="90" t="s">
        <v>2</v>
      </c>
      <c r="C105" s="165">
        <v>100.49242040502462</v>
      </c>
      <c r="D105" s="165">
        <v>99.901236339999969</v>
      </c>
      <c r="E105" s="165">
        <v>98.382681090161739</v>
      </c>
      <c r="F105" s="165">
        <v>101.88872870509445</v>
      </c>
      <c r="G105" s="165">
        <v>104.46643620783499</v>
      </c>
      <c r="H105" s="165">
        <v>102.63496280513172</v>
      </c>
      <c r="I105" s="165">
        <v>100.58950918742624</v>
      </c>
      <c r="J105" s="165">
        <v>100.92870678486071</v>
      </c>
      <c r="K105" s="165">
        <v>96.948345762423699</v>
      </c>
      <c r="L105" s="165">
        <v>100.08253909249383</v>
      </c>
      <c r="M105" s="165">
        <v>99.997061090000287</v>
      </c>
      <c r="N105" s="165">
        <v>99.956400200004325</v>
      </c>
      <c r="O105" s="165">
        <v>101.50066698984996</v>
      </c>
    </row>
    <row r="106" spans="1:15" ht="22.5" customHeight="1" x14ac:dyDescent="0.2">
      <c r="A106" s="126">
        <v>2016</v>
      </c>
      <c r="B106" s="90" t="s">
        <v>3</v>
      </c>
      <c r="C106" s="165">
        <v>101.01454800505074</v>
      </c>
      <c r="D106" s="165">
        <v>102.35031160000001</v>
      </c>
      <c r="E106" s="165">
        <v>96.684436020331503</v>
      </c>
      <c r="F106" s="165">
        <v>103.21931480516101</v>
      </c>
      <c r="G106" s="165">
        <v>103.79582920778471</v>
      </c>
      <c r="H106" s="165">
        <v>106.13879790530696</v>
      </c>
      <c r="I106" s="165">
        <v>100.95801328738021</v>
      </c>
      <c r="J106" s="165">
        <v>99.650333775052445</v>
      </c>
      <c r="K106" s="165">
        <v>96.803764302420078</v>
      </c>
      <c r="L106" s="165">
        <v>100.29207849247813</v>
      </c>
      <c r="M106" s="165">
        <v>100.34201598996579</v>
      </c>
      <c r="N106" s="165">
        <v>100.39194478996076</v>
      </c>
      <c r="O106" s="165">
        <v>100.20782348997919</v>
      </c>
    </row>
    <row r="107" spans="1:15" ht="12" customHeight="1" x14ac:dyDescent="0.2">
      <c r="A107" s="126"/>
      <c r="B107" s="90" t="s">
        <v>4</v>
      </c>
      <c r="C107" s="165">
        <v>101.58327930507922</v>
      </c>
      <c r="D107" s="165">
        <v>102.45169110000001</v>
      </c>
      <c r="E107" s="165">
        <v>97.256844580274304</v>
      </c>
      <c r="F107" s="165">
        <v>102.25983330511299</v>
      </c>
      <c r="G107" s="165">
        <v>101.94717680764602</v>
      </c>
      <c r="H107" s="165">
        <v>107.73439670538671</v>
      </c>
      <c r="I107" s="165">
        <v>100.80441788739945</v>
      </c>
      <c r="J107" s="165">
        <v>105.28269428420764</v>
      </c>
      <c r="K107" s="165">
        <v>96.609940892415224</v>
      </c>
      <c r="L107" s="165">
        <v>100.06221169249531</v>
      </c>
      <c r="M107" s="165">
        <v>99.916111330008363</v>
      </c>
      <c r="N107" s="165">
        <v>100.92337898990768</v>
      </c>
      <c r="O107" s="165">
        <v>101.22066548987797</v>
      </c>
    </row>
    <row r="108" spans="1:15" ht="12" customHeight="1" x14ac:dyDescent="0.2">
      <c r="A108" s="126"/>
      <c r="B108" s="90" t="s">
        <v>1</v>
      </c>
      <c r="C108" s="165">
        <v>102.03252880510163</v>
      </c>
      <c r="D108" s="165">
        <v>102.16373029999998</v>
      </c>
      <c r="E108" s="165">
        <v>97.813590900218671</v>
      </c>
      <c r="F108" s="165">
        <v>100.57904230502893</v>
      </c>
      <c r="G108" s="165">
        <v>100.1854030075139</v>
      </c>
      <c r="H108" s="165">
        <v>109.17622520545882</v>
      </c>
      <c r="I108" s="165">
        <v>100.84749328739407</v>
      </c>
      <c r="J108" s="165">
        <v>107.98165018380276</v>
      </c>
      <c r="K108" s="165">
        <v>98.953065972473809</v>
      </c>
      <c r="L108" s="165">
        <v>99.668578312524829</v>
      </c>
      <c r="M108" s="165">
        <v>100.70749938992921</v>
      </c>
      <c r="N108" s="165">
        <v>101.54107698984586</v>
      </c>
      <c r="O108" s="165">
        <v>101.66930108983311</v>
      </c>
    </row>
    <row r="109" spans="1:15" ht="12" customHeight="1" x14ac:dyDescent="0.2">
      <c r="A109" s="126"/>
      <c r="B109" s="120" t="s">
        <v>2</v>
      </c>
      <c r="C109" s="165">
        <v>101.89342650509471</v>
      </c>
      <c r="D109" s="165">
        <v>101.76147810000002</v>
      </c>
      <c r="E109" s="165">
        <v>98.867444490113286</v>
      </c>
      <c r="F109" s="165">
        <v>99.764039044988195</v>
      </c>
      <c r="G109" s="165">
        <v>101.47602100761074</v>
      </c>
      <c r="H109" s="165">
        <v>109.42816630547141</v>
      </c>
      <c r="I109" s="165">
        <v>101.2305337873462</v>
      </c>
      <c r="J109" s="165">
        <v>105.08261328423765</v>
      </c>
      <c r="K109" s="165">
        <v>99.796916782494947</v>
      </c>
      <c r="L109" s="165">
        <v>99.470838992539683</v>
      </c>
      <c r="M109" s="165">
        <v>100.3940691899606</v>
      </c>
      <c r="N109" s="165">
        <v>101.69309878983067</v>
      </c>
      <c r="O109" s="165">
        <v>101.33501008986654</v>
      </c>
    </row>
    <row r="110" spans="1:15" ht="21" customHeight="1" x14ac:dyDescent="0.2">
      <c r="A110" s="126">
        <v>2017</v>
      </c>
      <c r="B110" s="120" t="s">
        <v>3</v>
      </c>
      <c r="C110" s="165">
        <v>102.29395220005182</v>
      </c>
      <c r="D110" s="165">
        <v>102.7209387469784</v>
      </c>
      <c r="E110" s="165">
        <v>98.433398744570013</v>
      </c>
      <c r="F110" s="165">
        <v>99.422253538022318</v>
      </c>
      <c r="G110" s="165">
        <v>104.58041202807998</v>
      </c>
      <c r="H110" s="165">
        <v>108.28249060105892</v>
      </c>
      <c r="I110" s="165">
        <v>101.85054439972278</v>
      </c>
      <c r="J110" s="165">
        <v>105.04008337280702</v>
      </c>
      <c r="K110" s="165">
        <v>98.426646999186744</v>
      </c>
      <c r="L110" s="165">
        <v>99.561315397972479</v>
      </c>
      <c r="M110" s="165">
        <v>101.25388105503851</v>
      </c>
      <c r="N110" s="165">
        <v>102.2584190086999</v>
      </c>
      <c r="O110" s="165">
        <v>103.07182935620716</v>
      </c>
    </row>
    <row r="111" spans="1:15" x14ac:dyDescent="0.2">
      <c r="A111" s="126"/>
      <c r="B111" s="90" t="s">
        <v>4</v>
      </c>
      <c r="C111" s="165">
        <v>102.44780872835459</v>
      </c>
      <c r="D111" s="165">
        <v>102.73747667027175</v>
      </c>
      <c r="E111" s="165">
        <v>98.028047512691472</v>
      </c>
      <c r="F111" s="165">
        <v>101.7353881293828</v>
      </c>
      <c r="G111" s="165">
        <v>105.62859418177155</v>
      </c>
      <c r="H111" s="165">
        <v>107.27860576296709</v>
      </c>
      <c r="I111" s="165">
        <v>102.25675507632928</v>
      </c>
      <c r="J111" s="165">
        <v>104.90643857795618</v>
      </c>
      <c r="K111" s="165">
        <v>98.197505538695623</v>
      </c>
      <c r="L111" s="165">
        <v>99.696724636710812</v>
      </c>
      <c r="M111" s="165">
        <v>101.66652642086889</v>
      </c>
      <c r="N111" s="165">
        <v>102.76249277691437</v>
      </c>
      <c r="O111" s="165">
        <v>102.27335695407872</v>
      </c>
    </row>
    <row r="112" spans="1:15" x14ac:dyDescent="0.2">
      <c r="A112" s="126"/>
      <c r="B112" s="127" t="s">
        <v>1</v>
      </c>
      <c r="C112" s="165">
        <v>102.78542866289328</v>
      </c>
      <c r="D112" s="165">
        <v>103.95559184832082</v>
      </c>
      <c r="E112" s="165">
        <v>99.898666506356875</v>
      </c>
      <c r="F112" s="165">
        <v>102.31113629938177</v>
      </c>
      <c r="G112" s="165">
        <v>103.87615579557446</v>
      </c>
      <c r="H112" s="165">
        <v>108.74625001389101</v>
      </c>
      <c r="I112" s="165">
        <v>102.4325661871821</v>
      </c>
      <c r="J112" s="165">
        <v>103.9702294837283</v>
      </c>
      <c r="K112" s="165">
        <v>97.783370030257458</v>
      </c>
      <c r="L112" s="165">
        <v>99.844870021761992</v>
      </c>
      <c r="M112" s="165">
        <v>101.71598478737754</v>
      </c>
      <c r="N112" s="165">
        <v>103.26183370302324</v>
      </c>
      <c r="O112" s="165">
        <v>102.17585730362038</v>
      </c>
    </row>
    <row r="113" spans="1:15" x14ac:dyDescent="0.2">
      <c r="A113" s="126"/>
      <c r="B113" s="134" t="s">
        <v>2</v>
      </c>
      <c r="C113" s="165">
        <v>102.90628201787608</v>
      </c>
      <c r="D113" s="165">
        <v>104.135988584168</v>
      </c>
      <c r="E113" s="165">
        <v>99.486824741824748</v>
      </c>
      <c r="F113" s="165">
        <v>103.91928326185352</v>
      </c>
      <c r="G113" s="165">
        <v>105.22426443941094</v>
      </c>
      <c r="H113" s="165">
        <v>107.50638353980803</v>
      </c>
      <c r="I113" s="165">
        <v>102.67544755564084</v>
      </c>
      <c r="J113" s="165">
        <v>104.24709141839301</v>
      </c>
      <c r="K113" s="165">
        <v>98.957887745009387</v>
      </c>
      <c r="L113" s="165">
        <v>99.872381805854729</v>
      </c>
      <c r="M113" s="165">
        <v>101.64891749143118</v>
      </c>
      <c r="N113" s="165">
        <v>103.15802814128595</v>
      </c>
      <c r="O113" s="165">
        <v>101.85171145217267</v>
      </c>
    </row>
    <row r="114" spans="1:15" ht="21" customHeight="1" x14ac:dyDescent="0.2">
      <c r="A114" s="126">
        <v>2018</v>
      </c>
      <c r="B114" s="138" t="s">
        <v>3</v>
      </c>
      <c r="C114" s="165">
        <v>103.3588153591768</v>
      </c>
      <c r="D114" s="165">
        <v>103.95130908799112</v>
      </c>
      <c r="E114" s="165">
        <v>100.08463161867775</v>
      </c>
      <c r="F114" s="165">
        <v>105.54823057331464</v>
      </c>
      <c r="G114" s="165">
        <v>107.26298662372746</v>
      </c>
      <c r="H114" s="165">
        <v>107.24799284763098</v>
      </c>
      <c r="I114" s="165">
        <v>102.77195146655843</v>
      </c>
      <c r="J114" s="165">
        <v>104.47750291830131</v>
      </c>
      <c r="K114" s="165">
        <v>101.13406376435695</v>
      </c>
      <c r="L114" s="165">
        <v>100.01765845131526</v>
      </c>
      <c r="M114" s="165">
        <v>101.58653047838824</v>
      </c>
      <c r="N114" s="165">
        <v>103.58604115428999</v>
      </c>
      <c r="O114" s="165">
        <v>103.76048156037707</v>
      </c>
    </row>
    <row r="115" spans="1:15" ht="15" customHeight="1" x14ac:dyDescent="0.2">
      <c r="A115" s="126"/>
      <c r="B115" s="183" t="s">
        <v>4</v>
      </c>
      <c r="C115" s="165">
        <v>103.73098003894087</v>
      </c>
      <c r="D115" s="165">
        <v>105.59550494065896</v>
      </c>
      <c r="E115" s="165">
        <v>102.14647307382296</v>
      </c>
      <c r="F115" s="165">
        <v>104.82975417422968</v>
      </c>
      <c r="G115" s="165">
        <v>106.1129650130093</v>
      </c>
      <c r="H115" s="165">
        <v>108.05532880664734</v>
      </c>
      <c r="I115" s="165">
        <v>102.89466324902965</v>
      </c>
      <c r="J115" s="165">
        <v>104.39760838944282</v>
      </c>
      <c r="K115" s="165">
        <v>102.03110109695758</v>
      </c>
      <c r="L115" s="165">
        <v>100.13488459029294</v>
      </c>
      <c r="M115" s="165">
        <v>101.49560416894107</v>
      </c>
      <c r="N115" s="165">
        <v>103.64242739285233</v>
      </c>
      <c r="O115" s="165">
        <v>103.31932301280115</v>
      </c>
    </row>
    <row r="116" spans="1:15" ht="15" customHeight="1" x14ac:dyDescent="0.2">
      <c r="A116" s="126"/>
      <c r="B116" s="183" t="s">
        <v>1</v>
      </c>
      <c r="C116" s="165">
        <v>103.9260092410687</v>
      </c>
      <c r="D116" s="165">
        <v>104.91189295801328</v>
      </c>
      <c r="E116" s="165">
        <v>102.27404353470817</v>
      </c>
      <c r="F116" s="165">
        <v>105.17797849197247</v>
      </c>
      <c r="G116" s="165">
        <v>106.84921437564766</v>
      </c>
      <c r="H116" s="165">
        <v>109.54327328326259</v>
      </c>
      <c r="I116" s="165">
        <v>103.12012077177596</v>
      </c>
      <c r="J116" s="165">
        <v>104.05374493135676</v>
      </c>
      <c r="K116" s="165">
        <v>103.26979631283571</v>
      </c>
      <c r="L116" s="165">
        <v>100.28884644675726</v>
      </c>
      <c r="M116" s="165">
        <v>101.87266513820248</v>
      </c>
      <c r="N116" s="165">
        <v>103.84914057026414</v>
      </c>
      <c r="O116" s="165">
        <v>102.74366977801117</v>
      </c>
    </row>
    <row r="117" spans="1:15" ht="15" customHeight="1" x14ac:dyDescent="0.2">
      <c r="A117" s="126"/>
      <c r="B117" s="183" t="s">
        <v>2</v>
      </c>
      <c r="C117" s="165">
        <v>104.46951767806669</v>
      </c>
      <c r="D117" s="165">
        <v>105.75275748342216</v>
      </c>
      <c r="E117" s="165">
        <v>102.57267030266762</v>
      </c>
      <c r="F117" s="165">
        <v>106.67239955504253</v>
      </c>
      <c r="G117" s="165">
        <v>106.78648375350009</v>
      </c>
      <c r="H117" s="165">
        <v>110.79793220517416</v>
      </c>
      <c r="I117" s="165">
        <v>103.49454817693557</v>
      </c>
      <c r="J117" s="165">
        <v>104.68909476827017</v>
      </c>
      <c r="K117" s="165">
        <v>103.9637754151816</v>
      </c>
      <c r="L117" s="165">
        <v>100.9247578078638</v>
      </c>
      <c r="M117" s="165">
        <v>101.53983751053501</v>
      </c>
      <c r="N117" s="165">
        <v>104.32752759020585</v>
      </c>
      <c r="O117" s="165">
        <v>103.01525539598632</v>
      </c>
    </row>
    <row r="118" spans="1:15" ht="21.75" customHeight="1" x14ac:dyDescent="0.2">
      <c r="A118" s="126">
        <v>2019</v>
      </c>
      <c r="B118" s="183" t="s">
        <v>3</v>
      </c>
      <c r="C118" s="165">
        <v>104.55695118764477</v>
      </c>
      <c r="D118" s="165">
        <v>106.09062491487147</v>
      </c>
      <c r="E118" s="165">
        <v>102.17358599139772</v>
      </c>
      <c r="F118" s="165">
        <v>105.45024972705711</v>
      </c>
      <c r="G118" s="165">
        <v>107.29784144721664</v>
      </c>
      <c r="H118" s="165">
        <v>112.10966197692554</v>
      </c>
      <c r="I118" s="165">
        <v>103.68032184963822</v>
      </c>
      <c r="J118" s="165">
        <v>103.55236929340717</v>
      </c>
      <c r="K118" s="165">
        <v>102.30257320282946</v>
      </c>
      <c r="L118" s="165">
        <v>101.13341514238226</v>
      </c>
      <c r="M118" s="165">
        <v>101.14806038914493</v>
      </c>
      <c r="N118" s="165">
        <v>104.67507871217752</v>
      </c>
      <c r="O118" s="165">
        <v>105.23412840671601</v>
      </c>
    </row>
    <row r="119" spans="1:15" ht="26.25" customHeight="1" x14ac:dyDescent="0.2">
      <c r="A119" s="115" t="s">
        <v>210</v>
      </c>
      <c r="C119" s="165"/>
      <c r="D119" s="165"/>
      <c r="E119" s="165"/>
      <c r="F119" s="165"/>
      <c r="G119" s="165"/>
      <c r="H119" s="165"/>
      <c r="I119" s="165"/>
      <c r="J119" s="165"/>
      <c r="K119" s="165"/>
      <c r="L119" s="165"/>
      <c r="M119" s="165"/>
      <c r="N119" s="165"/>
      <c r="O119" s="165"/>
    </row>
    <row r="120" spans="1:15" ht="12.75" customHeight="1" x14ac:dyDescent="0.2">
      <c r="A120" s="90">
        <v>2015</v>
      </c>
      <c r="C120" s="165">
        <v>0.52719904479066049</v>
      </c>
      <c r="D120" s="165">
        <v>0.88178620285663811</v>
      </c>
      <c r="E120" s="165">
        <v>0.50908864767662543</v>
      </c>
      <c r="F120" s="165">
        <v>2.8947185656339469</v>
      </c>
      <c r="G120" s="165">
        <v>7.2278385506149068</v>
      </c>
      <c r="H120" s="165">
        <v>-3.9135312534908206</v>
      </c>
      <c r="I120" s="165">
        <v>1.336833318630104</v>
      </c>
      <c r="J120" s="165">
        <v>1.9815332954194131</v>
      </c>
      <c r="K120" s="165">
        <v>-1.5189850869620436</v>
      </c>
      <c r="L120" s="165">
        <v>-0.8188818772166595</v>
      </c>
      <c r="M120" s="165">
        <v>0.21140479202295115</v>
      </c>
      <c r="N120" s="165">
        <v>1.0388824306449385</v>
      </c>
      <c r="O120" s="165">
        <v>-2.0193859832396854</v>
      </c>
    </row>
    <row r="121" spans="1:15" ht="12.75" customHeight="1" x14ac:dyDescent="0.2">
      <c r="A121" s="90">
        <v>2016</v>
      </c>
      <c r="C121" s="165">
        <v>1.6309456550815726</v>
      </c>
      <c r="D121" s="165">
        <v>2.1818027750000191</v>
      </c>
      <c r="E121" s="165">
        <v>-2.3444210022655732</v>
      </c>
      <c r="F121" s="165">
        <v>1.4555573650727682</v>
      </c>
      <c r="G121" s="165">
        <v>1.8511075076388384</v>
      </c>
      <c r="H121" s="165">
        <v>8.1193965304059859</v>
      </c>
      <c r="I121" s="165">
        <v>0.96011456238001003</v>
      </c>
      <c r="J121" s="165">
        <v>4.4993228818251296</v>
      </c>
      <c r="K121" s="165">
        <v>-1.959078012548976</v>
      </c>
      <c r="L121" s="165">
        <v>-0.12657312749050353</v>
      </c>
      <c r="M121" s="165">
        <v>0.33992397496600546</v>
      </c>
      <c r="N121" s="165">
        <v>1.1373748898862557</v>
      </c>
      <c r="O121" s="165">
        <v>1.1082000398892067</v>
      </c>
    </row>
    <row r="122" spans="1:15" ht="12.75" customHeight="1" x14ac:dyDescent="0.2">
      <c r="A122" s="90">
        <v>2017</v>
      </c>
      <c r="C122" s="165">
        <v>0.96173684197486953</v>
      </c>
      <c r="D122" s="165">
        <v>1.1799519627673893</v>
      </c>
      <c r="E122" s="165">
        <v>1.3375122978449117</v>
      </c>
      <c r="F122" s="165">
        <v>0.38584179344529623</v>
      </c>
      <c r="G122" s="165">
        <v>2.9221568389397934</v>
      </c>
      <c r="H122" s="165">
        <v>-0.15350071892792361</v>
      </c>
      <c r="I122" s="165">
        <v>1.3309352392904872</v>
      </c>
      <c r="J122" s="165">
        <v>3.9845072913147206E-2</v>
      </c>
      <c r="K122" s="165">
        <v>0.3064338693945956</v>
      </c>
      <c r="L122" s="165">
        <v>-0.12976815855125778</v>
      </c>
      <c r="M122" s="165">
        <v>1.2272318085672973</v>
      </c>
      <c r="N122" s="165">
        <v>1.7034439735758911</v>
      </c>
      <c r="O122" s="165">
        <v>1.2214525885569039</v>
      </c>
    </row>
    <row r="123" spans="1:15" ht="12.75" customHeight="1" x14ac:dyDescent="0.2">
      <c r="A123" s="90">
        <v>2018</v>
      </c>
      <c r="C123" s="165">
        <v>1.2308573879880269</v>
      </c>
      <c r="D123" s="165">
        <v>1.6108012784908921</v>
      </c>
      <c r="E123" s="165">
        <v>2.8371776968159512</v>
      </c>
      <c r="F123" s="165">
        <v>3.6427924571873938</v>
      </c>
      <c r="G123" s="165">
        <v>1.836882940207607</v>
      </c>
      <c r="H123" s="165">
        <v>0.88714113507226688</v>
      </c>
      <c r="I123" s="165">
        <v>0.74923160164943603</v>
      </c>
      <c r="J123" s="165">
        <v>-0.13054496576967445</v>
      </c>
      <c r="K123" s="165">
        <v>4.3301535492464405</v>
      </c>
      <c r="L123" s="165">
        <v>0.59924899679111299</v>
      </c>
      <c r="M123" s="165">
        <v>5.1522301280626515E-2</v>
      </c>
      <c r="N123" s="165">
        <v>0.96353189371909398</v>
      </c>
      <c r="O123" s="165">
        <v>0.8466549466725759</v>
      </c>
    </row>
    <row r="124" spans="1:15" ht="12.75" customHeight="1" x14ac:dyDescent="0.2">
      <c r="A124" s="115"/>
      <c r="C124" s="165"/>
      <c r="D124" s="165"/>
      <c r="E124" s="165"/>
      <c r="F124" s="165"/>
      <c r="G124" s="165"/>
      <c r="H124" s="165"/>
      <c r="I124" s="165"/>
      <c r="J124" s="165"/>
      <c r="K124" s="165"/>
      <c r="L124" s="165"/>
      <c r="M124" s="165"/>
      <c r="N124" s="165"/>
      <c r="O124" s="165"/>
    </row>
    <row r="125" spans="1:15" ht="12.75" customHeight="1" x14ac:dyDescent="0.2">
      <c r="A125" s="115" t="s">
        <v>209</v>
      </c>
      <c r="C125" s="165"/>
      <c r="D125" s="165"/>
      <c r="E125" s="165"/>
      <c r="F125" s="165"/>
      <c r="G125" s="165"/>
      <c r="H125" s="165"/>
      <c r="I125" s="165"/>
      <c r="J125" s="165"/>
      <c r="K125" s="165"/>
      <c r="L125" s="165"/>
      <c r="M125" s="165"/>
      <c r="N125" s="165"/>
      <c r="O125" s="165"/>
    </row>
    <row r="126" spans="1:15" ht="12.75" customHeight="1" x14ac:dyDescent="0.2">
      <c r="A126" s="90">
        <v>2015</v>
      </c>
      <c r="B126" s="90" t="s">
        <v>3</v>
      </c>
      <c r="C126" s="165">
        <v>4.1012806947149372E-2</v>
      </c>
      <c r="D126" s="165">
        <v>-0.2184146174915802</v>
      </c>
      <c r="E126" s="165">
        <v>0.79275218830490157</v>
      </c>
      <c r="F126" s="165">
        <v>0.51565731342673171</v>
      </c>
      <c r="G126" s="165">
        <v>1.2378493074384878</v>
      </c>
      <c r="H126" s="165">
        <v>-3.0558770166486227</v>
      </c>
      <c r="I126" s="165">
        <v>0.28108180283354933</v>
      </c>
      <c r="J126" s="165">
        <v>-0.82068309391760685</v>
      </c>
      <c r="K126" s="165">
        <v>0.55320800053011432</v>
      </c>
      <c r="L126" s="165">
        <v>6.9874765396416016E-2</v>
      </c>
      <c r="M126" s="165">
        <v>8.457732430671161E-2</v>
      </c>
      <c r="N126" s="165">
        <v>0.34471179004751384</v>
      </c>
      <c r="O126" s="165">
        <v>3.5069715850446936</v>
      </c>
    </row>
    <row r="127" spans="1:15" ht="12.75" customHeight="1" x14ac:dyDescent="0.2">
      <c r="B127" s="90" t="s">
        <v>4</v>
      </c>
      <c r="C127" s="165">
        <v>-1.7799636324611345E-2</v>
      </c>
      <c r="D127" s="165">
        <v>0.63555464375828485</v>
      </c>
      <c r="E127" s="165">
        <v>-0.87436403019982567</v>
      </c>
      <c r="F127" s="165">
        <v>0.27824104199187794</v>
      </c>
      <c r="G127" s="165">
        <v>-0.45818505064496584</v>
      </c>
      <c r="H127" s="165">
        <v>-1.2855781255107668</v>
      </c>
      <c r="I127" s="165">
        <v>0.68026378824144196</v>
      </c>
      <c r="J127" s="165">
        <v>2.2123999895641955</v>
      </c>
      <c r="K127" s="165">
        <v>-2.1384769819097205</v>
      </c>
      <c r="L127" s="165">
        <v>-0.37327036976519956</v>
      </c>
      <c r="M127" s="165">
        <v>-0.13704390594498905</v>
      </c>
      <c r="N127" s="165">
        <v>3.0920212275398207E-2</v>
      </c>
      <c r="O127" s="165">
        <v>-1.8289150812493715</v>
      </c>
    </row>
    <row r="128" spans="1:15" ht="12.75" customHeight="1" x14ac:dyDescent="0.2">
      <c r="B128" s="90" t="s">
        <v>1</v>
      </c>
      <c r="C128" s="165">
        <v>0.20235270643529368</v>
      </c>
      <c r="D128" s="165">
        <v>0.34358307132715815</v>
      </c>
      <c r="E128" s="165">
        <v>-1.0156316432423762</v>
      </c>
      <c r="F128" s="165">
        <v>2.5766776852688356</v>
      </c>
      <c r="G128" s="165">
        <v>1.6401299557730731</v>
      </c>
      <c r="H128" s="165">
        <v>0.3358999549951891</v>
      </c>
      <c r="I128" s="165">
        <v>0.53395574001271484</v>
      </c>
      <c r="J128" s="165">
        <v>-0.73944577406666046</v>
      </c>
      <c r="K128" s="165">
        <v>-0.42918102632826249</v>
      </c>
      <c r="L128" s="165">
        <v>5.2412017469616323E-2</v>
      </c>
      <c r="M128" s="165">
        <v>0.77136677152627176</v>
      </c>
      <c r="N128" s="165">
        <v>-0.12963370953705811</v>
      </c>
      <c r="O128" s="165">
        <v>-1.0448215841178721</v>
      </c>
    </row>
    <row r="129" spans="1:15" ht="12.75" customHeight="1" x14ac:dyDescent="0.2">
      <c r="B129" s="90" t="s">
        <v>2</v>
      </c>
      <c r="C129" s="165">
        <v>0.52808646826663086</v>
      </c>
      <c r="D129" s="165">
        <v>-0.56912875431219812</v>
      </c>
      <c r="E129" s="165">
        <v>-1.1848274591742314</v>
      </c>
      <c r="F129" s="165">
        <v>0.72473383305269312</v>
      </c>
      <c r="G129" s="165">
        <v>5.0645226246119668</v>
      </c>
      <c r="H129" s="165">
        <v>3.7613094745207798</v>
      </c>
      <c r="I129" s="165">
        <v>0.20490074585917117</v>
      </c>
      <c r="J129" s="165">
        <v>1.0090182623482713</v>
      </c>
      <c r="K129" s="165">
        <v>-3.0500439303146942</v>
      </c>
      <c r="L129" s="165">
        <v>0.20008254429171313</v>
      </c>
      <c r="M129" s="165">
        <v>-0.46881461894427989</v>
      </c>
      <c r="N129" s="165">
        <v>1.8048804826631404E-2</v>
      </c>
      <c r="O129" s="165">
        <v>3.3691783041734924</v>
      </c>
    </row>
    <row r="130" spans="1:15" ht="12.75" customHeight="1" x14ac:dyDescent="0.2">
      <c r="A130" s="90">
        <v>2016</v>
      </c>
      <c r="B130" s="90" t="s">
        <v>3</v>
      </c>
      <c r="C130" s="165">
        <v>0.51956913558430795</v>
      </c>
      <c r="D130" s="165">
        <v>2.4514964476164858</v>
      </c>
      <c r="E130" s="165">
        <v>-1.72616262436871</v>
      </c>
      <c r="F130" s="165">
        <v>1.3059207990687494</v>
      </c>
      <c r="G130" s="165">
        <v>-0.6419353664138705</v>
      </c>
      <c r="H130" s="165">
        <v>3.4138806157389068</v>
      </c>
      <c r="I130" s="165">
        <v>0.36634446567120893</v>
      </c>
      <c r="J130" s="165">
        <v>-1.2666099175661083</v>
      </c>
      <c r="K130" s="165">
        <v>-0.1491324672603711</v>
      </c>
      <c r="L130" s="165">
        <v>0.20936659070034391</v>
      </c>
      <c r="M130" s="165">
        <v>0.34496503817751378</v>
      </c>
      <c r="N130" s="165">
        <v>0.43573456935719346</v>
      </c>
      <c r="O130" s="165">
        <v>-1.2737290682041102</v>
      </c>
    </row>
    <row r="131" spans="1:15" ht="12.75" customHeight="1" x14ac:dyDescent="0.2">
      <c r="B131" s="90" t="s">
        <v>4</v>
      </c>
      <c r="C131" s="165">
        <v>0.56301919996715188</v>
      </c>
      <c r="D131" s="165">
        <v>9.9051481539391695E-2</v>
      </c>
      <c r="E131" s="165">
        <v>0.59203795719759977</v>
      </c>
      <c r="F131" s="165">
        <v>-0.92955616093669535</v>
      </c>
      <c r="G131" s="165">
        <v>-1.7810469016418251</v>
      </c>
      <c r="H131" s="165">
        <v>1.5033134269179182</v>
      </c>
      <c r="I131" s="165">
        <v>-0.15213789869611416</v>
      </c>
      <c r="J131" s="165">
        <v>5.6521240780482485</v>
      </c>
      <c r="K131" s="165">
        <v>-0.20022300930296888</v>
      </c>
      <c r="L131" s="165">
        <v>-0.2291973637778888</v>
      </c>
      <c r="M131" s="165">
        <v>-0.42445296295423596</v>
      </c>
      <c r="N131" s="165">
        <v>0.52935940334533083</v>
      </c>
      <c r="O131" s="165">
        <v>1.0107414417598548</v>
      </c>
    </row>
    <row r="132" spans="1:15" ht="12.75" customHeight="1" x14ac:dyDescent="0.2">
      <c r="B132" s="90" t="s">
        <v>1</v>
      </c>
      <c r="C132" s="165">
        <v>0.44224748708221462</v>
      </c>
      <c r="D132" s="165">
        <v>-0.28106983584971212</v>
      </c>
      <c r="E132" s="165">
        <v>0.57244949941270828</v>
      </c>
      <c r="F132" s="165">
        <v>-1.6436473107374172</v>
      </c>
      <c r="G132" s="165">
        <v>-1.7281241671421976</v>
      </c>
      <c r="H132" s="165">
        <v>1.3383176999774538</v>
      </c>
      <c r="I132" s="165">
        <v>4.2731658886951962E-2</v>
      </c>
      <c r="J132" s="165">
        <v>2.5635323240392749</v>
      </c>
      <c r="K132" s="165">
        <v>2.4253457340046358</v>
      </c>
      <c r="L132" s="165">
        <v>-0.39338864623557068</v>
      </c>
      <c r="M132" s="165">
        <v>0.7920525022306002</v>
      </c>
      <c r="N132" s="165">
        <v>0.61204649122970078</v>
      </c>
      <c r="O132" s="165">
        <v>0.44322530165541441</v>
      </c>
    </row>
    <row r="133" spans="1:15" ht="12.75" customHeight="1" x14ac:dyDescent="0.2">
      <c r="B133" s="90" t="s">
        <v>2</v>
      </c>
      <c r="C133" s="165">
        <v>-0.13633132652492996</v>
      </c>
      <c r="D133" s="165">
        <v>-0.39373288232406045</v>
      </c>
      <c r="E133" s="165">
        <v>1.0774101842040196</v>
      </c>
      <c r="F133" s="165">
        <v>-0.8103112153017511</v>
      </c>
      <c r="G133" s="165">
        <v>1.2882295837049584</v>
      </c>
      <c r="H133" s="165">
        <v>0.23076553483916129</v>
      </c>
      <c r="I133" s="165">
        <v>0.37982153791422668</v>
      </c>
      <c r="J133" s="165">
        <v>-2.6847495797947762</v>
      </c>
      <c r="K133" s="165">
        <v>0.85277884189649544</v>
      </c>
      <c r="L133" s="165">
        <v>-0.19839685017388753</v>
      </c>
      <c r="M133" s="165">
        <v>-0.31122826191427588</v>
      </c>
      <c r="N133" s="165">
        <v>0.14971458299581908</v>
      </c>
      <c r="O133" s="165">
        <v>-0.32880229959602048</v>
      </c>
    </row>
    <row r="134" spans="1:15" ht="12.75" customHeight="1" x14ac:dyDescent="0.2">
      <c r="A134" s="90">
        <v>2017</v>
      </c>
      <c r="B134" s="120" t="s">
        <v>3</v>
      </c>
      <c r="C134" s="165">
        <v>0.39308295804252325</v>
      </c>
      <c r="D134" s="165">
        <v>0.94285250656003239</v>
      </c>
      <c r="E134" s="165">
        <v>-0.43901786658061548</v>
      </c>
      <c r="F134" s="165">
        <v>-0.34259389479184277</v>
      </c>
      <c r="G134" s="165">
        <v>3.0592360536450425</v>
      </c>
      <c r="H134" s="165">
        <v>-1.0469660080150711</v>
      </c>
      <c r="I134" s="165">
        <v>0.61247391392702522</v>
      </c>
      <c r="J134" s="165">
        <v>-4.0472833803240071E-2</v>
      </c>
      <c r="K134" s="165">
        <v>-1.3730582341483277</v>
      </c>
      <c r="L134" s="165">
        <v>9.0957718210837868E-2</v>
      </c>
      <c r="M134" s="165">
        <v>0.85643691107988307</v>
      </c>
      <c r="N134" s="165">
        <v>0.55590814479711259</v>
      </c>
      <c r="O134" s="165">
        <v>1.7139380208285093</v>
      </c>
    </row>
    <row r="135" spans="1:15" ht="12.75" customHeight="1" x14ac:dyDescent="0.2">
      <c r="B135" s="90" t="s">
        <v>4</v>
      </c>
      <c r="C135" s="165">
        <v>0.15040628013069934</v>
      </c>
      <c r="D135" s="165">
        <v>1.6099856071294383E-2</v>
      </c>
      <c r="E135" s="165">
        <v>-0.41180253557068225</v>
      </c>
      <c r="F135" s="165">
        <v>2.3265763036399711</v>
      </c>
      <c r="G135" s="165">
        <v>1.0022738803229458</v>
      </c>
      <c r="H135" s="165">
        <v>-0.9270980308260679</v>
      </c>
      <c r="I135" s="165">
        <v>0.39883014764485747</v>
      </c>
      <c r="J135" s="165">
        <v>-0.12723218657063606</v>
      </c>
      <c r="K135" s="165">
        <v>-0.23280429383418788</v>
      </c>
      <c r="L135" s="165">
        <v>0.13600587557232036</v>
      </c>
      <c r="M135" s="165">
        <v>0.40753535719395551</v>
      </c>
      <c r="N135" s="165">
        <v>0.49294109287136845</v>
      </c>
      <c r="O135" s="165">
        <v>-0.77467568696096833</v>
      </c>
    </row>
    <row r="136" spans="1:15" ht="12.75" customHeight="1" x14ac:dyDescent="0.2">
      <c r="B136" s="127" t="s">
        <v>1</v>
      </c>
      <c r="C136" s="165">
        <v>0.32955310487303713</v>
      </c>
      <c r="D136" s="165">
        <v>1.1856580651270265</v>
      </c>
      <c r="E136" s="165">
        <v>1.9082487524024305</v>
      </c>
      <c r="F136" s="165">
        <v>0.56592713763155</v>
      </c>
      <c r="G136" s="165">
        <v>-1.6590568110576132</v>
      </c>
      <c r="H136" s="165">
        <v>1.3680679763556025</v>
      </c>
      <c r="I136" s="165">
        <v>0.17193104819488436</v>
      </c>
      <c r="J136" s="165">
        <v>-0.892422912185864</v>
      </c>
      <c r="K136" s="165">
        <v>-0.42173729991030751</v>
      </c>
      <c r="L136" s="165">
        <v>0.14859604023202966</v>
      </c>
      <c r="M136" s="165">
        <v>4.8647640722876417E-2</v>
      </c>
      <c r="N136" s="165">
        <v>0.48591749053117361</v>
      </c>
      <c r="O136" s="165">
        <v>-9.5332404608683419E-2</v>
      </c>
    </row>
    <row r="137" spans="1:15" ht="12.75" customHeight="1" x14ac:dyDescent="0.2">
      <c r="B137" s="134" t="s">
        <v>2</v>
      </c>
      <c r="C137" s="165">
        <v>0.11757829544025711</v>
      </c>
      <c r="D137" s="165">
        <v>0.17353249848299779</v>
      </c>
      <c r="E137" s="165">
        <v>-0.41225952150815148</v>
      </c>
      <c r="F137" s="165">
        <v>1.5718200585379094</v>
      </c>
      <c r="G137" s="165">
        <v>1.2978037486191862</v>
      </c>
      <c r="H137" s="165">
        <v>-1.1401464178531273</v>
      </c>
      <c r="I137" s="165">
        <v>0.2371134273985831</v>
      </c>
      <c r="J137" s="165">
        <v>0.26628962544326118</v>
      </c>
      <c r="K137" s="165">
        <v>1.2011426016392157</v>
      </c>
      <c r="L137" s="165">
        <v>2.7554529428241992E-2</v>
      </c>
      <c r="M137" s="165">
        <v>-6.5935846845066592E-2</v>
      </c>
      <c r="N137" s="165">
        <v>-0.1005265527589061</v>
      </c>
      <c r="O137" s="165">
        <v>-0.31724309440780418</v>
      </c>
    </row>
    <row r="138" spans="1:15" ht="12.75" customHeight="1" x14ac:dyDescent="0.2">
      <c r="A138" s="90">
        <v>2018</v>
      </c>
      <c r="B138" s="138" t="s">
        <v>3</v>
      </c>
      <c r="C138" s="165">
        <v>0.43975288235766907</v>
      </c>
      <c r="D138" s="165">
        <v>-0.17734454599969141</v>
      </c>
      <c r="E138" s="165">
        <v>0.60089049821858698</v>
      </c>
      <c r="F138" s="165">
        <v>1.5675120731506009</v>
      </c>
      <c r="G138" s="165">
        <v>1.9375019584864095</v>
      </c>
      <c r="H138" s="165">
        <v>-0.2403491622256726</v>
      </c>
      <c r="I138" s="165">
        <v>9.3989277100825497E-2</v>
      </c>
      <c r="J138" s="165">
        <v>0.22102439192623891</v>
      </c>
      <c r="K138" s="165">
        <v>2.1990930373888329</v>
      </c>
      <c r="L138" s="165">
        <v>0.1454622817977258</v>
      </c>
      <c r="M138" s="165">
        <v>-6.1374990095885984E-2</v>
      </c>
      <c r="N138" s="165">
        <v>0.41491003726614739</v>
      </c>
      <c r="O138" s="165">
        <v>1.8740677804915729</v>
      </c>
    </row>
    <row r="139" spans="1:15" ht="12.75" customHeight="1" x14ac:dyDescent="0.2">
      <c r="A139" s="130"/>
      <c r="B139" s="183" t="s">
        <v>4</v>
      </c>
      <c r="C139" s="165">
        <v>0.36007057402001053</v>
      </c>
      <c r="D139" s="165">
        <v>1.5816980729661534</v>
      </c>
      <c r="E139" s="165">
        <v>2.0600979608945691</v>
      </c>
      <c r="F139" s="165">
        <v>-0.68070908927829743</v>
      </c>
      <c r="G139" s="165">
        <v>-1.0721513980888608</v>
      </c>
      <c r="H139" s="165">
        <v>0.75277488890943545</v>
      </c>
      <c r="I139" s="165">
        <v>0.11940201652309579</v>
      </c>
      <c r="J139" s="165">
        <v>-7.6470557418439888E-2</v>
      </c>
      <c r="K139" s="165">
        <v>0.88697843161007484</v>
      </c>
      <c r="L139" s="165">
        <v>0.11720544231170749</v>
      </c>
      <c r="M139" s="165">
        <v>-8.9506265268612939E-2</v>
      </c>
      <c r="N139" s="165">
        <v>5.4434205549336312E-2</v>
      </c>
      <c r="O139" s="165">
        <v>-0.42517010420698442</v>
      </c>
    </row>
    <row r="140" spans="1:15" ht="12.75" customHeight="1" x14ac:dyDescent="0.2">
      <c r="A140" s="130"/>
      <c r="B140" s="183" t="s">
        <v>1</v>
      </c>
      <c r="C140" s="165">
        <v>0.18801442158804527</v>
      </c>
      <c r="D140" s="165">
        <v>-0.64738738929259743</v>
      </c>
      <c r="E140" s="165">
        <v>0.12488973632307498</v>
      </c>
      <c r="F140" s="165">
        <v>0.33218080161099284</v>
      </c>
      <c r="G140" s="165">
        <v>0.69383544465853042</v>
      </c>
      <c r="H140" s="165">
        <v>1.3770209142371481</v>
      </c>
      <c r="I140" s="165">
        <v>0.2191148847055846</v>
      </c>
      <c r="J140" s="165">
        <v>-0.32937867389003506</v>
      </c>
      <c r="K140" s="165">
        <v>1.2140368991029771</v>
      </c>
      <c r="L140" s="165">
        <v>0.15375446538363757</v>
      </c>
      <c r="M140" s="165">
        <v>0.37150472904599052</v>
      </c>
      <c r="N140" s="165">
        <v>0.19944841375461042</v>
      </c>
      <c r="O140" s="165">
        <v>-0.55715931735117463</v>
      </c>
    </row>
    <row r="141" spans="1:15" ht="12.75" customHeight="1" x14ac:dyDescent="0.2">
      <c r="A141" s="130"/>
      <c r="B141" s="183" t="s">
        <v>2</v>
      </c>
      <c r="C141" s="165">
        <v>0.5229763376531249</v>
      </c>
      <c r="D141" s="165">
        <v>0.80149590451616959</v>
      </c>
      <c r="E141" s="165">
        <v>0.29198685965525772</v>
      </c>
      <c r="F141" s="165">
        <v>1.4208497676955423</v>
      </c>
      <c r="G141" s="165">
        <v>-5.8709483746910429E-2</v>
      </c>
      <c r="H141" s="165">
        <v>1.1453546021645833</v>
      </c>
      <c r="I141" s="165">
        <v>0.36309829968903529</v>
      </c>
      <c r="J141" s="165">
        <v>0.61059776112097897</v>
      </c>
      <c r="K141" s="165">
        <v>0.67200587889573171</v>
      </c>
      <c r="L141" s="165">
        <v>0.63407984400751793</v>
      </c>
      <c r="M141" s="165">
        <v>-0.32670945362619497</v>
      </c>
      <c r="N141" s="165">
        <v>0.46065573322489062</v>
      </c>
      <c r="O141" s="165">
        <v>0.26433318817786766</v>
      </c>
    </row>
    <row r="142" spans="1:15" ht="12.75" customHeight="1" x14ac:dyDescent="0.2">
      <c r="A142" s="183">
        <v>2019</v>
      </c>
      <c r="B142" s="183" t="s">
        <v>3</v>
      </c>
      <c r="C142" s="165">
        <v>8.3692843157856522E-2</v>
      </c>
      <c r="D142" s="165">
        <v>0.31948805826862436</v>
      </c>
      <c r="E142" s="165">
        <v>-0.38907470195744809</v>
      </c>
      <c r="F142" s="165">
        <v>-1.1457038869316816</v>
      </c>
      <c r="G142" s="165">
        <v>0.47885994157925715</v>
      </c>
      <c r="H142" s="165">
        <v>1.1838937294626817</v>
      </c>
      <c r="I142" s="165">
        <v>0.17950092635319326</v>
      </c>
      <c r="J142" s="165">
        <v>-1.0858107784570525</v>
      </c>
      <c r="K142" s="165">
        <v>-1.5978663777052038</v>
      </c>
      <c r="L142" s="165">
        <v>0.20674543992038608</v>
      </c>
      <c r="M142" s="165">
        <v>-0.38583587584472001</v>
      </c>
      <c r="N142" s="165">
        <v>0.33313462898962865</v>
      </c>
      <c r="O142" s="165">
        <v>2.153926622033242</v>
      </c>
    </row>
    <row r="143" spans="1:15" ht="22.5" customHeight="1" x14ac:dyDescent="0.2">
      <c r="A143" s="85" t="s">
        <v>208</v>
      </c>
      <c r="B143" s="84"/>
      <c r="C143" s="165"/>
      <c r="D143" s="165"/>
      <c r="E143" s="165"/>
      <c r="F143" s="165"/>
      <c r="G143" s="165"/>
      <c r="H143" s="165"/>
      <c r="I143" s="165"/>
      <c r="J143" s="165"/>
      <c r="K143" s="165"/>
      <c r="L143" s="165"/>
      <c r="M143" s="165"/>
      <c r="N143" s="165"/>
      <c r="O143" s="165"/>
    </row>
    <row r="144" spans="1:15" ht="12.75" customHeight="1" x14ac:dyDescent="0.2">
      <c r="A144" s="90">
        <v>2015</v>
      </c>
      <c r="B144" s="90" t="s">
        <v>3</v>
      </c>
      <c r="C144" s="165">
        <v>1.0798634683923503</v>
      </c>
      <c r="D144" s="165">
        <v>0.81765966625919617</v>
      </c>
      <c r="E144" s="165">
        <v>5.293237664064887</v>
      </c>
      <c r="F144" s="165">
        <v>3.2076721464755487</v>
      </c>
      <c r="G144" s="165">
        <v>4.8787874274029752</v>
      </c>
      <c r="H144" s="165">
        <v>-4.2759792512111039</v>
      </c>
      <c r="I144" s="165">
        <v>0.70978303905104845</v>
      </c>
      <c r="J144" s="165">
        <v>5.1104503377398691</v>
      </c>
      <c r="K144" s="165">
        <v>1.2375332350430535</v>
      </c>
      <c r="L144" s="165">
        <v>-1.3978864927706613</v>
      </c>
      <c r="M144" s="165">
        <v>0.10068177529316547</v>
      </c>
      <c r="N144" s="165">
        <v>1.9070795647490479</v>
      </c>
      <c r="O144" s="165">
        <v>-1.1559475601095826</v>
      </c>
    </row>
    <row r="145" spans="1:15" ht="12.75" customHeight="1" x14ac:dyDescent="0.2">
      <c r="B145" s="90" t="s">
        <v>4</v>
      </c>
      <c r="C145" s="165">
        <v>0.20579034956458298</v>
      </c>
      <c r="D145" s="165">
        <v>1.3369196668845618</v>
      </c>
      <c r="E145" s="165">
        <v>0.61909106903641486</v>
      </c>
      <c r="F145" s="165">
        <v>1.8604442119245723</v>
      </c>
      <c r="G145" s="165">
        <v>5.6096408884146687</v>
      </c>
      <c r="H145" s="165">
        <v>-6.0367934843908344</v>
      </c>
      <c r="I145" s="165">
        <v>1.2079982212404916</v>
      </c>
      <c r="J145" s="165">
        <v>0.99863519034866233</v>
      </c>
      <c r="K145" s="165">
        <v>-7.7648109686667688E-2</v>
      </c>
      <c r="L145" s="165">
        <v>-1.1404465936474595</v>
      </c>
      <c r="M145" s="165">
        <v>0.14532526592780926</v>
      </c>
      <c r="N145" s="165">
        <v>1.120743532531554</v>
      </c>
      <c r="O145" s="165">
        <v>-2.6943201086535917</v>
      </c>
    </row>
    <row r="146" spans="1:15" ht="12.75" customHeight="1" x14ac:dyDescent="0.2">
      <c r="B146" s="90" t="s">
        <v>1</v>
      </c>
      <c r="C146" s="165">
        <v>7.4039677067916365E-2</v>
      </c>
      <c r="D146" s="165">
        <v>1.1900465174264241</v>
      </c>
      <c r="E146" s="165">
        <v>-1.3901578103269308</v>
      </c>
      <c r="F146" s="165">
        <v>2.3714997510354552</v>
      </c>
      <c r="G146" s="165">
        <v>10.937642431541427</v>
      </c>
      <c r="H146" s="165">
        <v>-4.9184858068362374</v>
      </c>
      <c r="I146" s="165">
        <v>1.7170378032305811</v>
      </c>
      <c r="J146" s="165">
        <v>0.36220533958941648</v>
      </c>
      <c r="K146" s="165">
        <v>-2.1862606090323422</v>
      </c>
      <c r="L146" s="165">
        <v>-0.67464425871447409</v>
      </c>
      <c r="M146" s="165">
        <v>0.35275254429081304</v>
      </c>
      <c r="N146" s="165">
        <v>0.8768956961407115</v>
      </c>
      <c r="O146" s="165">
        <v>-7.6742744594368251</v>
      </c>
    </row>
    <row r="147" spans="1:15" ht="12.75" customHeight="1" x14ac:dyDescent="0.2">
      <c r="B147" s="90" t="s">
        <v>2</v>
      </c>
      <c r="C147" s="165">
        <v>0.75488339520104475</v>
      </c>
      <c r="D147" s="165">
        <v>0.18730492882461647</v>
      </c>
      <c r="E147" s="165">
        <v>-2.2750312956478225</v>
      </c>
      <c r="F147" s="165">
        <v>4.1418244393418568</v>
      </c>
      <c r="G147" s="165">
        <v>7.614246380359968</v>
      </c>
      <c r="H147" s="165">
        <v>-0.36913822823299025</v>
      </c>
      <c r="I147" s="165">
        <v>1.7103358846729755</v>
      </c>
      <c r="J147" s="165">
        <v>1.6392717052090111</v>
      </c>
      <c r="K147" s="165">
        <v>-5.0078763433731073</v>
      </c>
      <c r="L147" s="165">
        <v>-5.1824031503344692E-2</v>
      </c>
      <c r="M147" s="165">
        <v>0.24619619476000665</v>
      </c>
      <c r="N147" s="165">
        <v>0.26371093043635607</v>
      </c>
      <c r="O147" s="165">
        <v>3.9400168476197761</v>
      </c>
    </row>
    <row r="148" spans="1:15" ht="12.75" customHeight="1" x14ac:dyDescent="0.2">
      <c r="A148" s="90">
        <v>2016</v>
      </c>
      <c r="B148" s="90" t="s">
        <v>3</v>
      </c>
      <c r="C148" s="165">
        <v>1.2368545961815469</v>
      </c>
      <c r="D148" s="165">
        <v>2.8680720562199946</v>
      </c>
      <c r="E148" s="165">
        <v>-4.7172790356199474</v>
      </c>
      <c r="F148" s="165">
        <v>4.9605971896003132</v>
      </c>
      <c r="G148" s="165">
        <v>5.6160647475236747</v>
      </c>
      <c r="H148" s="165">
        <v>6.2799242268467781</v>
      </c>
      <c r="I148" s="165">
        <v>1.7968137518811655</v>
      </c>
      <c r="J148" s="165">
        <v>1.1822845126840731</v>
      </c>
      <c r="K148" s="165">
        <v>-5.6713739471994762</v>
      </c>
      <c r="L148" s="165">
        <v>8.749815246389403E-2</v>
      </c>
      <c r="M148" s="165">
        <v>0.50700438868198638</v>
      </c>
      <c r="N148" s="165">
        <v>0.35466023379262523</v>
      </c>
      <c r="O148" s="165">
        <v>-0.86068496823649143</v>
      </c>
    </row>
    <row r="149" spans="1:15" ht="12.75" customHeight="1" x14ac:dyDescent="0.2">
      <c r="B149" s="90" t="s">
        <v>4</v>
      </c>
      <c r="C149" s="165">
        <v>1.8249619979241904</v>
      </c>
      <c r="D149" s="165">
        <v>2.3196670104596917</v>
      </c>
      <c r="E149" s="165">
        <v>-3.307726703170133</v>
      </c>
      <c r="F149" s="165">
        <v>3.6964035381557903</v>
      </c>
      <c r="G149" s="165">
        <v>4.2124790988392835</v>
      </c>
      <c r="H149" s="165">
        <v>9.2825572488572483</v>
      </c>
      <c r="I149" s="165">
        <v>0.95518068196633887</v>
      </c>
      <c r="J149" s="165">
        <v>4.5873424254389228</v>
      </c>
      <c r="K149" s="165">
        <v>-3.803092844078082</v>
      </c>
      <c r="L149" s="165">
        <v>0.23223748872529537</v>
      </c>
      <c r="M149" s="165">
        <v>0.21774173830571009</v>
      </c>
      <c r="N149" s="165">
        <v>0.85471257321807492</v>
      </c>
      <c r="O149" s="165">
        <v>2.0069781817593446</v>
      </c>
    </row>
    <row r="150" spans="1:15" ht="12.75" customHeight="1" x14ac:dyDescent="0.2">
      <c r="B150" s="90" t="s">
        <v>1</v>
      </c>
      <c r="C150" s="165">
        <v>2.068741472787794</v>
      </c>
      <c r="D150" s="165">
        <v>1.6827127030375477</v>
      </c>
      <c r="E150" s="165">
        <v>-1.7564193764445069</v>
      </c>
      <c r="F150" s="165">
        <v>-0.56999047775099232</v>
      </c>
      <c r="G150" s="165">
        <v>0.75897985069166563</v>
      </c>
      <c r="H150" s="165">
        <v>10.374357637874819</v>
      </c>
      <c r="I150" s="165">
        <v>0.46189843219957005</v>
      </c>
      <c r="J150" s="165">
        <v>8.067573863438259</v>
      </c>
      <c r="K150" s="165">
        <v>-1.0452904219603543</v>
      </c>
      <c r="L150" s="165">
        <v>-0.21436441817653806</v>
      </c>
      <c r="M150" s="165">
        <v>0.23831382424452929</v>
      </c>
      <c r="N150" s="165">
        <v>1.6037029519258672</v>
      </c>
      <c r="O150" s="165">
        <v>3.5409167652721285</v>
      </c>
    </row>
    <row r="151" spans="1:15" ht="12.75" customHeight="1" x14ac:dyDescent="0.2">
      <c r="B151" s="90" t="s">
        <v>2</v>
      </c>
      <c r="C151" s="165">
        <v>1.39414106499125</v>
      </c>
      <c r="D151" s="165">
        <v>1.8620808191692317</v>
      </c>
      <c r="E151" s="165">
        <v>0.49273245512315711</v>
      </c>
      <c r="F151" s="165">
        <v>-2.0853039262624717</v>
      </c>
      <c r="G151" s="165">
        <v>-2.8625607503972361</v>
      </c>
      <c r="H151" s="165">
        <v>6.6188005672468853</v>
      </c>
      <c r="I151" s="165">
        <v>0.63726784741096054</v>
      </c>
      <c r="J151" s="165">
        <v>4.115683864087738</v>
      </c>
      <c r="K151" s="165">
        <v>2.938235817918744</v>
      </c>
      <c r="L151" s="165">
        <v>-0.61119562463221033</v>
      </c>
      <c r="M151" s="165">
        <v>0.3970197680139842</v>
      </c>
      <c r="N151" s="165">
        <v>1.7374561172184722</v>
      </c>
      <c r="O151" s="165">
        <v>-0.16320769596517293</v>
      </c>
    </row>
    <row r="152" spans="1:15" ht="12.75" customHeight="1" x14ac:dyDescent="0.2">
      <c r="A152" s="90">
        <v>2017</v>
      </c>
      <c r="B152" s="120" t="s">
        <v>3</v>
      </c>
      <c r="C152" s="165">
        <v>1.2665543926772882</v>
      </c>
      <c r="D152" s="165">
        <v>0.36211628590527845</v>
      </c>
      <c r="E152" s="165">
        <v>1.8089392628517054</v>
      </c>
      <c r="F152" s="165">
        <v>-3.6786344438597629</v>
      </c>
      <c r="G152" s="165">
        <v>0.75589050762785437</v>
      </c>
      <c r="H152" s="165">
        <v>2.0197069667818202</v>
      </c>
      <c r="I152" s="165">
        <v>0.88406168394177254</v>
      </c>
      <c r="J152" s="165">
        <v>5.4086618615058812</v>
      </c>
      <c r="K152" s="165">
        <v>1.6764665180753591</v>
      </c>
      <c r="L152" s="165">
        <v>-0.72863490864879532</v>
      </c>
      <c r="M152" s="165">
        <v>0.90875697092223096</v>
      </c>
      <c r="N152" s="165">
        <v>1.8591872312506474</v>
      </c>
      <c r="O152" s="165">
        <v>2.8580661334435264</v>
      </c>
    </row>
    <row r="153" spans="1:15" ht="12.75" customHeight="1" x14ac:dyDescent="0.2">
      <c r="B153" s="90" t="s">
        <v>4</v>
      </c>
      <c r="C153" s="165">
        <v>0.85105484799223863</v>
      </c>
      <c r="D153" s="165">
        <v>0.27894665983871914</v>
      </c>
      <c r="E153" s="165">
        <v>0.79295491823265785</v>
      </c>
      <c r="F153" s="165">
        <v>-0.51285549641509887</v>
      </c>
      <c r="G153" s="165">
        <v>3.6111028175617177</v>
      </c>
      <c r="H153" s="165">
        <v>-0.42306909989577868</v>
      </c>
      <c r="I153" s="165">
        <v>1.4407475578621209</v>
      </c>
      <c r="J153" s="165">
        <v>-0.35737659337987671</v>
      </c>
      <c r="K153" s="165">
        <v>1.643272557270592</v>
      </c>
      <c r="L153" s="165">
        <v>-0.3652598214675562</v>
      </c>
      <c r="M153" s="165">
        <v>1.751884723654995</v>
      </c>
      <c r="N153" s="165">
        <v>1.822287170141812</v>
      </c>
      <c r="O153" s="165">
        <v>1.0399965847942561</v>
      </c>
    </row>
    <row r="154" spans="1:15" ht="12.75" customHeight="1" x14ac:dyDescent="0.2">
      <c r="B154" s="127" t="s">
        <v>1</v>
      </c>
      <c r="C154" s="165">
        <v>0.73790179132950939</v>
      </c>
      <c r="D154" s="165">
        <v>1.7539116309272407</v>
      </c>
      <c r="E154" s="165">
        <v>2.1316829153785299</v>
      </c>
      <c r="F154" s="165">
        <v>1.7221221783956464</v>
      </c>
      <c r="G154" s="165">
        <v>3.6839226846088202</v>
      </c>
      <c r="H154" s="165">
        <v>-0.39383592055746153</v>
      </c>
      <c r="I154" s="165">
        <v>1.571752403672444</v>
      </c>
      <c r="J154" s="165">
        <v>-3.7149096103331836</v>
      </c>
      <c r="K154" s="165">
        <v>-1.1820714504608976</v>
      </c>
      <c r="L154" s="165">
        <v>0.17687792102780708</v>
      </c>
      <c r="M154" s="165">
        <v>1.0014004950550603</v>
      </c>
      <c r="N154" s="165">
        <v>1.6946409908075388</v>
      </c>
      <c r="O154" s="165">
        <v>0.49823910301072249</v>
      </c>
    </row>
    <row r="155" spans="1:15" ht="12.75" customHeight="1" x14ac:dyDescent="0.2">
      <c r="B155" s="134" t="s">
        <v>2</v>
      </c>
      <c r="C155" s="165">
        <v>0.99403420566166467</v>
      </c>
      <c r="D155" s="165">
        <v>2.3334080130347212</v>
      </c>
      <c r="E155" s="165">
        <v>0.6264754337545364</v>
      </c>
      <c r="F155" s="165">
        <v>4.1650721609131525</v>
      </c>
      <c r="G155" s="165">
        <v>3.6937232999302294</v>
      </c>
      <c r="H155" s="165">
        <v>-1.7562048515906592</v>
      </c>
      <c r="I155" s="165">
        <v>1.4273497473894059</v>
      </c>
      <c r="J155" s="165">
        <v>-0.79510952357516596</v>
      </c>
      <c r="K155" s="165">
        <v>-0.84073643208256721</v>
      </c>
      <c r="L155" s="165">
        <v>0.4036789247803263</v>
      </c>
      <c r="M155" s="165">
        <v>1.2499227410497804</v>
      </c>
      <c r="N155" s="165">
        <v>1.4405395930385145</v>
      </c>
      <c r="O155" s="165">
        <v>0.50989422298166609</v>
      </c>
    </row>
    <row r="156" spans="1:15" ht="12.75" customHeight="1" x14ac:dyDescent="0.2">
      <c r="A156" s="90">
        <v>2018</v>
      </c>
      <c r="B156" s="138" t="s">
        <v>3</v>
      </c>
      <c r="C156" s="165">
        <v>1.0409834953316377</v>
      </c>
      <c r="D156" s="165">
        <v>1.1977794946397058</v>
      </c>
      <c r="E156" s="165">
        <v>1.6775128108627024</v>
      </c>
      <c r="F156" s="165">
        <v>6.161575318698187</v>
      </c>
      <c r="G156" s="165">
        <v>2.5650832155138303</v>
      </c>
      <c r="H156" s="165">
        <v>-0.95536937475819705</v>
      </c>
      <c r="I156" s="165">
        <v>0.90466582409172158</v>
      </c>
      <c r="J156" s="165">
        <v>-0.53558645084943457</v>
      </c>
      <c r="K156" s="165">
        <v>2.7506949060172481</v>
      </c>
      <c r="L156" s="165">
        <v>0.45835378080196776</v>
      </c>
      <c r="M156" s="165">
        <v>0.32853004732620317</v>
      </c>
      <c r="N156" s="165">
        <v>1.2983010674916917</v>
      </c>
      <c r="O156" s="165">
        <v>0.66812843865415861</v>
      </c>
    </row>
    <row r="157" spans="1:15" ht="12.75" customHeight="1" x14ac:dyDescent="0.2">
      <c r="B157" s="183" t="s">
        <v>4</v>
      </c>
      <c r="C157" s="165">
        <v>1.2525122074486417</v>
      </c>
      <c r="D157" s="165">
        <v>2.7818750888342736</v>
      </c>
      <c r="E157" s="165">
        <v>4.2012726618861684</v>
      </c>
      <c r="F157" s="165">
        <v>3.0415827783657701</v>
      </c>
      <c r="G157" s="165">
        <v>0.45856033112039452</v>
      </c>
      <c r="H157" s="165">
        <v>0.7240241781258927</v>
      </c>
      <c r="I157" s="165">
        <v>0.62382986065243617</v>
      </c>
      <c r="J157" s="165">
        <v>-0.48503237304662328</v>
      </c>
      <c r="K157" s="165">
        <v>3.9039642985139844</v>
      </c>
      <c r="L157" s="165">
        <v>0.43949282705000314</v>
      </c>
      <c r="M157" s="165">
        <v>-0.16812047971448418</v>
      </c>
      <c r="N157" s="165">
        <v>0.85627994432579957</v>
      </c>
      <c r="O157" s="165">
        <v>1.0227160717840356</v>
      </c>
    </row>
    <row r="158" spans="1:15" ht="12.75" customHeight="1" x14ac:dyDescent="0.2">
      <c r="B158" s="183" t="s">
        <v>1</v>
      </c>
      <c r="C158" s="165">
        <v>1.1096714709593725</v>
      </c>
      <c r="D158" s="165">
        <v>0.91991310201742227</v>
      </c>
      <c r="E158" s="165">
        <v>2.3777865225059314</v>
      </c>
      <c r="F158" s="165">
        <v>2.8020822525143041</v>
      </c>
      <c r="G158" s="165">
        <v>2.8621184113937659</v>
      </c>
      <c r="H158" s="165">
        <v>0.73292023335955747</v>
      </c>
      <c r="I158" s="165">
        <v>0.67122655439231238</v>
      </c>
      <c r="J158" s="165">
        <v>8.0326308832012749E-2</v>
      </c>
      <c r="K158" s="165">
        <v>5.6107968879376635</v>
      </c>
      <c r="L158" s="165">
        <v>0.44466623562984253</v>
      </c>
      <c r="M158" s="165">
        <v>0.1540370976621519</v>
      </c>
      <c r="N158" s="165">
        <v>0.56875502417472745</v>
      </c>
      <c r="O158" s="165">
        <v>0.55572078314303219</v>
      </c>
    </row>
    <row r="159" spans="1:15" ht="12.75" customHeight="1" x14ac:dyDescent="0.2">
      <c r="B159" s="183" t="s">
        <v>2</v>
      </c>
      <c r="C159" s="165">
        <v>1.5190867161239519</v>
      </c>
      <c r="D159" s="165">
        <v>1.5525553857371754</v>
      </c>
      <c r="E159" s="165">
        <v>3.1017630413382458</v>
      </c>
      <c r="F159" s="165">
        <v>2.6492833733771759</v>
      </c>
      <c r="G159" s="165">
        <v>1.4846569110384955</v>
      </c>
      <c r="H159" s="165">
        <v>3.0617239246517158</v>
      </c>
      <c r="I159" s="165">
        <v>0.79775704980573625</v>
      </c>
      <c r="J159" s="165">
        <v>0.42399585817045615</v>
      </c>
      <c r="K159" s="165">
        <v>5.0586040024128032</v>
      </c>
      <c r="L159" s="165">
        <v>1.0537207413905625</v>
      </c>
      <c r="M159" s="165">
        <v>-0.10731051897858723</v>
      </c>
      <c r="N159" s="165">
        <v>1.1336969792774099</v>
      </c>
      <c r="O159" s="165">
        <v>1.1423901741307807</v>
      </c>
    </row>
    <row r="160" spans="1:15" ht="12.75" customHeight="1" x14ac:dyDescent="0.2">
      <c r="A160" s="329">
        <v>2019</v>
      </c>
      <c r="B160" s="328" t="s">
        <v>3</v>
      </c>
      <c r="C160" s="165">
        <v>1.1592004264990852</v>
      </c>
      <c r="D160" s="165">
        <v>2.0579979662108006</v>
      </c>
      <c r="E160" s="165">
        <v>2.0871879517715408</v>
      </c>
      <c r="F160" s="165">
        <v>-9.2830401538057661E-2</v>
      </c>
      <c r="G160" s="165">
        <v>3.2494735216959114E-2</v>
      </c>
      <c r="H160" s="165">
        <v>4.5331096650000902</v>
      </c>
      <c r="I160" s="165">
        <v>0.88386993738789332</v>
      </c>
      <c r="J160" s="165">
        <v>-0.88548596497139975</v>
      </c>
      <c r="K160" s="165">
        <v>1.1554063932357694</v>
      </c>
      <c r="L160" s="165">
        <v>1.1155597005003903</v>
      </c>
      <c r="M160" s="165">
        <v>-0.43162227037234491</v>
      </c>
      <c r="N160" s="165">
        <v>1.0513362087710476</v>
      </c>
      <c r="O160" s="165">
        <v>1.4202390198829518</v>
      </c>
    </row>
    <row r="161" spans="1:15" ht="17.25" customHeight="1" x14ac:dyDescent="0.2">
      <c r="A161" s="85" t="s">
        <v>225</v>
      </c>
      <c r="B161" s="84"/>
      <c r="C161" s="165"/>
      <c r="D161" s="165"/>
      <c r="E161" s="165"/>
      <c r="F161" s="165"/>
      <c r="G161" s="165"/>
      <c r="H161" s="165"/>
      <c r="I161" s="165"/>
      <c r="J161" s="165"/>
      <c r="K161" s="165"/>
      <c r="L161" s="165"/>
      <c r="M161" s="165"/>
      <c r="N161" s="165"/>
      <c r="O161" s="165"/>
    </row>
    <row r="162" spans="1:15" ht="12.75" customHeight="1" x14ac:dyDescent="0.2">
      <c r="A162" s="90">
        <v>2015</v>
      </c>
      <c r="B162" s="90" t="s">
        <v>3</v>
      </c>
      <c r="C162" s="165">
        <v>1.3696044935669391</v>
      </c>
      <c r="D162" s="165">
        <v>0.71107885287933925</v>
      </c>
      <c r="E162" s="165">
        <v>7.8969015793843766</v>
      </c>
      <c r="F162" s="165">
        <v>3.7849247559961441</v>
      </c>
      <c r="G162" s="165">
        <v>1.5919691949802086</v>
      </c>
      <c r="H162" s="165">
        <v>-2.8065216407015612</v>
      </c>
      <c r="I162" s="165">
        <v>1.0254187649716613</v>
      </c>
      <c r="J162" s="165">
        <v>7.5689008800660247</v>
      </c>
      <c r="K162" s="165">
        <v>0.58848664151454955</v>
      </c>
      <c r="L162" s="165">
        <v>-2.0165472609310058</v>
      </c>
      <c r="M162" s="165">
        <v>0.62583526237371245</v>
      </c>
      <c r="N162" s="165">
        <v>1.4532539636020516</v>
      </c>
      <c r="O162" s="165">
        <v>-1.092949061415851</v>
      </c>
    </row>
    <row r="163" spans="1:15" ht="12.75" customHeight="1" x14ac:dyDescent="0.2">
      <c r="B163" s="90" t="s">
        <v>4</v>
      </c>
      <c r="C163" s="165">
        <v>0.97911831114903691</v>
      </c>
      <c r="D163" s="165">
        <v>0.75884409268974196</v>
      </c>
      <c r="E163" s="165">
        <v>5.5825771229326762</v>
      </c>
      <c r="F163" s="165">
        <v>3.7305831150056292</v>
      </c>
      <c r="G163" s="165">
        <v>2.0139662425657718</v>
      </c>
      <c r="H163" s="165">
        <v>-4.2604741225514857</v>
      </c>
      <c r="I163" s="165">
        <v>0.91423612363306006</v>
      </c>
      <c r="J163" s="165">
        <v>5.5184346592687206</v>
      </c>
      <c r="K163" s="165">
        <v>0.69889375663710496</v>
      </c>
      <c r="L163" s="165">
        <v>-1.7425717192258503</v>
      </c>
      <c r="M163" s="165">
        <v>0.51244899505576313</v>
      </c>
      <c r="N163" s="165">
        <v>1.5284641717760792</v>
      </c>
      <c r="O163" s="165">
        <v>-1.1899536619155811</v>
      </c>
    </row>
    <row r="164" spans="1:15" ht="12.75" customHeight="1" x14ac:dyDescent="0.2">
      <c r="B164" s="90" t="s">
        <v>1</v>
      </c>
      <c r="C164" s="165">
        <v>0.59242246687668398</v>
      </c>
      <c r="D164" s="165">
        <v>1.0216660594353471</v>
      </c>
      <c r="E164" s="165">
        <v>2.8154722671564514</v>
      </c>
      <c r="F164" s="165">
        <v>2.6916288796234937</v>
      </c>
      <c r="G164" s="165">
        <v>5.5330741393918856</v>
      </c>
      <c r="H164" s="165">
        <v>-4.7650556283330303</v>
      </c>
      <c r="I164" s="165">
        <v>1.1179222840331988</v>
      </c>
      <c r="J164" s="165">
        <v>3.4478430918809835</v>
      </c>
      <c r="K164" s="165">
        <v>-0.34079831422087636</v>
      </c>
      <c r="L164" s="165">
        <v>-1.3290549506601366</v>
      </c>
      <c r="M164" s="165">
        <v>0.24271112237387626</v>
      </c>
      <c r="N164" s="165">
        <v>1.5318713192410485</v>
      </c>
      <c r="O164" s="165">
        <v>-4.0919497069004507</v>
      </c>
    </row>
    <row r="165" spans="1:15" ht="12.75" customHeight="1" x14ac:dyDescent="0.2">
      <c r="B165" s="90" t="s">
        <v>2</v>
      </c>
      <c r="C165" s="165">
        <v>0.52719904479066315</v>
      </c>
      <c r="D165" s="165">
        <v>0.88178620285663101</v>
      </c>
      <c r="E165" s="165">
        <v>0.5090886476766201</v>
      </c>
      <c r="F165" s="165">
        <v>2.8947185656339371</v>
      </c>
      <c r="G165" s="165">
        <v>7.2278385506149192</v>
      </c>
      <c r="H165" s="165">
        <v>-3.9135312534908309</v>
      </c>
      <c r="I165" s="165">
        <v>1.3368333186300987</v>
      </c>
      <c r="J165" s="165">
        <v>1.9815332954194105</v>
      </c>
      <c r="K165" s="165">
        <v>-1.5189850869620471</v>
      </c>
      <c r="L165" s="165">
        <v>-0.81888187721666839</v>
      </c>
      <c r="M165" s="165">
        <v>0.21140479202294671</v>
      </c>
      <c r="N165" s="165">
        <v>1.0388824306449322</v>
      </c>
      <c r="O165" s="165">
        <v>-2.0193859832396868</v>
      </c>
    </row>
    <row r="166" spans="1:15" ht="12.75" customHeight="1" x14ac:dyDescent="0.2">
      <c r="A166" s="136">
        <v>2016</v>
      </c>
      <c r="B166" s="136" t="s">
        <v>3</v>
      </c>
      <c r="C166" s="165">
        <v>0.56793854987421355</v>
      </c>
      <c r="D166" s="165">
        <v>1.3951313111315926</v>
      </c>
      <c r="E166" s="165">
        <v>-1.9504380647991439</v>
      </c>
      <c r="F166" s="165">
        <v>3.3371368564441752</v>
      </c>
      <c r="G166" s="165">
        <v>7.3912827123983647</v>
      </c>
      <c r="H166" s="165">
        <v>-1.3498426228309057</v>
      </c>
      <c r="I166" s="165">
        <v>1.6083635391006368</v>
      </c>
      <c r="J166" s="165">
        <v>1.0448292150162928</v>
      </c>
      <c r="K166" s="165">
        <v>-3.2507464075445967</v>
      </c>
      <c r="L166" s="165">
        <v>-0.44647249843839631</v>
      </c>
      <c r="M166" s="165">
        <v>0.3129796807448173</v>
      </c>
      <c r="N166" s="165">
        <v>0.65253250348253289</v>
      </c>
      <c r="O166" s="165">
        <v>-1.9485765065951313</v>
      </c>
    </row>
    <row r="167" spans="1:15" ht="12.75" customHeight="1" x14ac:dyDescent="0.2">
      <c r="A167" s="136"/>
      <c r="B167" s="136" t="s">
        <v>4</v>
      </c>
      <c r="C167" s="165">
        <v>0.97242133122790619</v>
      </c>
      <c r="D167" s="165">
        <v>1.6417867161134154</v>
      </c>
      <c r="E167" s="165">
        <v>-2.9249000077170564</v>
      </c>
      <c r="F167" s="165">
        <v>3.7903652281845268</v>
      </c>
      <c r="G167" s="165">
        <v>7.0100526202241298</v>
      </c>
      <c r="H167" s="165">
        <v>2.4477638628606684</v>
      </c>
      <c r="I167" s="165">
        <v>1.543511681258579</v>
      </c>
      <c r="J167" s="165">
        <v>1.952367406283031</v>
      </c>
      <c r="K167" s="165">
        <v>-4.1698461126748896</v>
      </c>
      <c r="L167" s="165">
        <v>-0.10251357729821109</v>
      </c>
      <c r="M167" s="165">
        <v>0.33099563764069728</v>
      </c>
      <c r="N167" s="165">
        <v>0.58709255087420331</v>
      </c>
      <c r="O167" s="165">
        <v>-0.78968903573327509</v>
      </c>
    </row>
    <row r="168" spans="1:15" ht="12.75" customHeight="1" x14ac:dyDescent="0.2">
      <c r="A168" s="136"/>
      <c r="B168" s="136" t="s">
        <v>1</v>
      </c>
      <c r="C168" s="165">
        <v>1.4716935250742011</v>
      </c>
      <c r="D168" s="165">
        <v>1.7642586394503752</v>
      </c>
      <c r="E168" s="165">
        <v>-3.0209003090172502</v>
      </c>
      <c r="F168" s="165">
        <v>3.0304843701006661</v>
      </c>
      <c r="G168" s="165">
        <v>4.5303067396777834</v>
      </c>
      <c r="H168" s="165">
        <v>6.3200202421922995</v>
      </c>
      <c r="I168" s="165">
        <v>1.2279230411126179</v>
      </c>
      <c r="J168" s="165">
        <v>3.8836035630768464</v>
      </c>
      <c r="K168" s="165">
        <v>-3.8991508428510144</v>
      </c>
      <c r="L168" s="165">
        <v>1.3376737078061751E-2</v>
      </c>
      <c r="M168" s="165">
        <v>0.30225360685115277</v>
      </c>
      <c r="N168" s="165">
        <v>0.76943161895209755</v>
      </c>
      <c r="O168" s="165">
        <v>2.132009112655993</v>
      </c>
    </row>
    <row r="169" spans="1:15" ht="12.75" customHeight="1" x14ac:dyDescent="0.2">
      <c r="A169" s="136"/>
      <c r="B169" s="136" t="s">
        <v>2</v>
      </c>
      <c r="C169" s="165">
        <v>1.6309456550815753</v>
      </c>
      <c r="D169" s="165">
        <v>2.1818027750000084</v>
      </c>
      <c r="E169" s="165">
        <v>-2.3444210022655625</v>
      </c>
      <c r="F169" s="165">
        <v>1.455557365072778</v>
      </c>
      <c r="G169" s="165">
        <v>1.8511075076388295</v>
      </c>
      <c r="H169" s="165">
        <v>8.1193965304059788</v>
      </c>
      <c r="I169" s="165">
        <v>0.96011456237999937</v>
      </c>
      <c r="J169" s="165">
        <v>4.4993228818251367</v>
      </c>
      <c r="K169" s="165">
        <v>-1.9590780125489715</v>
      </c>
      <c r="L169" s="165">
        <v>-0.1265731274905022</v>
      </c>
      <c r="M169" s="165">
        <v>0.33992397496601257</v>
      </c>
      <c r="N169" s="165">
        <v>1.1373748898862459</v>
      </c>
      <c r="O169" s="165">
        <v>1.108200039889212</v>
      </c>
    </row>
    <row r="170" spans="1:15" ht="12.75" customHeight="1" x14ac:dyDescent="0.2">
      <c r="A170" s="136">
        <v>2017</v>
      </c>
      <c r="B170" s="136" t="s">
        <v>3</v>
      </c>
      <c r="C170" s="165">
        <v>1.6372106966054645</v>
      </c>
      <c r="D170" s="165">
        <v>1.5499926880909385</v>
      </c>
      <c r="E170" s="165">
        <v>-0.71911690191083721</v>
      </c>
      <c r="F170" s="165">
        <v>-0.7046891217033675</v>
      </c>
      <c r="G170" s="165">
        <v>0.65835043992927922</v>
      </c>
      <c r="H170" s="165">
        <v>6.9780153385578103</v>
      </c>
      <c r="I170" s="165">
        <v>0.73447322244267355</v>
      </c>
      <c r="J170" s="165">
        <v>5.5395388709377613</v>
      </c>
      <c r="K170" s="165">
        <v>-9.9761895818133439E-2</v>
      </c>
      <c r="L170" s="165">
        <v>-0.33111057416076051</v>
      </c>
      <c r="M170" s="165">
        <v>0.44078942546300937</v>
      </c>
      <c r="N170" s="165">
        <v>1.5139525989038702</v>
      </c>
      <c r="O170" s="165">
        <v>2.046141992293002</v>
      </c>
    </row>
    <row r="171" spans="1:15" ht="12.75" customHeight="1" x14ac:dyDescent="0.2">
      <c r="A171" s="136"/>
      <c r="B171" s="136" t="s">
        <v>4</v>
      </c>
      <c r="C171" s="165">
        <v>1.3926016164588759</v>
      </c>
      <c r="D171" s="165">
        <v>1.0383942531231725</v>
      </c>
      <c r="E171" s="165">
        <v>0.32055143963970067</v>
      </c>
      <c r="F171" s="165">
        <v>-1.7190623214625447</v>
      </c>
      <c r="G171" s="165">
        <v>0.54443982326594664</v>
      </c>
      <c r="H171" s="165">
        <v>4.5117539708725189</v>
      </c>
      <c r="I171" s="165">
        <v>0.8565328743116396</v>
      </c>
      <c r="J171" s="165">
        <v>4.2457650191452672</v>
      </c>
      <c r="K171" s="165">
        <v>1.2843888446836758</v>
      </c>
      <c r="L171" s="165">
        <v>-0.48013226975182022</v>
      </c>
      <c r="M171" s="165">
        <v>0.82319093935751653</v>
      </c>
      <c r="N171" s="165">
        <v>1.7559381736565598</v>
      </c>
      <c r="O171" s="165">
        <v>1.8019354252276543</v>
      </c>
    </row>
    <row r="172" spans="1:15" x14ac:dyDescent="0.2">
      <c r="A172" s="136"/>
      <c r="B172" s="136" t="s">
        <v>1</v>
      </c>
      <c r="C172" s="165">
        <v>1.0608733512970474</v>
      </c>
      <c r="D172" s="165">
        <v>1.0589495708044581</v>
      </c>
      <c r="E172" s="165">
        <v>1.3046692452294337</v>
      </c>
      <c r="F172" s="165">
        <v>-1.1555675230460736</v>
      </c>
      <c r="G172" s="165">
        <v>1.2588700472959857</v>
      </c>
      <c r="H172" s="165">
        <v>1.8913378998136778</v>
      </c>
      <c r="I172" s="165">
        <v>1.1336736660579589</v>
      </c>
      <c r="J172" s="165">
        <v>1.245877034003513</v>
      </c>
      <c r="K172" s="165">
        <v>1.2558778758607758</v>
      </c>
      <c r="L172" s="165">
        <v>-0.38281375656303851</v>
      </c>
      <c r="M172" s="165">
        <v>1.0145017920899164</v>
      </c>
      <c r="N172" s="165">
        <v>1.7782561257997287</v>
      </c>
      <c r="O172" s="165">
        <v>1.0523017500301677</v>
      </c>
    </row>
    <row r="173" spans="1:15" x14ac:dyDescent="0.2">
      <c r="A173" s="136"/>
      <c r="B173" s="90" t="s">
        <v>2</v>
      </c>
      <c r="C173" s="165">
        <v>0.96173684197486864</v>
      </c>
      <c r="D173" s="165">
        <v>1.1799519627673902</v>
      </c>
      <c r="E173" s="165">
        <v>1.3375122978449099</v>
      </c>
      <c r="F173" s="165">
        <v>0.38584179344530867</v>
      </c>
      <c r="G173" s="165">
        <v>2.9221568389398129</v>
      </c>
      <c r="H173" s="165">
        <v>-0.15350071892792982</v>
      </c>
      <c r="I173" s="165">
        <v>1.330935239290497</v>
      </c>
      <c r="J173" s="165">
        <v>3.9845072913138324E-2</v>
      </c>
      <c r="K173" s="165">
        <v>0.3064338693945956</v>
      </c>
      <c r="L173" s="165">
        <v>-0.12976815855125778</v>
      </c>
      <c r="M173" s="165">
        <v>1.2272318085672964</v>
      </c>
      <c r="N173" s="165">
        <v>1.7034439735758724</v>
      </c>
      <c r="O173" s="165">
        <v>1.2214525885569003</v>
      </c>
    </row>
    <row r="174" spans="1:15" x14ac:dyDescent="0.2">
      <c r="A174" s="90">
        <v>2018</v>
      </c>
      <c r="B174" s="138" t="s">
        <v>3</v>
      </c>
      <c r="C174" s="165">
        <v>0.90611061228581491</v>
      </c>
      <c r="D174" s="165">
        <v>1.3890388588029197</v>
      </c>
      <c r="E174" s="165">
        <v>1.3066429533687369</v>
      </c>
      <c r="F174" s="165">
        <v>2.8577489619407288</v>
      </c>
      <c r="G174" s="165">
        <v>3.3815187952345127</v>
      </c>
      <c r="H174" s="165">
        <v>-0.88399874565116932</v>
      </c>
      <c r="I174" s="165">
        <v>1.3351347841371108</v>
      </c>
      <c r="J174" s="165">
        <v>-1.36654601220242</v>
      </c>
      <c r="K174" s="165">
        <v>0.58058263083852069</v>
      </c>
      <c r="L174" s="165">
        <v>0.16769123849361733</v>
      </c>
      <c r="M174" s="165">
        <v>1.0804637053395822</v>
      </c>
      <c r="N174" s="165">
        <v>1.5630345279427758</v>
      </c>
      <c r="O174" s="165">
        <v>0.67876821118234432</v>
      </c>
    </row>
    <row r="175" spans="1:15" x14ac:dyDescent="0.2">
      <c r="B175" s="183" t="s">
        <v>4</v>
      </c>
      <c r="C175" s="165">
        <v>1.0066344065902086</v>
      </c>
      <c r="D175" s="165">
        <v>2.016390046802087</v>
      </c>
      <c r="E175" s="165">
        <v>2.1554817117639686</v>
      </c>
      <c r="F175" s="165">
        <v>3.762803010121047</v>
      </c>
      <c r="G175" s="165">
        <v>2.5750675135752346</v>
      </c>
      <c r="H175" s="165">
        <v>-0.6010456242736808</v>
      </c>
      <c r="I175" s="165">
        <v>1.1298541841946133</v>
      </c>
      <c r="J175" s="165">
        <v>-1.3991022009234655</v>
      </c>
      <c r="K175" s="165">
        <v>1.1463287400864459</v>
      </c>
      <c r="L175" s="165">
        <v>0.36956499153093603</v>
      </c>
      <c r="M175" s="165">
        <v>0.60022994145394648</v>
      </c>
      <c r="N175" s="165">
        <v>1.3210473036170498</v>
      </c>
      <c r="O175" s="165">
        <v>0.67537142960567564</v>
      </c>
    </row>
    <row r="176" spans="1:15" x14ac:dyDescent="0.2">
      <c r="B176" s="183" t="s">
        <v>1</v>
      </c>
      <c r="C176" s="165">
        <v>1.0994733493362361</v>
      </c>
      <c r="D176" s="165">
        <v>1.8043902103414808</v>
      </c>
      <c r="E176" s="165">
        <v>2.2175618967974344</v>
      </c>
      <c r="F176" s="165">
        <v>4.0280524809370633</v>
      </c>
      <c r="G176" s="165">
        <v>2.3794925616160043</v>
      </c>
      <c r="H176" s="165">
        <v>-0.31875052090758516</v>
      </c>
      <c r="I176" s="165">
        <v>0.90535840693652858</v>
      </c>
      <c r="J176" s="165">
        <v>-0.43518372932601324</v>
      </c>
      <c r="K176" s="165">
        <v>2.8382251572192558</v>
      </c>
      <c r="L176" s="165">
        <v>0.43656217936752739</v>
      </c>
      <c r="M176" s="165">
        <v>0.38842901298647803</v>
      </c>
      <c r="N176" s="165">
        <v>1.0390351138178033</v>
      </c>
      <c r="O176" s="165">
        <v>0.68951702538119264</v>
      </c>
    </row>
    <row r="177" spans="1:15" x14ac:dyDescent="0.2">
      <c r="B177" s="183" t="s">
        <v>2</v>
      </c>
      <c r="C177" s="165">
        <v>1.2308573879880527</v>
      </c>
      <c r="D177" s="165">
        <v>1.6108012784908965</v>
      </c>
      <c r="E177" s="165">
        <v>2.8371776968159566</v>
      </c>
      <c r="F177" s="165">
        <v>3.6427924571873973</v>
      </c>
      <c r="G177" s="165">
        <v>1.8368829402076159</v>
      </c>
      <c r="H177" s="165">
        <v>0.88714113507225534</v>
      </c>
      <c r="I177" s="165">
        <v>0.74923160164944136</v>
      </c>
      <c r="J177" s="165">
        <v>-0.13054496576965846</v>
      </c>
      <c r="K177" s="165">
        <v>4.3301535492464467</v>
      </c>
      <c r="L177" s="165">
        <v>0.5992489967911041</v>
      </c>
      <c r="M177" s="165">
        <v>5.1522301280613192E-2</v>
      </c>
      <c r="N177" s="165">
        <v>0.96353189371909309</v>
      </c>
      <c r="O177" s="165">
        <v>0.84665494667257235</v>
      </c>
    </row>
    <row r="178" spans="1:15" x14ac:dyDescent="0.2">
      <c r="A178" s="90">
        <v>2019</v>
      </c>
      <c r="B178" s="183" t="s">
        <v>3</v>
      </c>
      <c r="C178" s="165">
        <v>1.2600593828258724</v>
      </c>
      <c r="D178" s="165">
        <v>1.8251621154923896</v>
      </c>
      <c r="E178" s="165">
        <v>2.9355110016994104</v>
      </c>
      <c r="F178" s="165">
        <v>2.083688312141291</v>
      </c>
      <c r="G178" s="165">
        <v>1.1977723597666738</v>
      </c>
      <c r="H178" s="165">
        <v>2.2579928142874763</v>
      </c>
      <c r="I178" s="165">
        <v>0.74436977004691585</v>
      </c>
      <c r="J178" s="165">
        <v>-0.21753885768555392</v>
      </c>
      <c r="K178" s="165">
        <v>3.9120126123727204</v>
      </c>
      <c r="L178" s="165">
        <v>0.76365235124595188</v>
      </c>
      <c r="M178" s="165">
        <v>-0.1381621147226042</v>
      </c>
      <c r="N178" s="165">
        <v>0.90263172474389819</v>
      </c>
      <c r="O178" s="165">
        <v>1.0366665206472874</v>
      </c>
    </row>
    <row r="179" spans="1:15" x14ac:dyDescent="0.2">
      <c r="A179" s="141" t="s">
        <v>289</v>
      </c>
      <c r="B179" s="141"/>
      <c r="C179" s="141"/>
      <c r="D179" s="141"/>
      <c r="E179" s="141"/>
      <c r="F179" s="141"/>
      <c r="G179" s="141"/>
      <c r="H179" s="141"/>
      <c r="I179" s="141"/>
      <c r="J179" s="141"/>
      <c r="K179" s="141"/>
      <c r="L179" s="141"/>
      <c r="M179" s="141"/>
      <c r="N179" s="141"/>
      <c r="O179" s="141"/>
    </row>
    <row r="180" spans="1:15" ht="12.75" customHeight="1" x14ac:dyDescent="0.2">
      <c r="A180" s="188" t="s">
        <v>211</v>
      </c>
      <c r="B180" s="188"/>
      <c r="C180" s="188"/>
      <c r="D180" s="188"/>
      <c r="E180" s="188"/>
      <c r="F180" s="188"/>
      <c r="G180" s="188"/>
      <c r="H180" s="189"/>
      <c r="I180" s="118"/>
      <c r="J180" s="118"/>
      <c r="K180" s="118"/>
      <c r="L180" s="118"/>
      <c r="M180" s="118"/>
      <c r="N180" s="118"/>
      <c r="O180" s="118"/>
    </row>
    <row r="181" spans="1:15" ht="12.75" customHeight="1" x14ac:dyDescent="0.2">
      <c r="A181" s="340" t="s">
        <v>290</v>
      </c>
      <c r="B181" s="340"/>
      <c r="C181" s="340"/>
      <c r="D181" s="340"/>
      <c r="E181" s="340"/>
      <c r="F181" s="340"/>
      <c r="G181" s="340"/>
      <c r="H181" s="343"/>
      <c r="I181" s="118"/>
      <c r="J181" s="118"/>
      <c r="K181" s="118"/>
      <c r="L181" s="118"/>
      <c r="M181" s="118"/>
      <c r="N181" s="118"/>
      <c r="O181" s="118"/>
    </row>
    <row r="182" spans="1:15" ht="12.75" customHeight="1" x14ac:dyDescent="0.2">
      <c r="A182" s="336" t="s">
        <v>291</v>
      </c>
      <c r="B182" s="336"/>
      <c r="C182" s="336"/>
      <c r="D182" s="336"/>
      <c r="E182" s="336"/>
      <c r="F182" s="336"/>
      <c r="G182" s="336"/>
      <c r="H182" s="337"/>
    </row>
    <row r="183" spans="1:15" ht="12.75" customHeight="1" x14ac:dyDescent="0.2">
      <c r="A183" s="188" t="s">
        <v>226</v>
      </c>
    </row>
  </sheetData>
  <mergeCells count="3">
    <mergeCell ref="A181:H181"/>
    <mergeCell ref="A1:O1"/>
    <mergeCell ref="A3:D3"/>
  </mergeCells>
  <pageMargins left="0.55118110236220474" right="0.55118110236220474" top="0.78740157480314965" bottom="0.78740157480314965" header="0.51181102362204722" footer="0.51181102362204722"/>
  <pageSetup paperSize="9" scale="4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HW422"/>
  <sheetViews>
    <sheetView view="pageBreakPreview" zoomScaleNormal="40" zoomScaleSheetLayoutView="100" workbookViewId="0">
      <pane ySplit="11" topLeftCell="A12" activePane="bottomLeft" state="frozen"/>
      <selection activeCell="E32" sqref="E32"/>
      <selection pane="bottomLeft" sqref="A1:N1"/>
    </sheetView>
  </sheetViews>
  <sheetFormatPr defaultRowHeight="7.35" customHeight="1" x14ac:dyDescent="0.2"/>
  <cols>
    <col min="1" max="1" customWidth="true" style="126" width="6.7109375" collapsed="false"/>
    <col min="2" max="2" customWidth="true" style="92" width="6.0" collapsed="false"/>
    <col min="3" max="3" customWidth="true" style="118" width="16.0" collapsed="false"/>
    <col min="4" max="4" bestFit="true" customWidth="true" style="118" width="12.140625" collapsed="false"/>
    <col min="5" max="5" customWidth="true" style="118" width="15.5703125" collapsed="false"/>
    <col min="6" max="6" customWidth="true" style="117" width="12.7109375" collapsed="false"/>
    <col min="7" max="7" customWidth="true" style="117" width="14.28515625" collapsed="false"/>
    <col min="8" max="8" customWidth="true" style="114" width="18.140625" collapsed="false"/>
    <col min="9" max="9" customWidth="true" style="117" width="17.7109375" collapsed="false"/>
    <col min="10" max="10" customWidth="true" style="114" width="16.7109375" collapsed="false"/>
    <col min="11" max="11" customWidth="true" style="114" width="13.7109375" collapsed="false"/>
    <col min="12" max="12" customWidth="true" style="114" width="15.85546875" collapsed="false"/>
    <col min="13" max="13" customWidth="true" style="118" width="14.0" collapsed="false"/>
    <col min="14" max="14" customWidth="true" style="118" width="14.7109375" collapsed="false"/>
    <col min="15" max="16384" style="96" width="9.140625" collapsed="false"/>
  </cols>
  <sheetData>
    <row r="1" spans="1:231" s="216" customFormat="1" ht="58.5" customHeight="1" x14ac:dyDescent="0.2">
      <c r="A1" s="347" t="s">
        <v>261</v>
      </c>
      <c r="B1" s="348"/>
      <c r="C1" s="348"/>
      <c r="D1" s="348"/>
      <c r="E1" s="348"/>
      <c r="F1" s="348"/>
      <c r="G1" s="348"/>
      <c r="H1" s="348"/>
      <c r="I1" s="348"/>
      <c r="J1" s="348"/>
      <c r="K1" s="348"/>
      <c r="L1" s="348"/>
      <c r="M1" s="349"/>
      <c r="N1" s="349"/>
    </row>
    <row r="2" spans="1:231" s="216" customFormat="1" ht="12.75" x14ac:dyDescent="0.2">
      <c r="A2" s="142"/>
      <c r="B2" s="200"/>
      <c r="C2" s="201"/>
      <c r="D2" s="201"/>
      <c r="E2" s="201"/>
      <c r="F2" s="234"/>
      <c r="G2" s="234"/>
      <c r="H2" s="217"/>
      <c r="I2" s="234"/>
      <c r="J2" s="217"/>
      <c r="K2" s="217"/>
      <c r="L2" s="217"/>
      <c r="M2" s="201"/>
      <c r="N2" s="201"/>
    </row>
    <row r="3" spans="1:231" s="236" customFormat="1" ht="18" x14ac:dyDescent="0.25">
      <c r="A3" s="278" t="s">
        <v>286</v>
      </c>
      <c r="B3" s="278"/>
      <c r="C3" s="278"/>
      <c r="D3" s="105"/>
      <c r="E3" s="105"/>
      <c r="F3" s="116"/>
      <c r="G3" s="116"/>
      <c r="H3" s="235"/>
      <c r="J3" s="237"/>
      <c r="K3" s="237"/>
      <c r="L3" s="235"/>
      <c r="M3" s="105"/>
      <c r="N3" s="105"/>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c r="DN3" s="216"/>
      <c r="DO3" s="216"/>
      <c r="DP3" s="216"/>
      <c r="DQ3" s="216"/>
      <c r="DR3" s="216"/>
      <c r="DS3" s="216"/>
      <c r="DT3" s="216"/>
      <c r="DU3" s="216"/>
      <c r="DV3" s="216"/>
      <c r="DW3" s="216"/>
      <c r="DX3" s="216"/>
      <c r="DY3" s="216"/>
      <c r="DZ3" s="216"/>
      <c r="EA3" s="216"/>
      <c r="EB3" s="216"/>
      <c r="EC3" s="216"/>
      <c r="ED3" s="216"/>
      <c r="EE3" s="216"/>
      <c r="EF3" s="216"/>
      <c r="EG3" s="216"/>
      <c r="EH3" s="216"/>
      <c r="EI3" s="216"/>
      <c r="EJ3" s="216"/>
      <c r="EK3" s="216"/>
      <c r="EL3" s="216"/>
      <c r="EM3" s="216"/>
      <c r="EN3" s="216"/>
      <c r="EO3" s="216"/>
      <c r="EP3" s="216"/>
      <c r="EQ3" s="216"/>
      <c r="ER3" s="216"/>
      <c r="ES3" s="216"/>
      <c r="ET3" s="216"/>
      <c r="EU3" s="216"/>
      <c r="EV3" s="216"/>
      <c r="EW3" s="216"/>
      <c r="EX3" s="216"/>
      <c r="EY3" s="216"/>
      <c r="EZ3" s="216"/>
      <c r="FA3" s="216"/>
      <c r="FB3" s="216"/>
      <c r="FC3" s="216"/>
      <c r="FD3" s="216"/>
      <c r="FE3" s="216"/>
      <c r="FF3" s="216"/>
      <c r="FG3" s="216"/>
      <c r="FH3" s="216"/>
      <c r="FI3" s="216"/>
      <c r="FJ3" s="216"/>
      <c r="FK3" s="216"/>
      <c r="FL3" s="216"/>
      <c r="FM3" s="216"/>
      <c r="FN3" s="216"/>
      <c r="FO3" s="216"/>
      <c r="FP3" s="216"/>
      <c r="FQ3" s="216"/>
      <c r="FR3" s="216"/>
      <c r="FS3" s="216"/>
      <c r="FT3" s="216"/>
      <c r="FU3" s="216"/>
      <c r="FV3" s="216"/>
      <c r="FW3" s="216"/>
      <c r="FX3" s="216"/>
      <c r="FY3" s="216"/>
      <c r="FZ3" s="216"/>
      <c r="GA3" s="216"/>
      <c r="GB3" s="216"/>
      <c r="GC3" s="216"/>
      <c r="GD3" s="216"/>
      <c r="GE3" s="216"/>
      <c r="GF3" s="216"/>
      <c r="GG3" s="216"/>
      <c r="GH3" s="216"/>
      <c r="GI3" s="216"/>
      <c r="GJ3" s="216"/>
      <c r="GK3" s="216"/>
      <c r="GL3" s="216"/>
      <c r="GM3" s="216"/>
      <c r="GN3" s="216"/>
      <c r="GO3" s="216"/>
      <c r="GP3" s="216"/>
      <c r="GQ3" s="216"/>
      <c r="GR3" s="216"/>
      <c r="GS3" s="216"/>
      <c r="GT3" s="216"/>
      <c r="GU3" s="216"/>
      <c r="GV3" s="216"/>
      <c r="GW3" s="216"/>
      <c r="GX3" s="216"/>
      <c r="GY3" s="216"/>
      <c r="GZ3" s="216"/>
      <c r="HA3" s="216"/>
      <c r="HB3" s="216"/>
      <c r="HC3" s="216"/>
      <c r="HD3" s="216"/>
      <c r="HE3" s="216"/>
      <c r="HF3" s="216"/>
      <c r="HG3" s="216"/>
      <c r="HH3" s="216"/>
      <c r="HI3" s="216"/>
      <c r="HJ3" s="216"/>
      <c r="HK3" s="216"/>
      <c r="HL3" s="216"/>
      <c r="HM3" s="216"/>
      <c r="HN3" s="216"/>
      <c r="HO3" s="216"/>
      <c r="HP3" s="216"/>
      <c r="HQ3" s="216"/>
      <c r="HR3" s="216"/>
      <c r="HS3" s="216"/>
      <c r="HT3" s="216"/>
      <c r="HU3" s="216"/>
      <c r="HV3" s="216"/>
      <c r="HW3" s="216"/>
    </row>
    <row r="4" spans="1:231" s="236" customFormat="1" ht="18.75" thickBot="1" x14ac:dyDescent="0.3">
      <c r="A4" s="238"/>
      <c r="B4" s="239"/>
      <c r="C4" s="240"/>
      <c r="D4" s="240"/>
      <c r="E4" s="240"/>
      <c r="F4" s="241"/>
      <c r="G4" s="241"/>
      <c r="H4" s="242"/>
      <c r="I4" s="242"/>
      <c r="J4" s="242"/>
      <c r="K4" s="242"/>
      <c r="L4" s="242"/>
      <c r="M4" s="240"/>
      <c r="N4" s="279" t="s">
        <v>213</v>
      </c>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16"/>
      <c r="DL4" s="216"/>
      <c r="DM4" s="216"/>
      <c r="DN4" s="216"/>
      <c r="DO4" s="216"/>
      <c r="DP4" s="216"/>
      <c r="DQ4" s="216"/>
      <c r="DR4" s="216"/>
      <c r="DS4" s="216"/>
      <c r="DT4" s="216"/>
      <c r="DU4" s="216"/>
      <c r="DV4" s="216"/>
      <c r="DW4" s="216"/>
      <c r="DX4" s="216"/>
      <c r="DY4" s="216"/>
      <c r="DZ4" s="216"/>
      <c r="EA4" s="216"/>
      <c r="EB4" s="216"/>
      <c r="EC4" s="216"/>
      <c r="ED4" s="216"/>
      <c r="EE4" s="216"/>
      <c r="EF4" s="216"/>
      <c r="EG4" s="216"/>
      <c r="EH4" s="216"/>
      <c r="EI4" s="216"/>
      <c r="EJ4" s="216"/>
      <c r="EK4" s="216"/>
      <c r="EL4" s="216"/>
      <c r="EM4" s="216"/>
      <c r="EN4" s="216"/>
      <c r="EO4" s="216"/>
      <c r="EP4" s="216"/>
      <c r="EQ4" s="216"/>
      <c r="ER4" s="216"/>
      <c r="ES4" s="216"/>
      <c r="ET4" s="216"/>
      <c r="EU4" s="216"/>
      <c r="EV4" s="216"/>
      <c r="EW4" s="216"/>
      <c r="EX4" s="216"/>
      <c r="EY4" s="216"/>
      <c r="EZ4" s="216"/>
      <c r="FA4" s="216"/>
      <c r="FB4" s="216"/>
      <c r="FC4" s="216"/>
      <c r="FD4" s="216"/>
      <c r="FE4" s="216"/>
      <c r="FF4" s="216"/>
      <c r="FG4" s="216"/>
      <c r="FH4" s="216"/>
      <c r="FI4" s="216"/>
      <c r="FJ4" s="216"/>
      <c r="FK4" s="216"/>
      <c r="FL4" s="216"/>
      <c r="FM4" s="216"/>
      <c r="FN4" s="216"/>
      <c r="FO4" s="216"/>
      <c r="FP4" s="216"/>
      <c r="FQ4" s="216"/>
      <c r="FR4" s="216"/>
      <c r="FS4" s="216"/>
      <c r="FT4" s="216"/>
      <c r="FU4" s="216"/>
      <c r="FV4" s="216"/>
      <c r="FW4" s="216"/>
      <c r="FX4" s="216"/>
      <c r="FY4" s="216"/>
      <c r="FZ4" s="216"/>
      <c r="GA4" s="216"/>
      <c r="GB4" s="216"/>
      <c r="GC4" s="216"/>
      <c r="GD4" s="216"/>
      <c r="GE4" s="216"/>
      <c r="GF4" s="216"/>
      <c r="GG4" s="216"/>
      <c r="GH4" s="216"/>
      <c r="GI4" s="216"/>
      <c r="GJ4" s="216"/>
      <c r="GK4" s="216"/>
      <c r="GL4" s="216"/>
      <c r="GM4" s="216"/>
      <c r="GN4" s="216"/>
      <c r="GO4" s="216"/>
      <c r="GP4" s="216"/>
      <c r="GQ4" s="216"/>
      <c r="GR4" s="216"/>
      <c r="GS4" s="216"/>
      <c r="GT4" s="216"/>
      <c r="GU4" s="216"/>
      <c r="GV4" s="216"/>
      <c r="GW4" s="216"/>
      <c r="GX4" s="216"/>
      <c r="GY4" s="216"/>
      <c r="GZ4" s="216"/>
      <c r="HA4" s="216"/>
      <c r="HB4" s="216"/>
      <c r="HC4" s="216"/>
      <c r="HD4" s="216"/>
      <c r="HE4" s="216"/>
      <c r="HF4" s="216"/>
      <c r="HG4" s="216"/>
      <c r="HH4" s="216"/>
      <c r="HI4" s="216"/>
      <c r="HJ4" s="216"/>
      <c r="HK4" s="216"/>
      <c r="HL4" s="216"/>
      <c r="HM4" s="216"/>
      <c r="HN4" s="216"/>
      <c r="HO4" s="216"/>
      <c r="HP4" s="216"/>
      <c r="HQ4" s="216"/>
      <c r="HR4" s="216"/>
      <c r="HS4" s="216"/>
      <c r="HT4" s="216"/>
      <c r="HU4" s="216"/>
      <c r="HV4" s="216"/>
      <c r="HW4" s="216"/>
    </row>
    <row r="5" spans="1:231" s="236" customFormat="1" ht="16.5" customHeight="1" x14ac:dyDescent="0.2">
      <c r="A5" s="243"/>
      <c r="B5" s="244"/>
      <c r="C5" s="105"/>
      <c r="D5" s="105"/>
      <c r="E5" s="105"/>
      <c r="F5" s="350" t="s">
        <v>16</v>
      </c>
      <c r="G5" s="351"/>
      <c r="H5" s="351"/>
      <c r="I5" s="351"/>
      <c r="J5" s="351"/>
      <c r="K5" s="351"/>
      <c r="L5" s="351"/>
      <c r="M5" s="105"/>
      <c r="N5" s="105"/>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c r="EN5" s="216"/>
      <c r="EO5" s="216"/>
      <c r="EP5" s="216"/>
      <c r="EQ5" s="216"/>
      <c r="ER5" s="216"/>
      <c r="ES5" s="216"/>
      <c r="ET5" s="216"/>
      <c r="EU5" s="216"/>
      <c r="EV5" s="216"/>
      <c r="EW5" s="216"/>
      <c r="EX5" s="216"/>
      <c r="EY5" s="216"/>
      <c r="EZ5" s="216"/>
      <c r="FA5" s="216"/>
      <c r="FB5" s="216"/>
      <c r="FC5" s="216"/>
      <c r="FD5" s="216"/>
      <c r="FE5" s="216"/>
      <c r="FF5" s="216"/>
      <c r="FG5" s="216"/>
      <c r="FH5" s="216"/>
      <c r="FI5" s="216"/>
      <c r="FJ5" s="216"/>
      <c r="FK5" s="216"/>
      <c r="FL5" s="216"/>
      <c r="FM5" s="216"/>
      <c r="FN5" s="216"/>
      <c r="FO5" s="216"/>
      <c r="FP5" s="216"/>
      <c r="FQ5" s="216"/>
      <c r="FR5" s="216"/>
      <c r="FS5" s="216"/>
      <c r="FT5" s="216"/>
      <c r="FU5" s="216"/>
      <c r="FV5" s="216"/>
      <c r="FW5" s="216"/>
      <c r="FX5" s="216"/>
      <c r="FY5" s="216"/>
      <c r="FZ5" s="216"/>
      <c r="GA5" s="216"/>
      <c r="GB5" s="216"/>
      <c r="GC5" s="216"/>
      <c r="GD5" s="216"/>
      <c r="GE5" s="216"/>
      <c r="GF5" s="216"/>
      <c r="GG5" s="216"/>
      <c r="GH5" s="216"/>
      <c r="GI5" s="216"/>
      <c r="GJ5" s="216"/>
      <c r="GK5" s="216"/>
      <c r="GL5" s="216"/>
      <c r="GM5" s="216"/>
      <c r="GN5" s="216"/>
      <c r="GO5" s="216"/>
      <c r="GP5" s="216"/>
      <c r="GQ5" s="216"/>
      <c r="GR5" s="216"/>
      <c r="GS5" s="216"/>
      <c r="GT5" s="216"/>
      <c r="GU5" s="216"/>
      <c r="GV5" s="216"/>
      <c r="GW5" s="216"/>
      <c r="GX5" s="216"/>
      <c r="GY5" s="216"/>
      <c r="GZ5" s="216"/>
      <c r="HA5" s="216"/>
      <c r="HB5" s="216"/>
      <c r="HC5" s="216"/>
      <c r="HD5" s="216"/>
      <c r="HE5" s="216"/>
      <c r="HF5" s="216"/>
      <c r="HG5" s="216"/>
      <c r="HH5" s="216"/>
      <c r="HI5" s="216"/>
      <c r="HJ5" s="216"/>
      <c r="HK5" s="216"/>
      <c r="HL5" s="216"/>
      <c r="HM5" s="216"/>
      <c r="HN5" s="216"/>
      <c r="HO5" s="216"/>
      <c r="HP5" s="216"/>
      <c r="HQ5" s="216"/>
      <c r="HR5" s="216"/>
      <c r="HS5" s="216"/>
      <c r="HT5" s="216"/>
      <c r="HU5" s="216"/>
      <c r="HV5" s="216"/>
      <c r="HW5" s="216"/>
    </row>
    <row r="6" spans="1:231" s="236" customFormat="1" ht="52.5" customHeight="1" x14ac:dyDescent="0.2">
      <c r="A6" s="243"/>
      <c r="B6" s="244"/>
      <c r="C6" s="248" t="s">
        <v>26</v>
      </c>
      <c r="D6" s="248" t="s">
        <v>19</v>
      </c>
      <c r="E6" s="248" t="s">
        <v>250</v>
      </c>
      <c r="F6" s="249" t="s">
        <v>37</v>
      </c>
      <c r="G6" s="249" t="s">
        <v>38</v>
      </c>
      <c r="H6" s="249" t="s">
        <v>43</v>
      </c>
      <c r="I6" s="249" t="s">
        <v>71</v>
      </c>
      <c r="J6" s="249" t="s">
        <v>73</v>
      </c>
      <c r="K6" s="249" t="s">
        <v>27</v>
      </c>
      <c r="L6" s="249" t="s">
        <v>74</v>
      </c>
      <c r="M6" s="248" t="s">
        <v>35</v>
      </c>
      <c r="N6" s="248" t="s">
        <v>36</v>
      </c>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16"/>
      <c r="DY6" s="216"/>
      <c r="DZ6" s="216"/>
      <c r="EA6" s="216"/>
      <c r="EB6" s="216"/>
      <c r="EC6" s="216"/>
      <c r="ED6" s="216"/>
      <c r="EE6" s="216"/>
      <c r="EF6" s="216"/>
      <c r="EG6" s="216"/>
      <c r="EH6" s="216"/>
      <c r="EI6" s="216"/>
      <c r="EJ6" s="216"/>
      <c r="EK6" s="216"/>
      <c r="EL6" s="216"/>
      <c r="EM6" s="216"/>
      <c r="EN6" s="216"/>
      <c r="EO6" s="216"/>
      <c r="EP6" s="216"/>
      <c r="EQ6" s="216"/>
      <c r="ER6" s="216"/>
      <c r="ES6" s="216"/>
      <c r="ET6" s="216"/>
      <c r="EU6" s="216"/>
      <c r="EV6" s="216"/>
      <c r="EW6" s="216"/>
      <c r="EX6" s="216"/>
      <c r="EY6" s="216"/>
      <c r="EZ6" s="216"/>
      <c r="FA6" s="216"/>
      <c r="FB6" s="216"/>
      <c r="FC6" s="216"/>
      <c r="FD6" s="216"/>
      <c r="FE6" s="216"/>
      <c r="FF6" s="216"/>
      <c r="FG6" s="216"/>
      <c r="FH6" s="216"/>
      <c r="FI6" s="216"/>
      <c r="FJ6" s="216"/>
      <c r="FK6" s="216"/>
      <c r="FL6" s="216"/>
      <c r="FM6" s="216"/>
      <c r="FN6" s="216"/>
      <c r="FO6" s="216"/>
      <c r="FP6" s="216"/>
      <c r="FQ6" s="216"/>
      <c r="FR6" s="216"/>
      <c r="FS6" s="216"/>
      <c r="FT6" s="216"/>
      <c r="FU6" s="216"/>
      <c r="FV6" s="216"/>
      <c r="FW6" s="216"/>
      <c r="FX6" s="216"/>
      <c r="FY6" s="216"/>
      <c r="FZ6" s="216"/>
      <c r="GA6" s="216"/>
      <c r="GB6" s="216"/>
      <c r="GC6" s="216"/>
      <c r="GD6" s="216"/>
      <c r="GE6" s="216"/>
      <c r="GF6" s="216"/>
      <c r="GG6" s="216"/>
      <c r="GH6" s="216"/>
      <c r="GI6" s="216"/>
      <c r="GJ6" s="216"/>
      <c r="GK6" s="216"/>
      <c r="GL6" s="216"/>
      <c r="GM6" s="216"/>
      <c r="GN6" s="216"/>
      <c r="GO6" s="216"/>
      <c r="GP6" s="216"/>
      <c r="GQ6" s="216"/>
      <c r="GR6" s="216"/>
      <c r="GS6" s="216"/>
      <c r="GT6" s="216"/>
      <c r="GU6" s="216"/>
      <c r="GV6" s="216"/>
      <c r="GW6" s="216"/>
      <c r="GX6" s="216"/>
      <c r="GY6" s="216"/>
      <c r="GZ6" s="216"/>
      <c r="HA6" s="216"/>
      <c r="HB6" s="216"/>
      <c r="HC6" s="216"/>
      <c r="HD6" s="216"/>
      <c r="HE6" s="216"/>
      <c r="HF6" s="216"/>
      <c r="HG6" s="216"/>
      <c r="HH6" s="216"/>
      <c r="HI6" s="216"/>
      <c r="HJ6" s="216"/>
      <c r="HK6" s="216"/>
      <c r="HL6" s="216"/>
      <c r="HM6" s="216"/>
      <c r="HN6" s="216"/>
      <c r="HO6" s="216"/>
      <c r="HP6" s="216"/>
      <c r="HQ6" s="216"/>
      <c r="HR6" s="216"/>
      <c r="HS6" s="216"/>
      <c r="HT6" s="216"/>
      <c r="HU6" s="216"/>
      <c r="HV6" s="216"/>
      <c r="HW6" s="216"/>
    </row>
    <row r="7" spans="1:231" s="246" customFormat="1" ht="12.75" x14ac:dyDescent="0.2">
      <c r="A7" s="115"/>
      <c r="B7" s="245"/>
      <c r="C7" s="250"/>
      <c r="D7" s="250"/>
      <c r="E7" s="250"/>
      <c r="F7" s="251"/>
      <c r="G7" s="251"/>
      <c r="H7" s="249"/>
      <c r="I7" s="229"/>
      <c r="J7" s="252"/>
      <c r="K7" s="252"/>
      <c r="L7" s="253"/>
      <c r="M7" s="250"/>
      <c r="N7" s="250"/>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6"/>
      <c r="CM7" s="216"/>
      <c r="CN7" s="216"/>
      <c r="CO7" s="216"/>
      <c r="CP7" s="216"/>
      <c r="CQ7" s="216"/>
      <c r="CR7" s="216"/>
      <c r="CS7" s="216"/>
      <c r="CT7" s="216"/>
      <c r="CU7" s="216"/>
      <c r="CV7" s="216"/>
      <c r="CW7" s="216"/>
      <c r="CX7" s="216"/>
      <c r="CY7" s="216"/>
      <c r="CZ7" s="216"/>
      <c r="DA7" s="216"/>
      <c r="DB7" s="216"/>
      <c r="DC7" s="216"/>
      <c r="DD7" s="216"/>
      <c r="DE7" s="216"/>
      <c r="DF7" s="216"/>
      <c r="DG7" s="216"/>
      <c r="DH7" s="216"/>
      <c r="DI7" s="216"/>
      <c r="DJ7" s="216"/>
      <c r="DK7" s="216"/>
      <c r="DL7" s="216"/>
      <c r="DM7" s="216"/>
      <c r="DN7" s="216"/>
      <c r="DO7" s="216"/>
      <c r="DP7" s="216"/>
      <c r="DQ7" s="216"/>
      <c r="DR7" s="216"/>
      <c r="DS7" s="216"/>
      <c r="DT7" s="216"/>
      <c r="DU7" s="216"/>
      <c r="DV7" s="216"/>
      <c r="DW7" s="216"/>
      <c r="DX7" s="216"/>
      <c r="DY7" s="216"/>
      <c r="DZ7" s="216"/>
      <c r="EA7" s="216"/>
      <c r="EB7" s="216"/>
      <c r="EC7" s="216"/>
      <c r="ED7" s="216"/>
      <c r="EE7" s="216"/>
      <c r="EF7" s="216"/>
      <c r="EG7" s="216"/>
      <c r="EH7" s="216"/>
      <c r="EI7" s="216"/>
      <c r="EJ7" s="216"/>
      <c r="EK7" s="216"/>
      <c r="EL7" s="216"/>
      <c r="EM7" s="216"/>
      <c r="EN7" s="216"/>
      <c r="EO7" s="216"/>
      <c r="EP7" s="216"/>
      <c r="EQ7" s="216"/>
      <c r="ER7" s="216"/>
      <c r="ES7" s="216"/>
      <c r="ET7" s="216"/>
      <c r="EU7" s="216"/>
      <c r="EV7" s="216"/>
      <c r="EW7" s="216"/>
      <c r="EX7" s="216"/>
      <c r="EY7" s="216"/>
      <c r="EZ7" s="216"/>
      <c r="FA7" s="216"/>
      <c r="FB7" s="216"/>
      <c r="FC7" s="216"/>
      <c r="FD7" s="216"/>
      <c r="FE7" s="216"/>
      <c r="FF7" s="216"/>
      <c r="FG7" s="216"/>
      <c r="FH7" s="216"/>
      <c r="FI7" s="216"/>
      <c r="FJ7" s="216"/>
      <c r="FK7" s="216"/>
      <c r="FL7" s="216"/>
      <c r="FM7" s="216"/>
      <c r="FN7" s="216"/>
      <c r="FO7" s="216"/>
      <c r="FP7" s="216"/>
      <c r="FQ7" s="216"/>
      <c r="FR7" s="216"/>
      <c r="FS7" s="216"/>
      <c r="FT7" s="216"/>
      <c r="FU7" s="216"/>
      <c r="FV7" s="216"/>
      <c r="FW7" s="216"/>
      <c r="FX7" s="216"/>
      <c r="FY7" s="216"/>
      <c r="FZ7" s="216"/>
      <c r="GA7" s="216"/>
      <c r="GB7" s="216"/>
      <c r="GC7" s="216"/>
      <c r="GD7" s="216"/>
      <c r="GE7" s="216"/>
      <c r="GF7" s="216"/>
      <c r="GG7" s="216"/>
      <c r="GH7" s="216"/>
      <c r="GI7" s="216"/>
      <c r="GJ7" s="216"/>
      <c r="GK7" s="216"/>
      <c r="GL7" s="216"/>
      <c r="GM7" s="216"/>
      <c r="GN7" s="216"/>
      <c r="GO7" s="216"/>
      <c r="GP7" s="216"/>
      <c r="GQ7" s="216"/>
      <c r="GR7" s="216"/>
      <c r="GS7" s="216"/>
      <c r="GT7" s="216"/>
      <c r="GU7" s="216"/>
      <c r="GV7" s="216"/>
      <c r="GW7" s="216"/>
      <c r="GX7" s="216"/>
      <c r="GY7" s="216"/>
      <c r="GZ7" s="216"/>
      <c r="HA7" s="216"/>
      <c r="HB7" s="216"/>
      <c r="HC7" s="216"/>
      <c r="HD7" s="216"/>
      <c r="HE7" s="216"/>
      <c r="HF7" s="216"/>
      <c r="HG7" s="216"/>
      <c r="HH7" s="216"/>
      <c r="HI7" s="216"/>
      <c r="HJ7" s="216"/>
      <c r="HK7" s="216"/>
      <c r="HL7" s="216"/>
      <c r="HM7" s="216"/>
      <c r="HN7" s="216"/>
      <c r="HO7" s="216"/>
      <c r="HP7" s="216"/>
      <c r="HQ7" s="216"/>
      <c r="HR7" s="216"/>
      <c r="HS7" s="216"/>
      <c r="HT7" s="216"/>
      <c r="HU7" s="216"/>
      <c r="HV7" s="216"/>
      <c r="HW7" s="216"/>
    </row>
    <row r="8" spans="1:231" s="246" customFormat="1" ht="13.5" thickBot="1" x14ac:dyDescent="0.25">
      <c r="A8" s="115" t="s">
        <v>44</v>
      </c>
      <c r="B8" s="245"/>
      <c r="C8" s="250" t="s">
        <v>46</v>
      </c>
      <c r="D8" s="250" t="s">
        <v>39</v>
      </c>
      <c r="E8" s="250" t="s">
        <v>12</v>
      </c>
      <c r="F8" s="250" t="s">
        <v>40</v>
      </c>
      <c r="G8" s="250" t="s">
        <v>41</v>
      </c>
      <c r="H8" s="254" t="s">
        <v>68</v>
      </c>
      <c r="I8" s="255" t="s">
        <v>72</v>
      </c>
      <c r="J8" s="254" t="s">
        <v>67</v>
      </c>
      <c r="K8" s="254" t="s">
        <v>42</v>
      </c>
      <c r="L8" s="256" t="s">
        <v>283</v>
      </c>
      <c r="M8" s="250" t="s">
        <v>14</v>
      </c>
      <c r="N8" s="250" t="s">
        <v>13</v>
      </c>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216"/>
      <c r="BP8" s="216"/>
      <c r="BQ8" s="216"/>
      <c r="BR8" s="216"/>
      <c r="BS8" s="216"/>
      <c r="BT8" s="216"/>
      <c r="BU8" s="216"/>
      <c r="BV8" s="216"/>
      <c r="BW8" s="216"/>
      <c r="BX8" s="216"/>
      <c r="BY8" s="216"/>
      <c r="BZ8" s="216"/>
      <c r="CA8" s="216"/>
      <c r="CB8" s="216"/>
      <c r="CC8" s="216"/>
      <c r="CD8" s="216"/>
      <c r="CE8" s="216"/>
      <c r="CF8" s="216"/>
      <c r="CG8" s="216"/>
      <c r="CH8" s="216"/>
      <c r="CI8" s="216"/>
      <c r="CJ8" s="216"/>
      <c r="CK8" s="216"/>
      <c r="CL8" s="216"/>
      <c r="CM8" s="216"/>
      <c r="CN8" s="216"/>
      <c r="CO8" s="216"/>
      <c r="CP8" s="216"/>
      <c r="CQ8" s="216"/>
      <c r="CR8" s="216"/>
      <c r="CS8" s="216"/>
      <c r="CT8" s="216"/>
      <c r="CU8" s="216"/>
      <c r="CV8" s="216"/>
      <c r="CW8" s="216"/>
      <c r="CX8" s="216"/>
      <c r="CY8" s="216"/>
      <c r="CZ8" s="216"/>
      <c r="DA8" s="216"/>
      <c r="DB8" s="216"/>
      <c r="DC8" s="216"/>
      <c r="DD8" s="216"/>
      <c r="DE8" s="216"/>
      <c r="DF8" s="216"/>
      <c r="DG8" s="216"/>
      <c r="DH8" s="216"/>
      <c r="DI8" s="216"/>
      <c r="DJ8" s="216"/>
      <c r="DK8" s="216"/>
      <c r="DL8" s="216"/>
      <c r="DM8" s="216"/>
      <c r="DN8" s="216"/>
      <c r="DO8" s="216"/>
      <c r="DP8" s="216"/>
      <c r="DQ8" s="216"/>
      <c r="DR8" s="216"/>
      <c r="DS8" s="216"/>
      <c r="DT8" s="216"/>
      <c r="DU8" s="216"/>
      <c r="DV8" s="216"/>
      <c r="DW8" s="216"/>
      <c r="DX8" s="216"/>
      <c r="DY8" s="216"/>
      <c r="DZ8" s="216"/>
      <c r="EA8" s="216"/>
      <c r="EB8" s="216"/>
      <c r="EC8" s="216"/>
      <c r="ED8" s="216"/>
      <c r="EE8" s="216"/>
      <c r="EF8" s="216"/>
      <c r="EG8" s="216"/>
      <c r="EH8" s="216"/>
      <c r="EI8" s="216"/>
      <c r="EJ8" s="216"/>
      <c r="EK8" s="216"/>
      <c r="EL8" s="216"/>
      <c r="EM8" s="216"/>
      <c r="EN8" s="216"/>
      <c r="EO8" s="216"/>
      <c r="EP8" s="216"/>
      <c r="EQ8" s="216"/>
      <c r="ER8" s="216"/>
      <c r="ES8" s="216"/>
      <c r="ET8" s="216"/>
      <c r="EU8" s="216"/>
      <c r="EV8" s="216"/>
      <c r="EW8" s="216"/>
      <c r="EX8" s="216"/>
      <c r="EY8" s="216"/>
      <c r="EZ8" s="216"/>
      <c r="FA8" s="216"/>
      <c r="FB8" s="216"/>
      <c r="FC8" s="216"/>
      <c r="FD8" s="216"/>
      <c r="FE8" s="216"/>
      <c r="FF8" s="216"/>
      <c r="FG8" s="216"/>
      <c r="FH8" s="216"/>
      <c r="FI8" s="216"/>
      <c r="FJ8" s="216"/>
      <c r="FK8" s="216"/>
      <c r="FL8" s="216"/>
      <c r="FM8" s="216"/>
      <c r="FN8" s="216"/>
      <c r="FO8" s="216"/>
      <c r="FP8" s="216"/>
      <c r="FQ8" s="216"/>
      <c r="FR8" s="216"/>
      <c r="FS8" s="216"/>
      <c r="FT8" s="216"/>
      <c r="FU8" s="216"/>
      <c r="FV8" s="216"/>
      <c r="FW8" s="216"/>
      <c r="FX8" s="216"/>
      <c r="FY8" s="216"/>
      <c r="FZ8" s="216"/>
      <c r="GA8" s="216"/>
      <c r="GB8" s="216"/>
      <c r="GC8" s="216"/>
      <c r="GD8" s="216"/>
      <c r="GE8" s="216"/>
      <c r="GF8" s="216"/>
      <c r="GG8" s="216"/>
      <c r="GH8" s="216"/>
      <c r="GI8" s="216"/>
      <c r="GJ8" s="216"/>
      <c r="GK8" s="216"/>
      <c r="GL8" s="216"/>
      <c r="GM8" s="216"/>
      <c r="GN8" s="216"/>
      <c r="GO8" s="216"/>
      <c r="GP8" s="216"/>
      <c r="GQ8" s="216"/>
      <c r="GR8" s="216"/>
      <c r="GS8" s="216"/>
      <c r="GT8" s="216"/>
      <c r="GU8" s="216"/>
      <c r="GV8" s="216"/>
      <c r="GW8" s="216"/>
      <c r="GX8" s="216"/>
      <c r="GY8" s="216"/>
      <c r="GZ8" s="216"/>
      <c r="HA8" s="216"/>
      <c r="HB8" s="216"/>
      <c r="HC8" s="216"/>
      <c r="HD8" s="216"/>
      <c r="HE8" s="216"/>
      <c r="HF8" s="216"/>
      <c r="HG8" s="216"/>
      <c r="HH8" s="216"/>
      <c r="HI8" s="216"/>
      <c r="HJ8" s="216"/>
      <c r="HK8" s="216"/>
      <c r="HL8" s="216"/>
      <c r="HM8" s="216"/>
      <c r="HN8" s="216"/>
      <c r="HO8" s="216"/>
      <c r="HP8" s="216"/>
      <c r="HQ8" s="216"/>
      <c r="HR8" s="216"/>
      <c r="HS8" s="216"/>
      <c r="HT8" s="216"/>
      <c r="HU8" s="216"/>
      <c r="HV8" s="216"/>
      <c r="HW8" s="216"/>
    </row>
    <row r="9" spans="1:231" s="246" customFormat="1" ht="12.75" x14ac:dyDescent="0.2">
      <c r="A9" s="89"/>
      <c r="B9" s="247"/>
      <c r="C9" s="257"/>
      <c r="D9" s="257"/>
      <c r="E9" s="257"/>
      <c r="F9" s="257"/>
      <c r="G9" s="257"/>
      <c r="H9" s="161"/>
      <c r="I9" s="258"/>
      <c r="J9" s="259"/>
      <c r="K9" s="259"/>
      <c r="L9" s="161"/>
      <c r="M9" s="257"/>
      <c r="N9" s="257"/>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216"/>
      <c r="BK9" s="216"/>
      <c r="BL9" s="216"/>
      <c r="BM9" s="216"/>
      <c r="BN9" s="216"/>
      <c r="BO9" s="216"/>
      <c r="BP9" s="216"/>
      <c r="BQ9" s="216"/>
      <c r="BR9" s="216"/>
      <c r="BS9" s="216"/>
      <c r="BT9" s="216"/>
      <c r="BU9" s="216"/>
      <c r="BV9" s="216"/>
      <c r="BW9" s="216"/>
      <c r="BX9" s="216"/>
      <c r="BY9" s="216"/>
      <c r="BZ9" s="216"/>
      <c r="CA9" s="216"/>
      <c r="CB9" s="216"/>
      <c r="CC9" s="216"/>
      <c r="CD9" s="216"/>
      <c r="CE9" s="216"/>
      <c r="CF9" s="216"/>
      <c r="CG9" s="216"/>
      <c r="CH9" s="216"/>
      <c r="CI9" s="216"/>
      <c r="CJ9" s="216"/>
      <c r="CK9" s="216"/>
      <c r="CL9" s="216"/>
      <c r="CM9" s="216"/>
      <c r="CN9" s="216"/>
      <c r="CO9" s="216"/>
      <c r="CP9" s="216"/>
      <c r="CQ9" s="216"/>
      <c r="CR9" s="216"/>
      <c r="CS9" s="216"/>
      <c r="CT9" s="216"/>
      <c r="CU9" s="216"/>
      <c r="CV9" s="216"/>
      <c r="CW9" s="216"/>
      <c r="CX9" s="216"/>
      <c r="CY9" s="216"/>
      <c r="CZ9" s="216"/>
      <c r="DA9" s="216"/>
      <c r="DB9" s="216"/>
      <c r="DC9" s="216"/>
      <c r="DD9" s="216"/>
      <c r="DE9" s="216"/>
      <c r="DF9" s="216"/>
      <c r="DG9" s="216"/>
      <c r="DH9" s="216"/>
      <c r="DI9" s="216"/>
      <c r="DJ9" s="216"/>
      <c r="DK9" s="216"/>
      <c r="DL9" s="216"/>
      <c r="DM9" s="216"/>
      <c r="DN9" s="216"/>
      <c r="DO9" s="216"/>
      <c r="DP9" s="216"/>
      <c r="DQ9" s="216"/>
      <c r="DR9" s="216"/>
      <c r="DS9" s="216"/>
      <c r="DT9" s="216"/>
      <c r="DU9" s="216"/>
      <c r="DV9" s="216"/>
      <c r="DW9" s="216"/>
      <c r="DX9" s="216"/>
      <c r="DY9" s="216"/>
      <c r="DZ9" s="216"/>
      <c r="EA9" s="216"/>
      <c r="EB9" s="216"/>
      <c r="EC9" s="216"/>
      <c r="ED9" s="216"/>
      <c r="EE9" s="216"/>
      <c r="EF9" s="216"/>
      <c r="EG9" s="216"/>
      <c r="EH9" s="216"/>
      <c r="EI9" s="216"/>
      <c r="EJ9" s="216"/>
      <c r="EK9" s="216"/>
      <c r="EL9" s="216"/>
      <c r="EM9" s="216"/>
      <c r="EN9" s="216"/>
      <c r="EO9" s="216"/>
      <c r="EP9" s="216"/>
      <c r="EQ9" s="216"/>
      <c r="ER9" s="216"/>
      <c r="ES9" s="216"/>
      <c r="ET9" s="216"/>
      <c r="EU9" s="216"/>
      <c r="EV9" s="216"/>
      <c r="EW9" s="216"/>
      <c r="EX9" s="216"/>
      <c r="EY9" s="216"/>
      <c r="EZ9" s="216"/>
      <c r="FA9" s="216"/>
      <c r="FB9" s="216"/>
      <c r="FC9" s="216"/>
      <c r="FD9" s="216"/>
      <c r="FE9" s="216"/>
      <c r="FF9" s="216"/>
      <c r="FG9" s="216"/>
      <c r="FH9" s="216"/>
      <c r="FI9" s="216"/>
      <c r="FJ9" s="216"/>
      <c r="FK9" s="216"/>
      <c r="FL9" s="216"/>
      <c r="FM9" s="216"/>
      <c r="FN9" s="216"/>
      <c r="FO9" s="216"/>
      <c r="FP9" s="216"/>
      <c r="FQ9" s="216"/>
      <c r="FR9" s="216"/>
      <c r="FS9" s="216"/>
      <c r="FT9" s="216"/>
      <c r="FU9" s="216"/>
      <c r="FV9" s="216"/>
      <c r="FW9" s="216"/>
      <c r="FX9" s="216"/>
      <c r="FY9" s="216"/>
      <c r="FZ9" s="216"/>
      <c r="GA9" s="216"/>
      <c r="GB9" s="216"/>
      <c r="GC9" s="216"/>
      <c r="GD9" s="216"/>
      <c r="GE9" s="216"/>
      <c r="GF9" s="216"/>
      <c r="GG9" s="216"/>
      <c r="GH9" s="216"/>
      <c r="GI9" s="216"/>
      <c r="GJ9" s="216"/>
      <c r="GK9" s="216"/>
      <c r="GL9" s="216"/>
      <c r="GM9" s="216"/>
      <c r="GN9" s="216"/>
      <c r="GO9" s="216"/>
      <c r="GP9" s="216"/>
      <c r="GQ9" s="216"/>
      <c r="GR9" s="216"/>
      <c r="GS9" s="216"/>
      <c r="GT9" s="216"/>
      <c r="GU9" s="216"/>
      <c r="GV9" s="216"/>
      <c r="GW9" s="216"/>
      <c r="GX9" s="216"/>
      <c r="GY9" s="216"/>
      <c r="GZ9" s="216"/>
      <c r="HA9" s="216"/>
      <c r="HB9" s="216"/>
      <c r="HC9" s="216"/>
      <c r="HD9" s="216"/>
      <c r="HE9" s="216"/>
      <c r="HF9" s="216"/>
      <c r="HG9" s="216"/>
      <c r="HH9" s="216"/>
      <c r="HI9" s="216"/>
      <c r="HJ9" s="216"/>
      <c r="HK9" s="216"/>
      <c r="HL9" s="216"/>
      <c r="HM9" s="216"/>
      <c r="HN9" s="216"/>
      <c r="HO9" s="216"/>
      <c r="HP9" s="216"/>
      <c r="HQ9" s="216"/>
      <c r="HR9" s="216"/>
      <c r="HS9" s="216"/>
      <c r="HT9" s="216"/>
      <c r="HU9" s="216"/>
      <c r="HV9" s="216"/>
      <c r="HW9" s="216"/>
    </row>
    <row r="10" spans="1:231" s="216" customFormat="1" ht="14.25" x14ac:dyDescent="0.2">
      <c r="A10" s="130" t="s">
        <v>228</v>
      </c>
      <c r="B10" s="115"/>
      <c r="C10" s="232">
        <v>172.11719168776744</v>
      </c>
      <c r="D10" s="232">
        <v>18.914145065189203</v>
      </c>
      <c r="E10" s="232">
        <v>105.61100456233375</v>
      </c>
      <c r="F10" s="232">
        <v>29.019067313584252</v>
      </c>
      <c r="G10" s="232">
        <v>4.5541151873448733</v>
      </c>
      <c r="H10" s="232">
        <v>14.183692082357789</v>
      </c>
      <c r="I10" s="232">
        <v>17.465108414070276</v>
      </c>
      <c r="J10" s="232">
        <v>7.9658681484998883</v>
      </c>
      <c r="K10" s="232">
        <v>5.4818053188689833</v>
      </c>
      <c r="L10" s="232">
        <v>26.94134809760768</v>
      </c>
      <c r="M10" s="232">
        <v>34.608208680752135</v>
      </c>
      <c r="N10" s="232">
        <v>12.98383337949239</v>
      </c>
    </row>
    <row r="11" spans="1:231" ht="12.75" customHeight="1" x14ac:dyDescent="0.2">
      <c r="C11" s="167"/>
      <c r="D11" s="167"/>
      <c r="E11" s="167"/>
      <c r="F11" s="170"/>
      <c r="G11" s="170"/>
      <c r="H11" s="165"/>
      <c r="I11" s="170"/>
      <c r="J11" s="165"/>
      <c r="K11" s="165"/>
      <c r="L11" s="165"/>
      <c r="M11" s="167"/>
      <c r="N11" s="167"/>
    </row>
    <row r="12" spans="1:231" ht="12.75" customHeight="1" x14ac:dyDescent="0.2">
      <c r="C12" s="167"/>
      <c r="D12" s="167"/>
      <c r="E12" s="167"/>
      <c r="F12" s="170"/>
      <c r="G12" s="170"/>
      <c r="H12" s="165"/>
      <c r="I12" s="170"/>
      <c r="J12" s="165"/>
      <c r="K12" s="165"/>
      <c r="L12" s="165"/>
      <c r="M12" s="167"/>
      <c r="N12" s="167"/>
    </row>
    <row r="13" spans="1:231" s="82" customFormat="1" ht="12.75" x14ac:dyDescent="0.2">
      <c r="A13" s="126">
        <v>1998</v>
      </c>
      <c r="C13" s="167">
        <v>93.900242287195013</v>
      </c>
      <c r="D13" s="167">
        <v>75.269621840618257</v>
      </c>
      <c r="E13" s="167">
        <v>97.309286410000013</v>
      </c>
      <c r="F13" s="167">
        <v>74.251415490493997</v>
      </c>
      <c r="G13" s="167">
        <v>141.00476470352515</v>
      </c>
      <c r="H13" s="167">
        <v>64.642440094116068</v>
      </c>
      <c r="I13" s="167">
        <v>126.81408222536278</v>
      </c>
      <c r="J13" s="167">
        <v>155.11069617500002</v>
      </c>
      <c r="K13" s="167">
        <v>102.33317424720835</v>
      </c>
      <c r="L13" s="167">
        <v>98.96160892005193</v>
      </c>
      <c r="M13" s="167">
        <v>107.6059369</v>
      </c>
      <c r="N13" s="167">
        <v>77.355162672169399</v>
      </c>
    </row>
    <row r="14" spans="1:231" s="82" customFormat="1" ht="12.75" x14ac:dyDescent="0.2">
      <c r="A14" s="126">
        <v>1999</v>
      </c>
      <c r="C14" s="167">
        <v>91.635821984581767</v>
      </c>
      <c r="D14" s="167">
        <v>68.394210595790128</v>
      </c>
      <c r="E14" s="167">
        <v>93.7590559625</v>
      </c>
      <c r="F14" s="167">
        <v>68.228087924439919</v>
      </c>
      <c r="G14" s="167">
        <v>111.97919267779952</v>
      </c>
      <c r="H14" s="167">
        <v>71.466598816786671</v>
      </c>
      <c r="I14" s="167">
        <v>116.08330277321663</v>
      </c>
      <c r="J14" s="167">
        <v>155.32569107500001</v>
      </c>
      <c r="K14" s="167">
        <v>105.7094972342863</v>
      </c>
      <c r="L14" s="167">
        <v>95.553680540222331</v>
      </c>
      <c r="M14" s="167">
        <v>108.7579228</v>
      </c>
      <c r="N14" s="167">
        <v>91.466761376433354</v>
      </c>
    </row>
    <row r="15" spans="1:231" s="82" customFormat="1" ht="12.75" x14ac:dyDescent="0.2">
      <c r="A15" s="126">
        <v>2000</v>
      </c>
      <c r="C15" s="167">
        <v>94.440284049721981</v>
      </c>
      <c r="D15" s="167">
        <v>72.641654568183952</v>
      </c>
      <c r="E15" s="167">
        <v>97.407131287500036</v>
      </c>
      <c r="F15" s="167">
        <v>71.242217662467368</v>
      </c>
      <c r="G15" s="167">
        <v>107.718990377693</v>
      </c>
      <c r="H15" s="167">
        <v>74.263414596856606</v>
      </c>
      <c r="I15" s="167">
        <v>119.28132394885625</v>
      </c>
      <c r="J15" s="167">
        <v>173.43450257500001</v>
      </c>
      <c r="K15" s="167">
        <v>117.82128471027231</v>
      </c>
      <c r="L15" s="167">
        <v>93.412019375329422</v>
      </c>
      <c r="M15" s="167">
        <v>106.34387312499999</v>
      </c>
      <c r="N15" s="167">
        <v>90.62117508132765</v>
      </c>
    </row>
    <row r="16" spans="1:231" s="82" customFormat="1" ht="12.75" x14ac:dyDescent="0.2">
      <c r="A16" s="126">
        <v>2001</v>
      </c>
      <c r="C16" s="167">
        <v>92.944035877147158</v>
      </c>
      <c r="D16" s="167">
        <v>74.956433813126068</v>
      </c>
      <c r="E16" s="167">
        <v>93.966845985000006</v>
      </c>
      <c r="F16" s="167">
        <v>73.879885072928971</v>
      </c>
      <c r="G16" s="167">
        <v>102.17169177255433</v>
      </c>
      <c r="H16" s="167">
        <v>78.984880394474629</v>
      </c>
      <c r="I16" s="167">
        <v>116.11112624822221</v>
      </c>
      <c r="J16" s="167">
        <v>144.49875335000002</v>
      </c>
      <c r="K16" s="167">
        <v>106.41394216419822</v>
      </c>
      <c r="L16" s="167">
        <v>91.491018115425447</v>
      </c>
      <c r="M16" s="167">
        <v>105.95925957500002</v>
      </c>
      <c r="N16" s="167">
        <v>99.992566342499074</v>
      </c>
    </row>
    <row r="17" spans="1:14" s="82" customFormat="1" ht="12.75" x14ac:dyDescent="0.2">
      <c r="A17" s="126">
        <v>2002</v>
      </c>
      <c r="C17" s="167">
        <v>89.457710021972872</v>
      </c>
      <c r="D17" s="167">
        <v>67.033437075824168</v>
      </c>
      <c r="E17" s="167">
        <v>89.662960057500001</v>
      </c>
      <c r="F17" s="167">
        <v>76.180598365831599</v>
      </c>
      <c r="G17" s="167">
        <v>85.316964047132956</v>
      </c>
      <c r="H17" s="167">
        <v>74.431618936860801</v>
      </c>
      <c r="I17" s="167">
        <v>116.29758107325949</v>
      </c>
      <c r="J17" s="167">
        <v>127.96224117500003</v>
      </c>
      <c r="K17" s="167">
        <v>97.665209312791831</v>
      </c>
      <c r="L17" s="167">
        <v>85.757841130712109</v>
      </c>
      <c r="M17" s="167">
        <v>108.79126987500001</v>
      </c>
      <c r="N17" s="167">
        <v>108.30439153853804</v>
      </c>
    </row>
    <row r="18" spans="1:14" s="82" customFormat="1" ht="12.75" x14ac:dyDescent="0.2">
      <c r="A18" s="126">
        <v>2003</v>
      </c>
      <c r="C18" s="167">
        <v>87.087931301854368</v>
      </c>
      <c r="D18" s="167">
        <v>62.693909425932645</v>
      </c>
      <c r="E18" s="167">
        <v>87.099967565000014</v>
      </c>
      <c r="F18" s="167">
        <v>83.406262122096081</v>
      </c>
      <c r="G18" s="167">
        <v>84.524734597113138</v>
      </c>
      <c r="H18" s="167">
        <v>77.306518259432664</v>
      </c>
      <c r="I18" s="167">
        <v>104.34617117086923</v>
      </c>
      <c r="J18" s="167">
        <v>108.63580727500002</v>
      </c>
      <c r="K18" s="167">
        <v>99.231370202596054</v>
      </c>
      <c r="L18" s="167">
        <v>80.034771600998283</v>
      </c>
      <c r="M18" s="167">
        <v>107.97456740000001</v>
      </c>
      <c r="N18" s="167">
        <v>111.6415976639552</v>
      </c>
    </row>
    <row r="19" spans="1:14" s="82" customFormat="1" ht="12.75" x14ac:dyDescent="0.2">
      <c r="A19" s="126">
        <v>2004</v>
      </c>
      <c r="C19" s="167">
        <v>89.411082276970532</v>
      </c>
      <c r="D19" s="167">
        <v>64.125845038396847</v>
      </c>
      <c r="E19" s="167">
        <v>89.656781440000003</v>
      </c>
      <c r="F19" s="167">
        <v>81.298911291727308</v>
      </c>
      <c r="G19" s="167">
        <v>75.185873054379655</v>
      </c>
      <c r="H19" s="167">
        <v>74.855353389371402</v>
      </c>
      <c r="I19" s="167">
        <v>101.24843656024969</v>
      </c>
      <c r="J19" s="167">
        <v>126.02260335</v>
      </c>
      <c r="K19" s="167">
        <v>113.87652536076541</v>
      </c>
      <c r="L19" s="167">
        <v>88.693047520565358</v>
      </c>
      <c r="M19" s="167">
        <v>109.86660752500001</v>
      </c>
      <c r="N19" s="167">
        <v>114.09938453926239</v>
      </c>
    </row>
    <row r="20" spans="1:14" s="82" customFormat="1" ht="12.75" x14ac:dyDescent="0.2">
      <c r="A20" s="126">
        <v>2005</v>
      </c>
      <c r="C20" s="167">
        <v>93.107847982155363</v>
      </c>
      <c r="D20" s="167">
        <v>66.784652648330393</v>
      </c>
      <c r="E20" s="167">
        <v>94.212325727500016</v>
      </c>
      <c r="F20" s="167">
        <v>90.196749563284428</v>
      </c>
      <c r="G20" s="167">
        <v>73.385566821834672</v>
      </c>
      <c r="H20" s="167">
        <v>83.366943767084166</v>
      </c>
      <c r="I20" s="167">
        <v>108.20219089664045</v>
      </c>
      <c r="J20" s="167">
        <v>131.17546709999999</v>
      </c>
      <c r="K20" s="167">
        <v>102.51592800968547</v>
      </c>
      <c r="L20" s="167">
        <v>88.217243463089162</v>
      </c>
      <c r="M20" s="167">
        <v>108.719903425</v>
      </c>
      <c r="N20" s="167">
        <v>117.18613756464828</v>
      </c>
    </row>
    <row r="21" spans="1:14" s="82" customFormat="1" ht="12.75" x14ac:dyDescent="0.2">
      <c r="A21" s="126">
        <v>2006</v>
      </c>
      <c r="C21" s="167">
        <v>96.753061059837634</v>
      </c>
      <c r="D21" s="167">
        <v>78.720259793031985</v>
      </c>
      <c r="E21" s="167">
        <v>96.35702084499998</v>
      </c>
      <c r="F21" s="167">
        <v>90.424437693324251</v>
      </c>
      <c r="G21" s="167">
        <v>87.328800279683236</v>
      </c>
      <c r="H21" s="167">
        <v>88.58085629971454</v>
      </c>
      <c r="I21" s="167">
        <v>116.17131764823428</v>
      </c>
      <c r="J21" s="167">
        <v>124.30599695000002</v>
      </c>
      <c r="K21" s="167">
        <v>111.45064576106864</v>
      </c>
      <c r="L21" s="167">
        <v>86.292627160685385</v>
      </c>
      <c r="M21" s="167">
        <v>110.414509325</v>
      </c>
      <c r="N21" s="167">
        <v>117.46012206468254</v>
      </c>
    </row>
    <row r="22" spans="1:14" s="82" customFormat="1" ht="12.75" x14ac:dyDescent="0.2">
      <c r="A22" s="126">
        <v>2007</v>
      </c>
      <c r="C22" s="167">
        <v>93.985723254699252</v>
      </c>
      <c r="D22" s="167">
        <v>80.54466842048636</v>
      </c>
      <c r="E22" s="167">
        <v>93.0068121125</v>
      </c>
      <c r="F22" s="167">
        <v>86.853702107699391</v>
      </c>
      <c r="G22" s="167">
        <v>81.77400523954438</v>
      </c>
      <c r="H22" s="167">
        <v>82.387593867059678</v>
      </c>
      <c r="I22" s="167">
        <v>119.15585582383115</v>
      </c>
      <c r="J22" s="167">
        <v>111.96834807499999</v>
      </c>
      <c r="K22" s="167">
        <v>81.178353702352695</v>
      </c>
      <c r="L22" s="167">
        <v>90.754540095462289</v>
      </c>
      <c r="M22" s="167">
        <v>105.65697870000001</v>
      </c>
      <c r="N22" s="167">
        <v>113.99567813924945</v>
      </c>
    </row>
    <row r="23" spans="1:14" s="82" customFormat="1" ht="12.75" x14ac:dyDescent="0.2">
      <c r="A23" s="126">
        <v>2008</v>
      </c>
      <c r="C23" s="167">
        <v>94.260232727212994</v>
      </c>
      <c r="D23" s="167">
        <v>79.637861395509049</v>
      </c>
      <c r="E23" s="167">
        <v>94.289708032500016</v>
      </c>
      <c r="F23" s="167">
        <v>86.327360837607273</v>
      </c>
      <c r="G23" s="167">
        <v>80.246190644506171</v>
      </c>
      <c r="H23" s="167">
        <v>77.935190856948381</v>
      </c>
      <c r="I23" s="167">
        <v>121.27486384925496</v>
      </c>
      <c r="J23" s="167">
        <v>118.62820022500001</v>
      </c>
      <c r="K23" s="167">
        <v>88.939518083882547</v>
      </c>
      <c r="L23" s="167">
        <v>94.903265590254847</v>
      </c>
      <c r="M23" s="167">
        <v>110.75036807499998</v>
      </c>
      <c r="N23" s="167">
        <v>101.46015039018252</v>
      </c>
    </row>
    <row r="24" spans="1:14" s="82" customFormat="1" ht="12.75" x14ac:dyDescent="0.2">
      <c r="A24" s="126">
        <v>2009</v>
      </c>
      <c r="C24" s="167">
        <v>88.856896676942796</v>
      </c>
      <c r="D24" s="167">
        <v>82.860958645428454</v>
      </c>
      <c r="E24" s="167">
        <v>85.265950219999993</v>
      </c>
      <c r="F24" s="167">
        <v>85.383156664942049</v>
      </c>
      <c r="G24" s="167">
        <v>64.215080881605388</v>
      </c>
      <c r="H24" s="167">
        <v>75.585081444389644</v>
      </c>
      <c r="I24" s="167">
        <v>96.707236571841449</v>
      </c>
      <c r="J24" s="167">
        <v>97.170701385000001</v>
      </c>
      <c r="K24" s="167">
        <v>99.831085482521104</v>
      </c>
      <c r="L24" s="167">
        <v>82.723769558363841</v>
      </c>
      <c r="M24" s="167">
        <v>105.74806025000001</v>
      </c>
      <c r="N24" s="167">
        <v>104.5384111880673</v>
      </c>
    </row>
    <row r="25" spans="1:14" s="82" customFormat="1" ht="12.75" x14ac:dyDescent="0.2">
      <c r="A25" s="126">
        <v>2010</v>
      </c>
      <c r="C25" s="167">
        <v>91.686631674584319</v>
      </c>
      <c r="D25" s="167">
        <v>81.897773777952523</v>
      </c>
      <c r="E25" s="167">
        <v>89.822683400000031</v>
      </c>
      <c r="F25" s="167">
        <v>89.35940152813788</v>
      </c>
      <c r="G25" s="167">
        <v>89.564115804739146</v>
      </c>
      <c r="H25" s="167">
        <v>89.697483932242449</v>
      </c>
      <c r="I25" s="167">
        <v>92.102015825920375</v>
      </c>
      <c r="J25" s="167">
        <v>88.070083817500006</v>
      </c>
      <c r="K25" s="167">
        <v>94.969396313128783</v>
      </c>
      <c r="L25" s="167">
        <v>89.205775870539739</v>
      </c>
      <c r="M25" s="167">
        <v>107.66206975000001</v>
      </c>
      <c r="N25" s="167">
        <v>101.61930335520239</v>
      </c>
    </row>
    <row r="26" spans="1:14" s="82" customFormat="1" ht="12.75" x14ac:dyDescent="0.2">
      <c r="A26" s="126">
        <v>2011</v>
      </c>
      <c r="C26" s="167">
        <v>93.538336224676883</v>
      </c>
      <c r="D26" s="167">
        <v>87.964108005300886</v>
      </c>
      <c r="E26" s="167">
        <v>91.468861482500017</v>
      </c>
      <c r="F26" s="167">
        <v>89.953179743241776</v>
      </c>
      <c r="G26" s="167">
        <v>90.57023083726429</v>
      </c>
      <c r="H26" s="167">
        <v>91.751748614793826</v>
      </c>
      <c r="I26" s="167">
        <v>97.917174277083433</v>
      </c>
      <c r="J26" s="167">
        <v>93.08810453000001</v>
      </c>
      <c r="K26" s="167">
        <v>108.00580663649924</v>
      </c>
      <c r="L26" s="167">
        <v>85.674111538216295</v>
      </c>
      <c r="M26" s="167">
        <v>104.28585875750002</v>
      </c>
      <c r="N26" s="167">
        <v>102.18090961277261</v>
      </c>
    </row>
    <row r="27" spans="1:14" s="82" customFormat="1" ht="12.75" x14ac:dyDescent="0.2">
      <c r="A27" s="126">
        <v>2012</v>
      </c>
      <c r="C27" s="167">
        <v>94.96098650474805</v>
      </c>
      <c r="D27" s="167">
        <v>95.164700245120855</v>
      </c>
      <c r="E27" s="167">
        <v>92.802874857499987</v>
      </c>
      <c r="F27" s="167">
        <v>91.552054026021608</v>
      </c>
      <c r="G27" s="167">
        <v>78.585645099464656</v>
      </c>
      <c r="H27" s="167">
        <v>97.434167769935868</v>
      </c>
      <c r="I27" s="167">
        <v>102.21720006044342</v>
      </c>
      <c r="J27" s="167">
        <v>102.10341267750002</v>
      </c>
      <c r="K27" s="167">
        <v>88.191459051476045</v>
      </c>
      <c r="L27" s="167">
        <v>86.425805265678733</v>
      </c>
      <c r="M27" s="167">
        <v>102.61948976000001</v>
      </c>
      <c r="N27" s="167">
        <v>96.620869647077583</v>
      </c>
    </row>
    <row r="28" spans="1:14" s="82" customFormat="1" ht="12.75" x14ac:dyDescent="0.2">
      <c r="A28" s="126">
        <v>2013</v>
      </c>
      <c r="C28" s="167">
        <v>96.921068249846016</v>
      </c>
      <c r="D28" s="167">
        <v>96.178967035095511</v>
      </c>
      <c r="E28" s="167">
        <v>94.804362140000023</v>
      </c>
      <c r="F28" s="167">
        <v>94.054106756459461</v>
      </c>
      <c r="G28" s="167">
        <v>90.551045507263794</v>
      </c>
      <c r="H28" s="167">
        <v>86.617974597165471</v>
      </c>
      <c r="I28" s="167">
        <v>105.75252489615049</v>
      </c>
      <c r="J28" s="167">
        <v>99.743613737500013</v>
      </c>
      <c r="K28" s="167">
        <v>96.393709890450765</v>
      </c>
      <c r="L28" s="167">
        <v>91.615768447919223</v>
      </c>
      <c r="M28" s="167">
        <v>107.01208534999999</v>
      </c>
      <c r="N28" s="167">
        <v>95.97957602949748</v>
      </c>
    </row>
    <row r="29" spans="1:14" ht="12.75" customHeight="1" x14ac:dyDescent="0.2">
      <c r="A29" s="126">
        <v>2014</v>
      </c>
      <c r="C29" s="167">
        <v>100.78674695003932</v>
      </c>
      <c r="D29" s="167">
        <v>108.18943322229525</v>
      </c>
      <c r="E29" s="167">
        <v>100.67018301000002</v>
      </c>
      <c r="F29" s="167">
        <v>95.868182599276921</v>
      </c>
      <c r="G29" s="167">
        <v>95.949029839898756</v>
      </c>
      <c r="H29" s="167">
        <v>89.297096602232443</v>
      </c>
      <c r="I29" s="167">
        <v>112.94946789758987</v>
      </c>
      <c r="J29" s="167">
        <v>115.49191250000001</v>
      </c>
      <c r="K29" s="167">
        <v>98.507173400186602</v>
      </c>
      <c r="L29" s="167">
        <v>100.78384919996083</v>
      </c>
      <c r="M29" s="167">
        <v>99.718181672499981</v>
      </c>
      <c r="N29" s="167">
        <v>94.935184889366894</v>
      </c>
    </row>
    <row r="30" spans="1:14" ht="12.75" customHeight="1" x14ac:dyDescent="0.2">
      <c r="A30" s="126">
        <v>2015</v>
      </c>
      <c r="C30" s="167">
        <v>99.999999999999986</v>
      </c>
      <c r="D30" s="167">
        <v>100</v>
      </c>
      <c r="E30" s="167">
        <v>100</v>
      </c>
      <c r="F30" s="167">
        <v>100.00000000000001</v>
      </c>
      <c r="G30" s="167">
        <v>100</v>
      </c>
      <c r="H30" s="167">
        <v>100</v>
      </c>
      <c r="I30" s="167">
        <v>100</v>
      </c>
      <c r="J30" s="167">
        <v>100</v>
      </c>
      <c r="K30" s="167">
        <v>100</v>
      </c>
      <c r="L30" s="167">
        <v>100.00000000000001</v>
      </c>
      <c r="M30" s="167">
        <v>100</v>
      </c>
      <c r="N30" s="167">
        <v>100</v>
      </c>
    </row>
    <row r="31" spans="1:14" ht="12.75" customHeight="1" x14ac:dyDescent="0.2">
      <c r="A31" s="126">
        <v>2016</v>
      </c>
      <c r="C31" s="167">
        <v>94.620661147231004</v>
      </c>
      <c r="D31" s="167">
        <v>88.732568162781675</v>
      </c>
      <c r="E31" s="167">
        <v>93.963161049999982</v>
      </c>
      <c r="F31" s="167">
        <v>97.833324662120845</v>
      </c>
      <c r="G31" s="167">
        <v>92.446705004811179</v>
      </c>
      <c r="H31" s="167">
        <v>94.076566044851916</v>
      </c>
      <c r="I31" s="167">
        <v>86.567796329813561</v>
      </c>
      <c r="J31" s="167">
        <v>105.07696807500001</v>
      </c>
      <c r="K31" s="167">
        <v>103.70429063703696</v>
      </c>
      <c r="L31" s="167">
        <v>89.517205310524162</v>
      </c>
      <c r="M31" s="167">
        <v>94.970612027499982</v>
      </c>
      <c r="N31" s="167">
        <v>107.61346016345166</v>
      </c>
    </row>
    <row r="32" spans="1:14" ht="12.75" customHeight="1" x14ac:dyDescent="0.2">
      <c r="A32" s="126">
        <v>2017</v>
      </c>
      <c r="C32" s="167">
        <v>96.588728622263346</v>
      </c>
      <c r="D32" s="167">
        <v>93.349963504247043</v>
      </c>
      <c r="E32" s="167">
        <v>95.394230776563944</v>
      </c>
      <c r="F32" s="167">
        <v>96.861414919872232</v>
      </c>
      <c r="G32" s="167">
        <v>89.130233309486059</v>
      </c>
      <c r="H32" s="167">
        <v>100.58859885623849</v>
      </c>
      <c r="I32" s="167">
        <v>87.957955388947141</v>
      </c>
      <c r="J32" s="167">
        <v>102.90280214874674</v>
      </c>
      <c r="K32" s="167">
        <v>107.22526702364135</v>
      </c>
      <c r="L32" s="167">
        <v>92.320681112186307</v>
      </c>
      <c r="M32" s="167">
        <v>98.537187563283354</v>
      </c>
      <c r="N32" s="167">
        <v>105.83577699145695</v>
      </c>
    </row>
    <row r="33" spans="1:14" ht="12.75" customHeight="1" x14ac:dyDescent="0.2">
      <c r="A33" s="126">
        <v>2018</v>
      </c>
      <c r="C33" s="167">
        <v>99.311424886784224</v>
      </c>
      <c r="D33" s="167">
        <v>93.464771273206793</v>
      </c>
      <c r="E33" s="167">
        <v>98.455265870926851</v>
      </c>
      <c r="F33" s="167">
        <v>102.10419592525048</v>
      </c>
      <c r="G33" s="167">
        <v>88.37718054670249</v>
      </c>
      <c r="H33" s="167">
        <v>103.49136037362888</v>
      </c>
      <c r="I33" s="167">
        <v>84.962955113697433</v>
      </c>
      <c r="J33" s="167">
        <v>120.20886231069559</v>
      </c>
      <c r="K33" s="167">
        <v>97.617150453705378</v>
      </c>
      <c r="L33" s="167">
        <v>96.063260092558551</v>
      </c>
      <c r="M33" s="167">
        <v>102.17335879410521</v>
      </c>
      <c r="N33" s="167">
        <v>107.20446508713054</v>
      </c>
    </row>
    <row r="34" spans="1:14" ht="12.75" customHeight="1" x14ac:dyDescent="0.2">
      <c r="C34" s="167"/>
      <c r="D34" s="167"/>
      <c r="E34" s="167"/>
      <c r="F34" s="167"/>
      <c r="G34" s="167"/>
      <c r="H34" s="167"/>
      <c r="I34" s="167"/>
      <c r="J34" s="167"/>
      <c r="K34" s="167"/>
      <c r="L34" s="167"/>
      <c r="M34" s="167"/>
      <c r="N34" s="167"/>
    </row>
    <row r="35" spans="1:14" ht="12.75" customHeight="1" x14ac:dyDescent="0.2">
      <c r="A35" s="126" t="s">
        <v>17</v>
      </c>
      <c r="B35" s="126"/>
      <c r="C35" s="165"/>
      <c r="D35" s="165"/>
      <c r="E35" s="167"/>
      <c r="F35" s="167"/>
      <c r="G35" s="167"/>
      <c r="H35" s="167"/>
      <c r="I35" s="167"/>
      <c r="J35" s="167"/>
      <c r="K35" s="167"/>
      <c r="L35" s="167"/>
      <c r="M35" s="165"/>
      <c r="N35" s="165"/>
    </row>
    <row r="36" spans="1:14" ht="26.25" customHeight="1" x14ac:dyDescent="0.2">
      <c r="A36" s="126">
        <v>1998</v>
      </c>
      <c r="B36" s="90" t="s">
        <v>3</v>
      </c>
      <c r="C36" s="165">
        <v>95.430307284771516</v>
      </c>
      <c r="D36" s="165">
        <v>75.551362918111238</v>
      </c>
      <c r="E36" s="165">
        <v>99.669107079999989</v>
      </c>
      <c r="F36" s="165">
        <v>73.646334672888116</v>
      </c>
      <c r="G36" s="165">
        <v>155.28828190388219</v>
      </c>
      <c r="H36" s="165">
        <v>67.131887431678294</v>
      </c>
      <c r="I36" s="165">
        <v>131.0578725262115</v>
      </c>
      <c r="J36" s="165">
        <v>154.86348960000004</v>
      </c>
      <c r="K36" s="165">
        <v>104.9449779868819</v>
      </c>
      <c r="L36" s="165">
        <v>103.04043879484799</v>
      </c>
      <c r="M36" s="165">
        <v>106.3069232</v>
      </c>
      <c r="N36" s="165">
        <v>75.820736769477605</v>
      </c>
    </row>
    <row r="37" spans="1:14" ht="12.75" customHeight="1" x14ac:dyDescent="0.2">
      <c r="B37" s="90" t="s">
        <v>4</v>
      </c>
      <c r="C37" s="165">
        <v>95.403328364770161</v>
      </c>
      <c r="D37" s="165">
        <v>77.752323728056169</v>
      </c>
      <c r="E37" s="165">
        <v>99.424882960000019</v>
      </c>
      <c r="F37" s="165">
        <v>75.379517453191426</v>
      </c>
      <c r="G37" s="165">
        <v>152.38700210380972</v>
      </c>
      <c r="H37" s="165">
        <v>69.588297081739739</v>
      </c>
      <c r="I37" s="165">
        <v>129.62923152592583</v>
      </c>
      <c r="J37" s="165">
        <v>153.62569099999999</v>
      </c>
      <c r="K37" s="165">
        <v>111.60424378604944</v>
      </c>
      <c r="L37" s="165">
        <v>98.712372225064399</v>
      </c>
      <c r="M37" s="165">
        <v>106.96771320000001</v>
      </c>
      <c r="N37" s="165">
        <v>73.661825689207745</v>
      </c>
    </row>
    <row r="38" spans="1:14" ht="12.75" customHeight="1" x14ac:dyDescent="0.2">
      <c r="B38" s="90" t="s">
        <v>1</v>
      </c>
      <c r="C38" s="165">
        <v>92.545230474627246</v>
      </c>
      <c r="D38" s="165">
        <v>72.697716568182528</v>
      </c>
      <c r="E38" s="165">
        <v>95.894215990000035</v>
      </c>
      <c r="F38" s="165">
        <v>73.881088202929192</v>
      </c>
      <c r="G38" s="165">
        <v>130.83569620327094</v>
      </c>
      <c r="H38" s="165">
        <v>61.568726081539225</v>
      </c>
      <c r="I38" s="165">
        <v>124.74666412494929</v>
      </c>
      <c r="J38" s="165">
        <v>156.08453430000003</v>
      </c>
      <c r="K38" s="165">
        <v>103.21760268709779</v>
      </c>
      <c r="L38" s="165">
        <v>97.461475425126906</v>
      </c>
      <c r="M38" s="165">
        <v>107.06506389999998</v>
      </c>
      <c r="N38" s="165">
        <v>77.466837099683346</v>
      </c>
    </row>
    <row r="39" spans="1:14" ht="12.75" customHeight="1" x14ac:dyDescent="0.2">
      <c r="B39" s="90" t="s">
        <v>2</v>
      </c>
      <c r="C39" s="165">
        <v>92.222103024611101</v>
      </c>
      <c r="D39" s="165">
        <v>75.077084148123063</v>
      </c>
      <c r="E39" s="165">
        <v>94.248939610000022</v>
      </c>
      <c r="F39" s="165">
        <v>74.098721632967269</v>
      </c>
      <c r="G39" s="165">
        <v>125.50807860313772</v>
      </c>
      <c r="H39" s="165">
        <v>60.280849781507023</v>
      </c>
      <c r="I39" s="165">
        <v>121.82256072436449</v>
      </c>
      <c r="J39" s="165">
        <v>155.86906979999998</v>
      </c>
      <c r="K39" s="165">
        <v>89.565872528804249</v>
      </c>
      <c r="L39" s="165">
        <v>96.632149235168399</v>
      </c>
      <c r="M39" s="165">
        <v>110.08404730000001</v>
      </c>
      <c r="N39" s="165">
        <v>82.4712511303089</v>
      </c>
    </row>
    <row r="40" spans="1:14" ht="26.25" customHeight="1" x14ac:dyDescent="0.2">
      <c r="A40" s="126">
        <v>1999</v>
      </c>
      <c r="B40" s="90" t="s">
        <v>3</v>
      </c>
      <c r="C40" s="165">
        <v>92.566359154628287</v>
      </c>
      <c r="D40" s="165">
        <v>71.189736418220235</v>
      </c>
      <c r="E40" s="165">
        <v>95.234394660000007</v>
      </c>
      <c r="F40" s="165">
        <v>69.22417222211422</v>
      </c>
      <c r="G40" s="165">
        <v>120.03836040300099</v>
      </c>
      <c r="H40" s="165">
        <v>67.289248941682231</v>
      </c>
      <c r="I40" s="165">
        <v>120.7295130241459</v>
      </c>
      <c r="J40" s="165">
        <v>163.63571620000002</v>
      </c>
      <c r="K40" s="165">
        <v>98.377063417702828</v>
      </c>
      <c r="L40" s="165">
        <v>96.877142015156139</v>
      </c>
      <c r="M40" s="165">
        <v>108.47717979999999</v>
      </c>
      <c r="N40" s="165">
        <v>85.278768530659846</v>
      </c>
    </row>
    <row r="41" spans="1:14" ht="12.75" customHeight="1" x14ac:dyDescent="0.2">
      <c r="B41" s="90" t="s">
        <v>4</v>
      </c>
      <c r="C41" s="165">
        <v>90.468403824523406</v>
      </c>
      <c r="D41" s="165">
        <v>67.538679768311511</v>
      </c>
      <c r="E41" s="165">
        <v>92.904670729999992</v>
      </c>
      <c r="F41" s="165">
        <v>68.099900801917471</v>
      </c>
      <c r="G41" s="165">
        <v>118.55009180296378</v>
      </c>
      <c r="H41" s="165">
        <v>68.989026431724696</v>
      </c>
      <c r="I41" s="165">
        <v>116.22260022324444</v>
      </c>
      <c r="J41" s="165">
        <v>154.71965840000004</v>
      </c>
      <c r="K41" s="165">
        <v>97.713778147785789</v>
      </c>
      <c r="L41" s="165">
        <v>94.51327348527434</v>
      </c>
      <c r="M41" s="165">
        <v>107.7326132</v>
      </c>
      <c r="N41" s="165">
        <v>86.256110400782006</v>
      </c>
    </row>
    <row r="42" spans="1:14" ht="12.75" customHeight="1" x14ac:dyDescent="0.2">
      <c r="B42" s="90" t="s">
        <v>1</v>
      </c>
      <c r="C42" s="165">
        <v>91.185332034559224</v>
      </c>
      <c r="D42" s="165">
        <v>67.111339268322212</v>
      </c>
      <c r="E42" s="165">
        <v>92.824261390000018</v>
      </c>
      <c r="F42" s="165">
        <v>66.741056751679693</v>
      </c>
      <c r="G42" s="165">
        <v>104.76528500261917</v>
      </c>
      <c r="H42" s="165">
        <v>74.834255141870855</v>
      </c>
      <c r="I42" s="165">
        <v>115.42974392308592</v>
      </c>
      <c r="J42" s="165">
        <v>148.77041439999999</v>
      </c>
      <c r="K42" s="165">
        <v>109.33501698633313</v>
      </c>
      <c r="L42" s="165">
        <v>95.11836571524411</v>
      </c>
      <c r="M42" s="165">
        <v>107.95721230000001</v>
      </c>
      <c r="N42" s="165">
        <v>97.795958412224508</v>
      </c>
    </row>
    <row r="43" spans="1:14" ht="12.75" customHeight="1" x14ac:dyDescent="0.2">
      <c r="B43" s="90" t="s">
        <v>2</v>
      </c>
      <c r="C43" s="165">
        <v>92.323192924616151</v>
      </c>
      <c r="D43" s="165">
        <v>67.737086928306567</v>
      </c>
      <c r="E43" s="165">
        <v>94.072897070000025</v>
      </c>
      <c r="F43" s="165">
        <v>68.847221922048263</v>
      </c>
      <c r="G43" s="165">
        <v>104.56303350261415</v>
      </c>
      <c r="H43" s="165">
        <v>74.753864751868875</v>
      </c>
      <c r="I43" s="165">
        <v>111.95135392239025</v>
      </c>
      <c r="J43" s="165">
        <v>154.17697530000004</v>
      </c>
      <c r="K43" s="165">
        <v>117.41213038532347</v>
      </c>
      <c r="L43" s="165">
        <v>95.705940945214707</v>
      </c>
      <c r="M43" s="165">
        <v>110.86468589999998</v>
      </c>
      <c r="N43" s="165">
        <v>96.536208162067041</v>
      </c>
    </row>
    <row r="44" spans="1:14" ht="26.25" customHeight="1" x14ac:dyDescent="0.2">
      <c r="A44" s="126">
        <v>2000</v>
      </c>
      <c r="B44" s="90" t="s">
        <v>3</v>
      </c>
      <c r="C44" s="165">
        <v>92.831684804641554</v>
      </c>
      <c r="D44" s="165">
        <v>69.441286868263958</v>
      </c>
      <c r="E44" s="165">
        <v>95.694919380000044</v>
      </c>
      <c r="F44" s="165">
        <v>72.89376555275642</v>
      </c>
      <c r="G44" s="165">
        <v>109.81805600274545</v>
      </c>
      <c r="H44" s="165">
        <v>71.187561121779694</v>
      </c>
      <c r="I44" s="165">
        <v>117.77298332355456</v>
      </c>
      <c r="J44" s="165">
        <v>159.54307420000001</v>
      </c>
      <c r="K44" s="165">
        <v>119.17009428510374</v>
      </c>
      <c r="L44" s="165">
        <v>92.926756155353701</v>
      </c>
      <c r="M44" s="165">
        <v>106.73430019999999</v>
      </c>
      <c r="N44" s="165">
        <v>89.661014991207622</v>
      </c>
    </row>
    <row r="45" spans="1:14" ht="12.75" customHeight="1" x14ac:dyDescent="0.2">
      <c r="B45" s="90" t="s">
        <v>4</v>
      </c>
      <c r="C45" s="165">
        <v>94.589785634729424</v>
      </c>
      <c r="D45" s="165">
        <v>72.027454768199334</v>
      </c>
      <c r="E45" s="165">
        <v>97.321580020000027</v>
      </c>
      <c r="F45" s="165">
        <v>68.730371172027787</v>
      </c>
      <c r="G45" s="165">
        <v>113.97310990284939</v>
      </c>
      <c r="H45" s="165">
        <v>71.20543260178016</v>
      </c>
      <c r="I45" s="165">
        <v>118.33691542366738</v>
      </c>
      <c r="J45" s="165">
        <v>178.38225239999994</v>
      </c>
      <c r="K45" s="165">
        <v>112.02748668599654</v>
      </c>
      <c r="L45" s="165">
        <v>96.429121525178573</v>
      </c>
      <c r="M45" s="165">
        <v>108.02079710000002</v>
      </c>
      <c r="N45" s="165">
        <v>92.533844221566753</v>
      </c>
    </row>
    <row r="46" spans="1:14" ht="12.75" customHeight="1" x14ac:dyDescent="0.2">
      <c r="B46" s="90" t="s">
        <v>1</v>
      </c>
      <c r="C46" s="165">
        <v>94.727144114736291</v>
      </c>
      <c r="D46" s="165">
        <v>73.601087088159957</v>
      </c>
      <c r="E46" s="165">
        <v>97.779123940000034</v>
      </c>
      <c r="F46" s="165">
        <v>70.8926586024062</v>
      </c>
      <c r="G46" s="165">
        <v>103.77412230259436</v>
      </c>
      <c r="H46" s="165">
        <v>78.538067031963493</v>
      </c>
      <c r="I46" s="165">
        <v>118.06604162361317</v>
      </c>
      <c r="J46" s="165">
        <v>179.22380400000003</v>
      </c>
      <c r="K46" s="165">
        <v>115.71823008553515</v>
      </c>
      <c r="L46" s="165">
        <v>91.617949155419112</v>
      </c>
      <c r="M46" s="165">
        <v>106.85282609999994</v>
      </c>
      <c r="N46" s="165">
        <v>88.717441321089694</v>
      </c>
    </row>
    <row r="47" spans="1:14" ht="12.75" customHeight="1" x14ac:dyDescent="0.2">
      <c r="B47" s="90" t="s">
        <v>2</v>
      </c>
      <c r="C47" s="165">
        <v>95.612521644780628</v>
      </c>
      <c r="D47" s="165">
        <v>75.496789548112602</v>
      </c>
      <c r="E47" s="165">
        <v>98.83290181000001</v>
      </c>
      <c r="F47" s="165">
        <v>72.452075322679121</v>
      </c>
      <c r="G47" s="165">
        <v>103.3106733025828</v>
      </c>
      <c r="H47" s="165">
        <v>76.122597631903076</v>
      </c>
      <c r="I47" s="165">
        <v>122.94935542458988</v>
      </c>
      <c r="J47" s="165">
        <v>176.58887970000001</v>
      </c>
      <c r="K47" s="165">
        <v>124.36932778445377</v>
      </c>
      <c r="L47" s="165">
        <v>92.674250665366301</v>
      </c>
      <c r="M47" s="165">
        <v>103.76756909999999</v>
      </c>
      <c r="N47" s="165">
        <v>91.572399791446557</v>
      </c>
    </row>
    <row r="48" spans="1:14" ht="26.25" customHeight="1" x14ac:dyDescent="0.2">
      <c r="A48" s="126">
        <v>2001</v>
      </c>
      <c r="B48" s="90" t="s">
        <v>3</v>
      </c>
      <c r="C48" s="165">
        <v>94.69536039473472</v>
      </c>
      <c r="D48" s="165">
        <v>74.798885098130029</v>
      </c>
      <c r="E48" s="165">
        <v>97.315802559999995</v>
      </c>
      <c r="F48" s="165">
        <v>72.273286832647798</v>
      </c>
      <c r="G48" s="165">
        <v>108.10991170270277</v>
      </c>
      <c r="H48" s="165">
        <v>82.203192942055082</v>
      </c>
      <c r="I48" s="165">
        <v>117.41252612348248</v>
      </c>
      <c r="J48" s="165">
        <v>162.71945430000005</v>
      </c>
      <c r="K48" s="165">
        <v>115.20884418559889</v>
      </c>
      <c r="L48" s="165">
        <v>93.559000565322037</v>
      </c>
      <c r="M48" s="165">
        <v>105.66142120000002</v>
      </c>
      <c r="N48" s="165">
        <v>92.355815731544467</v>
      </c>
    </row>
    <row r="49" spans="1:14" ht="12.75" customHeight="1" x14ac:dyDescent="0.2">
      <c r="B49" s="90" t="s">
        <v>4</v>
      </c>
      <c r="C49" s="165">
        <v>93.91317605469564</v>
      </c>
      <c r="D49" s="165">
        <v>74.734753978131607</v>
      </c>
      <c r="E49" s="165">
        <v>95.193714020000016</v>
      </c>
      <c r="F49" s="165">
        <v>74.684954623069856</v>
      </c>
      <c r="G49" s="165">
        <v>104.85442380262141</v>
      </c>
      <c r="H49" s="165">
        <v>76.866360461921687</v>
      </c>
      <c r="I49" s="165">
        <v>119.00254712380053</v>
      </c>
      <c r="J49" s="165">
        <v>148.47925570000004</v>
      </c>
      <c r="K49" s="165">
        <v>112.96205898587968</v>
      </c>
      <c r="L49" s="165">
        <v>91.735456245413218</v>
      </c>
      <c r="M49" s="165">
        <v>106.08614919999999</v>
      </c>
      <c r="N49" s="165">
        <v>101.6759410127095</v>
      </c>
    </row>
    <row r="50" spans="1:14" ht="12.75" customHeight="1" x14ac:dyDescent="0.2">
      <c r="B50" s="90" t="s">
        <v>1</v>
      </c>
      <c r="C50" s="165">
        <v>92.021647064601041</v>
      </c>
      <c r="D50" s="165">
        <v>75.51129994811221</v>
      </c>
      <c r="E50" s="165">
        <v>91.981350979999988</v>
      </c>
      <c r="F50" s="165">
        <v>73.186426312807612</v>
      </c>
      <c r="G50" s="165">
        <v>100.93287980252335</v>
      </c>
      <c r="H50" s="165">
        <v>75.600485841890034</v>
      </c>
      <c r="I50" s="165">
        <v>115.75880712315174</v>
      </c>
      <c r="J50" s="165">
        <v>139.20933869999999</v>
      </c>
      <c r="K50" s="165">
        <v>101.06199228736719</v>
      </c>
      <c r="L50" s="165">
        <v>89.920253195504017</v>
      </c>
      <c r="M50" s="165">
        <v>107.32220950000001</v>
      </c>
      <c r="N50" s="165">
        <v>103.94786031299347</v>
      </c>
    </row>
    <row r="51" spans="1:14" ht="12.75" customHeight="1" x14ac:dyDescent="0.2">
      <c r="B51" s="90" t="s">
        <v>2</v>
      </c>
      <c r="C51" s="165">
        <v>91.145959994557231</v>
      </c>
      <c r="D51" s="165">
        <v>74.78079622813047</v>
      </c>
      <c r="E51" s="165">
        <v>91.376516379999984</v>
      </c>
      <c r="F51" s="165">
        <v>75.374872523190604</v>
      </c>
      <c r="G51" s="165">
        <v>94.789551782369756</v>
      </c>
      <c r="H51" s="165">
        <v>81.269482332031743</v>
      </c>
      <c r="I51" s="165">
        <v>112.27062462245411</v>
      </c>
      <c r="J51" s="165">
        <v>127.58696470000001</v>
      </c>
      <c r="K51" s="165">
        <v>96.422873197947126</v>
      </c>
      <c r="L51" s="165">
        <v>90.749362455462546</v>
      </c>
      <c r="M51" s="165">
        <v>104.76725840000002</v>
      </c>
      <c r="N51" s="165">
        <v>101.99064831274886</v>
      </c>
    </row>
    <row r="52" spans="1:14" ht="26.25" customHeight="1" x14ac:dyDescent="0.2">
      <c r="A52" s="126">
        <v>2002</v>
      </c>
      <c r="B52" s="90" t="s">
        <v>3</v>
      </c>
      <c r="C52" s="165">
        <v>89.603289654480164</v>
      </c>
      <c r="D52" s="165">
        <v>71.224690738219365</v>
      </c>
      <c r="E52" s="165">
        <v>89.636303780000006</v>
      </c>
      <c r="F52" s="165">
        <v>72.237227432641518</v>
      </c>
      <c r="G52" s="165">
        <v>84.579897692114528</v>
      </c>
      <c r="H52" s="165">
        <v>79.36165345198404</v>
      </c>
      <c r="I52" s="165">
        <v>115.80857672316171</v>
      </c>
      <c r="J52" s="165">
        <v>126.90746210000003</v>
      </c>
      <c r="K52" s="165">
        <v>93.142699638357115</v>
      </c>
      <c r="L52" s="165">
        <v>88.626407475568698</v>
      </c>
      <c r="M52" s="165">
        <v>106.98767830000001</v>
      </c>
      <c r="N52" s="165">
        <v>102.97034561287133</v>
      </c>
    </row>
    <row r="53" spans="1:14" ht="12.75" customHeight="1" x14ac:dyDescent="0.2">
      <c r="B53" s="90" t="s">
        <v>4</v>
      </c>
      <c r="C53" s="165">
        <v>90.119456554505931</v>
      </c>
      <c r="D53" s="165">
        <v>68.680212428282999</v>
      </c>
      <c r="E53" s="165">
        <v>90.291957789999984</v>
      </c>
      <c r="F53" s="165">
        <v>75.300509553177577</v>
      </c>
      <c r="G53" s="165">
        <v>91.54294599228858</v>
      </c>
      <c r="H53" s="165">
        <v>74.466841381861698</v>
      </c>
      <c r="I53" s="165">
        <v>117.13338612342666</v>
      </c>
      <c r="J53" s="165">
        <v>133.16112270000002</v>
      </c>
      <c r="K53" s="165">
        <v>95.321652038084764</v>
      </c>
      <c r="L53" s="165">
        <v>85.993959845700289</v>
      </c>
      <c r="M53" s="165">
        <v>110.38844810000002</v>
      </c>
      <c r="N53" s="165">
        <v>105.68318691321036</v>
      </c>
    </row>
    <row r="54" spans="1:14" ht="12.75" customHeight="1" x14ac:dyDescent="0.2">
      <c r="B54" s="90" t="s">
        <v>1</v>
      </c>
      <c r="C54" s="165">
        <v>90.374532344518727</v>
      </c>
      <c r="D54" s="165">
        <v>65.537414928361571</v>
      </c>
      <c r="E54" s="165">
        <v>90.618310979999976</v>
      </c>
      <c r="F54" s="165">
        <v>79.11568410384524</v>
      </c>
      <c r="G54" s="165">
        <v>81.451761032036345</v>
      </c>
      <c r="H54" s="165">
        <v>73.207417311830199</v>
      </c>
      <c r="I54" s="165">
        <v>117.40894872348181</v>
      </c>
      <c r="J54" s="165">
        <v>128.16436710000002</v>
      </c>
      <c r="K54" s="165">
        <v>104.7798038869025</v>
      </c>
      <c r="L54" s="165">
        <v>85.761781285711919</v>
      </c>
      <c r="M54" s="165">
        <v>110.68617889999999</v>
      </c>
      <c r="N54" s="165">
        <v>113.20666781415082</v>
      </c>
    </row>
    <row r="55" spans="1:14" ht="12.75" customHeight="1" x14ac:dyDescent="0.2">
      <c r="B55" s="90" t="s">
        <v>2</v>
      </c>
      <c r="C55" s="165">
        <v>87.733561534386638</v>
      </c>
      <c r="D55" s="165">
        <v>62.691430208432713</v>
      </c>
      <c r="E55" s="165">
        <v>88.105267680000054</v>
      </c>
      <c r="F55" s="165">
        <v>78.068972373662092</v>
      </c>
      <c r="G55" s="165">
        <v>83.693251472092385</v>
      </c>
      <c r="H55" s="165">
        <v>70.690563601767252</v>
      </c>
      <c r="I55" s="165">
        <v>114.83941272296784</v>
      </c>
      <c r="J55" s="165">
        <v>123.61601280000001</v>
      </c>
      <c r="K55" s="165">
        <v>97.416681687822887</v>
      </c>
      <c r="L55" s="165">
        <v>82.649215915867529</v>
      </c>
      <c r="M55" s="165">
        <v>107.10277420000003</v>
      </c>
      <c r="N55" s="165">
        <v>111.35736581391967</v>
      </c>
    </row>
    <row r="56" spans="1:14" ht="26.25" customHeight="1" x14ac:dyDescent="0.2">
      <c r="A56" s="126">
        <v>2003</v>
      </c>
      <c r="B56" s="90" t="s">
        <v>3</v>
      </c>
      <c r="C56" s="165">
        <v>88.264350224413192</v>
      </c>
      <c r="D56" s="165">
        <v>64.142855308396435</v>
      </c>
      <c r="E56" s="165">
        <v>87.877423460000017</v>
      </c>
      <c r="F56" s="165">
        <v>83.20929300456163</v>
      </c>
      <c r="G56" s="165">
        <v>92.338647342308505</v>
      </c>
      <c r="H56" s="165">
        <v>76.965432481924125</v>
      </c>
      <c r="I56" s="165">
        <v>109.18076072183612</v>
      </c>
      <c r="J56" s="165">
        <v>110.88227049999999</v>
      </c>
      <c r="K56" s="165">
        <v>94.869326328141341</v>
      </c>
      <c r="L56" s="165">
        <v>79.500050366025036</v>
      </c>
      <c r="M56" s="165">
        <v>110.89392490000004</v>
      </c>
      <c r="N56" s="165">
        <v>113.74857101421856</v>
      </c>
    </row>
    <row r="57" spans="1:14" ht="12.75" customHeight="1" x14ac:dyDescent="0.2">
      <c r="B57" s="90" t="s">
        <v>4</v>
      </c>
      <c r="C57" s="165">
        <v>86.614506634330695</v>
      </c>
      <c r="D57" s="165">
        <v>63.919118488402006</v>
      </c>
      <c r="E57" s="165">
        <v>86.393110120000003</v>
      </c>
      <c r="F57" s="165">
        <v>82.279743454398968</v>
      </c>
      <c r="G57" s="165">
        <v>93.484425372337142</v>
      </c>
      <c r="H57" s="165">
        <v>78.379138091959504</v>
      </c>
      <c r="I57" s="165">
        <v>103.6654772207331</v>
      </c>
      <c r="J57" s="165">
        <v>106.80187070000004</v>
      </c>
      <c r="K57" s="165">
        <v>95.137290008107783</v>
      </c>
      <c r="L57" s="165">
        <v>78.048138596097587</v>
      </c>
      <c r="M57" s="165">
        <v>108.63759620000003</v>
      </c>
      <c r="N57" s="165">
        <v>107.80494131347564</v>
      </c>
    </row>
    <row r="58" spans="1:14" ht="12.75" customHeight="1" x14ac:dyDescent="0.2">
      <c r="B58" s="90" t="s">
        <v>1</v>
      </c>
      <c r="C58" s="165">
        <v>85.969956274298482</v>
      </c>
      <c r="D58" s="165">
        <v>60.494317268487634</v>
      </c>
      <c r="E58" s="165">
        <v>86.293391580000048</v>
      </c>
      <c r="F58" s="165">
        <v>83.079186944538861</v>
      </c>
      <c r="G58" s="165">
        <v>78.753536961968862</v>
      </c>
      <c r="H58" s="165">
        <v>74.821404521870548</v>
      </c>
      <c r="I58" s="165">
        <v>104.36567022087313</v>
      </c>
      <c r="J58" s="165">
        <v>114.7942833</v>
      </c>
      <c r="K58" s="165">
        <v>90.497071088687818</v>
      </c>
      <c r="L58" s="165">
        <v>79.075445496046228</v>
      </c>
      <c r="M58" s="165">
        <v>105.0824719</v>
      </c>
      <c r="N58" s="165">
        <v>112.62785071407848</v>
      </c>
    </row>
    <row r="59" spans="1:14" ht="12.75" customHeight="1" x14ac:dyDescent="0.2">
      <c r="B59" s="90" t="s">
        <v>2</v>
      </c>
      <c r="C59" s="165">
        <v>87.502912074375118</v>
      </c>
      <c r="D59" s="165">
        <v>62.219346638444492</v>
      </c>
      <c r="E59" s="165">
        <v>87.835945100000032</v>
      </c>
      <c r="F59" s="165">
        <v>85.056825084884906</v>
      </c>
      <c r="G59" s="165">
        <v>73.522328711838043</v>
      </c>
      <c r="H59" s="165">
        <v>79.060097941976522</v>
      </c>
      <c r="I59" s="165">
        <v>100.17277652003456</v>
      </c>
      <c r="J59" s="165">
        <v>102.06480460000003</v>
      </c>
      <c r="K59" s="165">
        <v>116.42179338544727</v>
      </c>
      <c r="L59" s="165">
        <v>83.515451945824253</v>
      </c>
      <c r="M59" s="165">
        <v>107.28427659999997</v>
      </c>
      <c r="N59" s="165">
        <v>112.38502761404813</v>
      </c>
    </row>
    <row r="60" spans="1:14" ht="26.25" customHeight="1" x14ac:dyDescent="0.2">
      <c r="A60" s="126">
        <v>2004</v>
      </c>
      <c r="B60" s="90" t="s">
        <v>3</v>
      </c>
      <c r="C60" s="165">
        <v>87.033996674351684</v>
      </c>
      <c r="D60" s="165">
        <v>61.205067688469875</v>
      </c>
      <c r="E60" s="165">
        <v>87.053652659999997</v>
      </c>
      <c r="F60" s="165">
        <v>81.053970004184436</v>
      </c>
      <c r="G60" s="165">
        <v>78.704286731967642</v>
      </c>
      <c r="H60" s="165">
        <v>72.57431571181435</v>
      </c>
      <c r="I60" s="165">
        <v>100.11774112002354</v>
      </c>
      <c r="J60" s="165">
        <v>114.28352480000001</v>
      </c>
      <c r="K60" s="165">
        <v>109.85348658626828</v>
      </c>
      <c r="L60" s="165">
        <v>84.960139595751983</v>
      </c>
      <c r="M60" s="165">
        <v>106.61665760000002</v>
      </c>
      <c r="N60" s="165">
        <v>116.84894381460607</v>
      </c>
    </row>
    <row r="61" spans="1:14" ht="12.75" customHeight="1" x14ac:dyDescent="0.2">
      <c r="B61" s="90" t="s">
        <v>4</v>
      </c>
      <c r="C61" s="165">
        <v>88.13793211440688</v>
      </c>
      <c r="D61" s="165">
        <v>62.217988048444546</v>
      </c>
      <c r="E61" s="165">
        <v>88.569936920000018</v>
      </c>
      <c r="F61" s="165">
        <v>79.476399603908405</v>
      </c>
      <c r="G61" s="165">
        <v>79.97584158199939</v>
      </c>
      <c r="H61" s="165">
        <v>75.5118810718878</v>
      </c>
      <c r="I61" s="165">
        <v>97.799764109559916</v>
      </c>
      <c r="J61" s="165">
        <v>118.44533910000003</v>
      </c>
      <c r="K61" s="165">
        <v>119.72592578503426</v>
      </c>
      <c r="L61" s="165">
        <v>88.656581485567173</v>
      </c>
      <c r="M61" s="165">
        <v>106.87173619999996</v>
      </c>
      <c r="N61" s="165">
        <v>114.78908301434862</v>
      </c>
    </row>
    <row r="62" spans="1:14" ht="12.75" customHeight="1" x14ac:dyDescent="0.2">
      <c r="B62" s="90" t="s">
        <v>1</v>
      </c>
      <c r="C62" s="165">
        <v>90.340254764516956</v>
      </c>
      <c r="D62" s="165">
        <v>67.35891532831603</v>
      </c>
      <c r="E62" s="165">
        <v>89.478451609999965</v>
      </c>
      <c r="F62" s="165">
        <v>78.819087973793344</v>
      </c>
      <c r="G62" s="165">
        <v>70.133991861753344</v>
      </c>
      <c r="H62" s="165">
        <v>76.148744731903747</v>
      </c>
      <c r="I62" s="165">
        <v>99.501441789900284</v>
      </c>
      <c r="J62" s="165">
        <v>129.9215289</v>
      </c>
      <c r="K62" s="165">
        <v>111.57544848605302</v>
      </c>
      <c r="L62" s="165">
        <v>90.789963745460511</v>
      </c>
      <c r="M62" s="165">
        <v>114.42982640000001</v>
      </c>
      <c r="N62" s="165">
        <v>115.96395941449546</v>
      </c>
    </row>
    <row r="63" spans="1:14" ht="12.75" customHeight="1" x14ac:dyDescent="0.2">
      <c r="B63" s="90" t="s">
        <v>2</v>
      </c>
      <c r="C63" s="165">
        <v>92.132145554606623</v>
      </c>
      <c r="D63" s="165">
        <v>65.721409088356978</v>
      </c>
      <c r="E63" s="165">
        <v>93.525084570000018</v>
      </c>
      <c r="F63" s="165">
        <v>85.846187585023088</v>
      </c>
      <c r="G63" s="165">
        <v>71.92937204179826</v>
      </c>
      <c r="H63" s="165">
        <v>75.186472041879682</v>
      </c>
      <c r="I63" s="165">
        <v>107.57479922151499</v>
      </c>
      <c r="J63" s="165">
        <v>141.4400206</v>
      </c>
      <c r="K63" s="165">
        <v>114.35124058570607</v>
      </c>
      <c r="L63" s="165">
        <v>90.365505255481736</v>
      </c>
      <c r="M63" s="165">
        <v>111.54820990000003</v>
      </c>
      <c r="N63" s="165">
        <v>108.79555191359944</v>
      </c>
    </row>
    <row r="64" spans="1:14" ht="26.25" customHeight="1" x14ac:dyDescent="0.2">
      <c r="A64" s="126">
        <v>2005</v>
      </c>
      <c r="B64" s="90" t="s">
        <v>3</v>
      </c>
      <c r="C64" s="165">
        <v>92.634611884631695</v>
      </c>
      <c r="D64" s="165">
        <v>65.263648378368444</v>
      </c>
      <c r="E64" s="165">
        <v>94.406323609999987</v>
      </c>
      <c r="F64" s="165">
        <v>91.625503476034481</v>
      </c>
      <c r="G64" s="165">
        <v>76.435678371910896</v>
      </c>
      <c r="H64" s="165">
        <v>79.638196131990966</v>
      </c>
      <c r="I64" s="165">
        <v>105.61506132112302</v>
      </c>
      <c r="J64" s="165">
        <v>131.07835150000002</v>
      </c>
      <c r="K64" s="165">
        <v>109.3536022863308</v>
      </c>
      <c r="L64" s="165">
        <v>89.56317172552184</v>
      </c>
      <c r="M64" s="165">
        <v>109.52765849999996</v>
      </c>
      <c r="N64" s="165">
        <v>110.88328881386045</v>
      </c>
    </row>
    <row r="65" spans="1:14" ht="12.75" customHeight="1" x14ac:dyDescent="0.2">
      <c r="B65" s="90" t="s">
        <v>4</v>
      </c>
      <c r="C65" s="165">
        <v>92.223286034611149</v>
      </c>
      <c r="D65" s="165">
        <v>66.379966468340513</v>
      </c>
      <c r="E65" s="165">
        <v>92.891254990000022</v>
      </c>
      <c r="F65" s="165">
        <v>87.787194535362744</v>
      </c>
      <c r="G65" s="165">
        <v>76.487867451912223</v>
      </c>
      <c r="H65" s="165">
        <v>79.330117271983255</v>
      </c>
      <c r="I65" s="165">
        <v>108.15620172163121</v>
      </c>
      <c r="J65" s="165">
        <v>126.32644929999999</v>
      </c>
      <c r="K65" s="165">
        <v>97.52428626780943</v>
      </c>
      <c r="L65" s="165">
        <v>90.708682175464588</v>
      </c>
      <c r="M65" s="165">
        <v>108.54096269999999</v>
      </c>
      <c r="N65" s="165">
        <v>118.98414421487304</v>
      </c>
    </row>
    <row r="66" spans="1:14" ht="12.75" customHeight="1" x14ac:dyDescent="0.2">
      <c r="B66" s="90" t="s">
        <v>1</v>
      </c>
      <c r="C66" s="165">
        <v>92.821610434641059</v>
      </c>
      <c r="D66" s="165">
        <v>66.233599778344171</v>
      </c>
      <c r="E66" s="165">
        <v>94.057703470000035</v>
      </c>
      <c r="F66" s="165">
        <v>91.756166846057312</v>
      </c>
      <c r="G66" s="165">
        <v>68.494626801712386</v>
      </c>
      <c r="H66" s="165">
        <v>84.27984847210702</v>
      </c>
      <c r="I66" s="165">
        <v>112.03511272240704</v>
      </c>
      <c r="J66" s="165">
        <v>128.42793170000002</v>
      </c>
      <c r="K66" s="165">
        <v>98.744515397656869</v>
      </c>
      <c r="L66" s="165">
        <v>85.519740805724041</v>
      </c>
      <c r="M66" s="165">
        <v>106.48390839999999</v>
      </c>
      <c r="N66" s="165">
        <v>118.56633951482078</v>
      </c>
    </row>
    <row r="67" spans="1:14" ht="12.75" customHeight="1" x14ac:dyDescent="0.2">
      <c r="B67" s="90" t="s">
        <v>2</v>
      </c>
      <c r="C67" s="165">
        <v>94.751883574737576</v>
      </c>
      <c r="D67" s="165">
        <v>69.261395968268459</v>
      </c>
      <c r="E67" s="165">
        <v>95.494020840000019</v>
      </c>
      <c r="F67" s="165">
        <v>89.618133395683174</v>
      </c>
      <c r="G67" s="165">
        <v>72.124094661803142</v>
      </c>
      <c r="H67" s="165">
        <v>90.21961319225548</v>
      </c>
      <c r="I67" s="165">
        <v>107.00238782140048</v>
      </c>
      <c r="J67" s="165">
        <v>138.8691359</v>
      </c>
      <c r="K67" s="165">
        <v>104.4413080869448</v>
      </c>
      <c r="L67" s="165">
        <v>87.077379145646134</v>
      </c>
      <c r="M67" s="165">
        <v>110.32708410000002</v>
      </c>
      <c r="N67" s="165">
        <v>120.31077771503885</v>
      </c>
    </row>
    <row r="68" spans="1:14" ht="26.25" customHeight="1" x14ac:dyDescent="0.2">
      <c r="A68" s="126">
        <v>2006</v>
      </c>
      <c r="B68" s="90" t="s">
        <v>3</v>
      </c>
      <c r="C68" s="165">
        <v>97.102364044855122</v>
      </c>
      <c r="D68" s="165">
        <v>72.412061858189688</v>
      </c>
      <c r="E68" s="165">
        <v>98.22631472999997</v>
      </c>
      <c r="F68" s="165">
        <v>90.302276115802883</v>
      </c>
      <c r="G68" s="165">
        <v>85.553567752138846</v>
      </c>
      <c r="H68" s="165">
        <v>88.301329982207577</v>
      </c>
      <c r="I68" s="165">
        <v>119.76917162395384</v>
      </c>
      <c r="J68" s="165">
        <v>142.10664460000004</v>
      </c>
      <c r="K68" s="165">
        <v>110.92767738613398</v>
      </c>
      <c r="L68" s="165">
        <v>86.622702305668852</v>
      </c>
      <c r="M68" s="165">
        <v>110.1535739</v>
      </c>
      <c r="N68" s="165">
        <v>119.4008229149251</v>
      </c>
    </row>
    <row r="69" spans="1:14" ht="12.75" customHeight="1" x14ac:dyDescent="0.2">
      <c r="B69" s="90" t="s">
        <v>4</v>
      </c>
      <c r="C69" s="165">
        <v>97.464224704873189</v>
      </c>
      <c r="D69" s="165">
        <v>76.309921888092219</v>
      </c>
      <c r="E69" s="165">
        <v>97.511451969999953</v>
      </c>
      <c r="F69" s="165">
        <v>90.554609025847014</v>
      </c>
      <c r="G69" s="165">
        <v>92.535365972313414</v>
      </c>
      <c r="H69" s="165">
        <v>86.753327212168813</v>
      </c>
      <c r="I69" s="165">
        <v>116.7235382233447</v>
      </c>
      <c r="J69" s="165">
        <v>131.08299670000005</v>
      </c>
      <c r="K69" s="165">
        <v>117.13955418535755</v>
      </c>
      <c r="L69" s="165">
        <v>87.644426395617799</v>
      </c>
      <c r="M69" s="165">
        <v>112.38298129999998</v>
      </c>
      <c r="N69" s="165">
        <v>119.38216271492279</v>
      </c>
    </row>
    <row r="70" spans="1:14" ht="12.75" customHeight="1" x14ac:dyDescent="0.2">
      <c r="B70" s="90" t="s">
        <v>1</v>
      </c>
      <c r="C70" s="165">
        <v>96.457369444822817</v>
      </c>
      <c r="D70" s="165">
        <v>82.402767717939923</v>
      </c>
      <c r="E70" s="165">
        <v>95.103300179999977</v>
      </c>
      <c r="F70" s="165">
        <v>89.121761145596309</v>
      </c>
      <c r="G70" s="165">
        <v>86.958646982173988</v>
      </c>
      <c r="H70" s="165">
        <v>90.188215802254717</v>
      </c>
      <c r="I70" s="165">
        <v>114.89942942297988</v>
      </c>
      <c r="J70" s="165">
        <v>115.41998320000002</v>
      </c>
      <c r="K70" s="165">
        <v>114.24036148571996</v>
      </c>
      <c r="L70" s="165">
        <v>84.53006143577349</v>
      </c>
      <c r="M70" s="165">
        <v>110.1769135</v>
      </c>
      <c r="N70" s="165">
        <v>116.86545921460819</v>
      </c>
    </row>
    <row r="71" spans="1:14" ht="12.75" customHeight="1" x14ac:dyDescent="0.2">
      <c r="B71" s="90" t="s">
        <v>2</v>
      </c>
      <c r="C71" s="165">
        <v>95.988286044799395</v>
      </c>
      <c r="D71" s="165">
        <v>83.756287707906097</v>
      </c>
      <c r="E71" s="165">
        <v>94.587016500000004</v>
      </c>
      <c r="F71" s="165">
        <v>91.719104486050838</v>
      </c>
      <c r="G71" s="165">
        <v>84.267620412106709</v>
      </c>
      <c r="H71" s="165">
        <v>89.080552202227054</v>
      </c>
      <c r="I71" s="165">
        <v>113.29313132265868</v>
      </c>
      <c r="J71" s="165">
        <v>108.61436329999999</v>
      </c>
      <c r="K71" s="165">
        <v>103.49498998706311</v>
      </c>
      <c r="L71" s="165">
        <v>86.37331850568134</v>
      </c>
      <c r="M71" s="165">
        <v>108.94456860000001</v>
      </c>
      <c r="N71" s="165">
        <v>114.19204341427402</v>
      </c>
    </row>
    <row r="72" spans="1:14" ht="26.25" customHeight="1" x14ac:dyDescent="0.2">
      <c r="A72" s="126">
        <v>2007</v>
      </c>
      <c r="B72" s="90" t="s">
        <v>3</v>
      </c>
      <c r="C72" s="165">
        <v>96.078952164803923</v>
      </c>
      <c r="D72" s="165">
        <v>83.232076707919163</v>
      </c>
      <c r="E72" s="165">
        <v>95.519443299999978</v>
      </c>
      <c r="F72" s="165">
        <v>91.114470575945035</v>
      </c>
      <c r="G72" s="165">
        <v>88.265684702206684</v>
      </c>
      <c r="H72" s="165">
        <v>88.132475432203307</v>
      </c>
      <c r="I72" s="165">
        <v>119.11788412382354</v>
      </c>
      <c r="J72" s="165">
        <v>114.41429269999998</v>
      </c>
      <c r="K72" s="165">
        <v>91.557520738555326</v>
      </c>
      <c r="L72" s="165">
        <v>88.028063985598621</v>
      </c>
      <c r="M72" s="165">
        <v>100.35232030000003</v>
      </c>
      <c r="N72" s="165">
        <v>120.41942611505242</v>
      </c>
    </row>
    <row r="73" spans="1:14" ht="12.75" customHeight="1" x14ac:dyDescent="0.2">
      <c r="B73" s="90" t="s">
        <v>4</v>
      </c>
      <c r="C73" s="165">
        <v>93.91832737469592</v>
      </c>
      <c r="D73" s="165">
        <v>81.57775583796051</v>
      </c>
      <c r="E73" s="165">
        <v>91.854236310000019</v>
      </c>
      <c r="F73" s="165">
        <v>84.614226814807481</v>
      </c>
      <c r="G73" s="165">
        <v>86.322264442158058</v>
      </c>
      <c r="H73" s="165">
        <v>79.825903531995664</v>
      </c>
      <c r="I73" s="165">
        <v>116.48526942329701</v>
      </c>
      <c r="J73" s="165">
        <v>109.00051970000001</v>
      </c>
      <c r="K73" s="165">
        <v>82.385322799701811</v>
      </c>
      <c r="L73" s="165">
        <v>92.068052695396588</v>
      </c>
      <c r="M73" s="165">
        <v>110.13705829999999</v>
      </c>
      <c r="N73" s="165">
        <v>115.51819141443977</v>
      </c>
    </row>
    <row r="74" spans="1:14" ht="12.75" customHeight="1" x14ac:dyDescent="0.2">
      <c r="B74" s="90" t="s">
        <v>1</v>
      </c>
      <c r="C74" s="165">
        <v>92.329452194616408</v>
      </c>
      <c r="D74" s="165">
        <v>77.880155448052989</v>
      </c>
      <c r="E74" s="165">
        <v>91.740734100000012</v>
      </c>
      <c r="F74" s="165">
        <v>84.486015734785028</v>
      </c>
      <c r="G74" s="165">
        <v>75.292138621882302</v>
      </c>
      <c r="H74" s="165">
        <v>78.058777011951477</v>
      </c>
      <c r="I74" s="165">
        <v>118.035090023607</v>
      </c>
      <c r="J74" s="165">
        <v>120.70932969999998</v>
      </c>
      <c r="K74" s="165">
        <v>76.442804860444639</v>
      </c>
      <c r="L74" s="165">
        <v>91.284524945435763</v>
      </c>
      <c r="M74" s="165">
        <v>106.07578290000002</v>
      </c>
      <c r="N74" s="165">
        <v>108.21238291352654</v>
      </c>
    </row>
    <row r="75" spans="1:14" ht="12.75" customHeight="1" x14ac:dyDescent="0.2">
      <c r="B75" s="90" t="s">
        <v>2</v>
      </c>
      <c r="C75" s="165">
        <v>93.616161284680771</v>
      </c>
      <c r="D75" s="165">
        <v>79.488685688012779</v>
      </c>
      <c r="E75" s="165">
        <v>92.912834740000022</v>
      </c>
      <c r="F75" s="165">
        <v>87.200095305259993</v>
      </c>
      <c r="G75" s="165">
        <v>77.215933191930432</v>
      </c>
      <c r="H75" s="165">
        <v>83.533219492088307</v>
      </c>
      <c r="I75" s="165">
        <v>122.98517972459705</v>
      </c>
      <c r="J75" s="165">
        <v>103.74925020000003</v>
      </c>
      <c r="K75" s="165">
        <v>74.327766410709017</v>
      </c>
      <c r="L75" s="165">
        <v>91.637518755418157</v>
      </c>
      <c r="M75" s="165">
        <v>106.06275330000001</v>
      </c>
      <c r="N75" s="165">
        <v>111.8327121139791</v>
      </c>
    </row>
    <row r="76" spans="1:14" ht="26.25" customHeight="1" x14ac:dyDescent="0.2">
      <c r="A76" s="126">
        <v>2008</v>
      </c>
      <c r="B76" s="90" t="s">
        <v>3</v>
      </c>
      <c r="C76" s="165">
        <v>94.808343674740371</v>
      </c>
      <c r="D76" s="165">
        <v>80.47186073798818</v>
      </c>
      <c r="E76" s="165">
        <v>94.618464820000028</v>
      </c>
      <c r="F76" s="165">
        <v>88.800467145540054</v>
      </c>
      <c r="G76" s="165">
        <v>87.466491942186678</v>
      </c>
      <c r="H76" s="165">
        <v>80.928248902023213</v>
      </c>
      <c r="I76" s="165">
        <v>121.62415162432482</v>
      </c>
      <c r="J76" s="165">
        <v>109.69116700000001</v>
      </c>
      <c r="K76" s="165">
        <v>76.589521330426294</v>
      </c>
      <c r="L76" s="165">
        <v>95.7123661952144</v>
      </c>
      <c r="M76" s="165">
        <v>108.37024309999998</v>
      </c>
      <c r="N76" s="165">
        <v>107.47011381343376</v>
      </c>
    </row>
    <row r="77" spans="1:14" ht="12.75" customHeight="1" x14ac:dyDescent="0.2">
      <c r="B77" s="90" t="s">
        <v>4</v>
      </c>
      <c r="C77" s="165">
        <v>95.970219524798452</v>
      </c>
      <c r="D77" s="165">
        <v>80.214084287994666</v>
      </c>
      <c r="E77" s="165">
        <v>96.562897460000016</v>
      </c>
      <c r="F77" s="165">
        <v>87.841175125372203</v>
      </c>
      <c r="G77" s="165">
        <v>89.308637442232751</v>
      </c>
      <c r="H77" s="165">
        <v>77.046600581926157</v>
      </c>
      <c r="I77" s="165">
        <v>126.33580162526718</v>
      </c>
      <c r="J77" s="165">
        <v>128.08625590000003</v>
      </c>
      <c r="K77" s="165">
        <v>84.766318519404237</v>
      </c>
      <c r="L77" s="165">
        <v>96.705052935164744</v>
      </c>
      <c r="M77" s="165">
        <v>109.46497599999998</v>
      </c>
      <c r="N77" s="165">
        <v>104.47786801305975</v>
      </c>
    </row>
    <row r="78" spans="1:14" ht="12.75" customHeight="1" x14ac:dyDescent="0.2">
      <c r="B78" s="90" t="s">
        <v>1</v>
      </c>
      <c r="C78" s="165">
        <v>95.095825174754765</v>
      </c>
      <c r="D78" s="165">
        <v>79.865400758003375</v>
      </c>
      <c r="E78" s="165">
        <v>95.325544169999986</v>
      </c>
      <c r="F78" s="165">
        <v>84.68295243481947</v>
      </c>
      <c r="G78" s="165">
        <v>79.738842161993489</v>
      </c>
      <c r="H78" s="165">
        <v>80.496065432012401</v>
      </c>
      <c r="I78" s="165">
        <v>123.40010532468003</v>
      </c>
      <c r="J78" s="165">
        <v>120.98868580000004</v>
      </c>
      <c r="K78" s="165">
        <v>94.623878528172</v>
      </c>
      <c r="L78" s="165">
        <v>95.689686265215556</v>
      </c>
      <c r="M78" s="165">
        <v>115.20990469999997</v>
      </c>
      <c r="N78" s="165">
        <v>96.808866312101102</v>
      </c>
    </row>
    <row r="79" spans="1:14" ht="12.75" customHeight="1" x14ac:dyDescent="0.2">
      <c r="B79" s="90" t="s">
        <v>2</v>
      </c>
      <c r="C79" s="165">
        <v>91.166542534558346</v>
      </c>
      <c r="D79" s="165">
        <v>78.000099798050002</v>
      </c>
      <c r="E79" s="165">
        <v>90.651925680000033</v>
      </c>
      <c r="F79" s="165">
        <v>83.984848644697351</v>
      </c>
      <c r="G79" s="165">
        <v>64.470791031611796</v>
      </c>
      <c r="H79" s="165">
        <v>73.269848511831768</v>
      </c>
      <c r="I79" s="165">
        <v>113.73939682274784</v>
      </c>
      <c r="J79" s="165">
        <v>115.74669219999998</v>
      </c>
      <c r="K79" s="165">
        <v>99.778353957527685</v>
      </c>
      <c r="L79" s="165">
        <v>91.505956965424744</v>
      </c>
      <c r="M79" s="165">
        <v>109.95634849999998</v>
      </c>
      <c r="N79" s="165">
        <v>97.083753422135501</v>
      </c>
    </row>
    <row r="80" spans="1:14" ht="26.25" customHeight="1" x14ac:dyDescent="0.2">
      <c r="A80" s="126">
        <v>2009</v>
      </c>
      <c r="B80" s="90" t="s">
        <v>3</v>
      </c>
      <c r="C80" s="165">
        <v>89.012342444450567</v>
      </c>
      <c r="D80" s="165">
        <v>83.819904467904493</v>
      </c>
      <c r="E80" s="165">
        <v>84.815297590000014</v>
      </c>
      <c r="F80" s="165">
        <v>80.375652824065739</v>
      </c>
      <c r="G80" s="165">
        <v>63.010400781575264</v>
      </c>
      <c r="H80" s="165">
        <v>70.069377001751775</v>
      </c>
      <c r="I80" s="165">
        <v>108.38741592167752</v>
      </c>
      <c r="J80" s="165">
        <v>97.805414389999996</v>
      </c>
      <c r="K80" s="165">
        <v>98.465922057691728</v>
      </c>
      <c r="L80" s="165">
        <v>83.265573115836744</v>
      </c>
      <c r="M80" s="165">
        <v>112.68549830000001</v>
      </c>
      <c r="N80" s="165">
        <v>100.98554651262322</v>
      </c>
    </row>
    <row r="81" spans="1:14" ht="12.75" customHeight="1" x14ac:dyDescent="0.2">
      <c r="B81" s="90" t="s">
        <v>4</v>
      </c>
      <c r="C81" s="165">
        <v>87.021598154351025</v>
      </c>
      <c r="D81" s="165">
        <v>84.956165317876085</v>
      </c>
      <c r="E81" s="165">
        <v>82.574880629999981</v>
      </c>
      <c r="F81" s="165">
        <v>83.150580474551333</v>
      </c>
      <c r="G81" s="165">
        <v>66.597477631664944</v>
      </c>
      <c r="H81" s="165">
        <v>71.085961471777154</v>
      </c>
      <c r="I81" s="165">
        <v>93.033068228606581</v>
      </c>
      <c r="J81" s="165">
        <v>96.828081969999985</v>
      </c>
      <c r="K81" s="165">
        <v>96.579107877927598</v>
      </c>
      <c r="L81" s="165">
        <v>80.101428765994939</v>
      </c>
      <c r="M81" s="165">
        <v>101.54975279999999</v>
      </c>
      <c r="N81" s="165">
        <v>103.48073971293508</v>
      </c>
    </row>
    <row r="82" spans="1:14" ht="12.75" customHeight="1" x14ac:dyDescent="0.2">
      <c r="B82" s="90" t="s">
        <v>1</v>
      </c>
      <c r="C82" s="165">
        <v>90.172835454508601</v>
      </c>
      <c r="D82" s="165">
        <v>84.517051777887062</v>
      </c>
      <c r="E82" s="165">
        <v>86.53162180999999</v>
      </c>
      <c r="F82" s="165">
        <v>87.933448775388356</v>
      </c>
      <c r="G82" s="165">
        <v>62.385546921559666</v>
      </c>
      <c r="H82" s="165">
        <v>78.979401081974487</v>
      </c>
      <c r="I82" s="165">
        <v>94.273187458854622</v>
      </c>
      <c r="J82" s="165">
        <v>96.820230159999994</v>
      </c>
      <c r="K82" s="165">
        <v>105.07021328686626</v>
      </c>
      <c r="L82" s="165">
        <v>83.601552745819944</v>
      </c>
      <c r="M82" s="165">
        <v>104.9040152</v>
      </c>
      <c r="N82" s="165">
        <v>107.50349051343794</v>
      </c>
    </row>
    <row r="83" spans="1:14" ht="12.75" customHeight="1" x14ac:dyDescent="0.2">
      <c r="B83" s="90" t="s">
        <v>2</v>
      </c>
      <c r="C83" s="165">
        <v>89.220810654461005</v>
      </c>
      <c r="D83" s="165">
        <v>78.150713018046204</v>
      </c>
      <c r="E83" s="165">
        <v>87.142000850000002</v>
      </c>
      <c r="F83" s="165">
        <v>90.072944585762784</v>
      </c>
      <c r="G83" s="165">
        <v>64.866898191621715</v>
      </c>
      <c r="H83" s="165">
        <v>82.20558622205516</v>
      </c>
      <c r="I83" s="165">
        <v>91.135274678227049</v>
      </c>
      <c r="J83" s="165">
        <v>97.229079020000029</v>
      </c>
      <c r="K83" s="165">
        <v>99.209098707598855</v>
      </c>
      <c r="L83" s="165">
        <v>83.926523605803695</v>
      </c>
      <c r="M83" s="165">
        <v>103.8529747</v>
      </c>
      <c r="N83" s="165">
        <v>106.18386801327298</v>
      </c>
    </row>
    <row r="84" spans="1:14" ht="26.25" customHeight="1" x14ac:dyDescent="0.2">
      <c r="A84" s="126">
        <v>2010</v>
      </c>
      <c r="B84" s="90" t="s">
        <v>3</v>
      </c>
      <c r="C84" s="165">
        <v>90.376965554518847</v>
      </c>
      <c r="D84" s="165">
        <v>80.67180830798317</v>
      </c>
      <c r="E84" s="165">
        <v>88.377358220000076</v>
      </c>
      <c r="F84" s="165">
        <v>89.996159125749301</v>
      </c>
      <c r="G84" s="165">
        <v>78.197371191954943</v>
      </c>
      <c r="H84" s="165">
        <v>86.814262632170369</v>
      </c>
      <c r="I84" s="165">
        <v>90.711813478142332</v>
      </c>
      <c r="J84" s="165">
        <v>83.658138739999984</v>
      </c>
      <c r="K84" s="165">
        <v>97.448325847818921</v>
      </c>
      <c r="L84" s="165">
        <v>88.298156005585128</v>
      </c>
      <c r="M84" s="165">
        <v>106.18718370000005</v>
      </c>
      <c r="N84" s="165">
        <v>101.5488654126936</v>
      </c>
    </row>
    <row r="85" spans="1:14" ht="12.75" customHeight="1" x14ac:dyDescent="0.2">
      <c r="B85" s="90" t="s">
        <v>4</v>
      </c>
      <c r="C85" s="165">
        <v>91.946959684597346</v>
      </c>
      <c r="D85" s="165">
        <v>80.948206627976276</v>
      </c>
      <c r="E85" s="165">
        <v>90.019202580000012</v>
      </c>
      <c r="F85" s="165">
        <v>89.393428595643812</v>
      </c>
      <c r="G85" s="165">
        <v>94.313470022357876</v>
      </c>
      <c r="H85" s="165">
        <v>90.669127272266735</v>
      </c>
      <c r="I85" s="165">
        <v>90.549354008109859</v>
      </c>
      <c r="J85" s="165">
        <v>85.94626021000002</v>
      </c>
      <c r="K85" s="165">
        <v>93.005059598374331</v>
      </c>
      <c r="L85" s="165">
        <v>90.717584145464144</v>
      </c>
      <c r="M85" s="165">
        <v>108.22827779999999</v>
      </c>
      <c r="N85" s="165">
        <v>104.58250941307281</v>
      </c>
    </row>
    <row r="86" spans="1:14" ht="12.75" customHeight="1" x14ac:dyDescent="0.2">
      <c r="B86" s="90" t="s">
        <v>1</v>
      </c>
      <c r="C86" s="165">
        <v>93.423652204671171</v>
      </c>
      <c r="D86" s="165">
        <v>83.194173487920153</v>
      </c>
      <c r="E86" s="165">
        <v>92.045065249999979</v>
      </c>
      <c r="F86" s="165">
        <v>91.459047256005306</v>
      </c>
      <c r="G86" s="165">
        <v>94.195344902354947</v>
      </c>
      <c r="H86" s="165">
        <v>93.872955502346855</v>
      </c>
      <c r="I86" s="165">
        <v>92.439901648487933</v>
      </c>
      <c r="J86" s="165">
        <v>93.295373240000032</v>
      </c>
      <c r="K86" s="165">
        <v>93.955501578255564</v>
      </c>
      <c r="L86" s="165">
        <v>90.355225055482251</v>
      </c>
      <c r="M86" s="165">
        <v>108.33819490000002</v>
      </c>
      <c r="N86" s="165">
        <v>101.72140561271515</v>
      </c>
    </row>
    <row r="87" spans="1:14" ht="12.75" customHeight="1" x14ac:dyDescent="0.2">
      <c r="B87" s="90" t="s">
        <v>2</v>
      </c>
      <c r="C87" s="165">
        <v>90.998949254549927</v>
      </c>
      <c r="D87" s="165">
        <v>82.776906687930534</v>
      </c>
      <c r="E87" s="165">
        <v>88.849107550000028</v>
      </c>
      <c r="F87" s="165">
        <v>86.588971135153074</v>
      </c>
      <c r="G87" s="165">
        <v>91.550277102288788</v>
      </c>
      <c r="H87" s="165">
        <v>87.433590322185864</v>
      </c>
      <c r="I87" s="165">
        <v>94.706994168941392</v>
      </c>
      <c r="J87" s="165">
        <v>89.380563080000002</v>
      </c>
      <c r="K87" s="165">
        <v>95.468698228066344</v>
      </c>
      <c r="L87" s="165">
        <v>87.452138275627433</v>
      </c>
      <c r="M87" s="165">
        <v>107.89462260000001</v>
      </c>
      <c r="N87" s="165">
        <v>98.624432982328045</v>
      </c>
    </row>
    <row r="88" spans="1:14" ht="26.25" customHeight="1" x14ac:dyDescent="0.2">
      <c r="A88" s="126">
        <v>2011</v>
      </c>
      <c r="B88" s="90" t="s">
        <v>3</v>
      </c>
      <c r="C88" s="165">
        <v>92.380083684618995</v>
      </c>
      <c r="D88" s="165">
        <v>82.395537257940092</v>
      </c>
      <c r="E88" s="165">
        <v>91.50333692000001</v>
      </c>
      <c r="F88" s="165">
        <v>89.173757175605388</v>
      </c>
      <c r="G88" s="165">
        <v>99.309272912482754</v>
      </c>
      <c r="H88" s="165">
        <v>91.10629142227765</v>
      </c>
      <c r="I88" s="165">
        <v>97.239676109447956</v>
      </c>
      <c r="J88" s="165">
        <v>98.404498790000005</v>
      </c>
      <c r="K88" s="165">
        <v>104.44915498694382</v>
      </c>
      <c r="L88" s="165">
        <v>85.179439985741041</v>
      </c>
      <c r="M88" s="165">
        <v>99.081237130000034</v>
      </c>
      <c r="N88" s="165">
        <v>104.01145381300141</v>
      </c>
    </row>
    <row r="89" spans="1:14" ht="12.75" customHeight="1" x14ac:dyDescent="0.2">
      <c r="B89" s="90" t="s">
        <v>4</v>
      </c>
      <c r="C89" s="165">
        <v>94.34841722471738</v>
      </c>
      <c r="D89" s="165">
        <v>87.406729117814805</v>
      </c>
      <c r="E89" s="165">
        <v>92.348981710000047</v>
      </c>
      <c r="F89" s="165">
        <v>91.500928066012648</v>
      </c>
      <c r="G89" s="165">
        <v>99.482420672487109</v>
      </c>
      <c r="H89" s="165">
        <v>93.171358432329328</v>
      </c>
      <c r="I89" s="165">
        <v>96.764375949352882</v>
      </c>
      <c r="J89" s="165">
        <v>91.697233429999983</v>
      </c>
      <c r="K89" s="165">
        <v>112.38418698595194</v>
      </c>
      <c r="L89" s="165">
        <v>85.378492665731059</v>
      </c>
      <c r="M89" s="165">
        <v>108.4225718</v>
      </c>
      <c r="N89" s="165">
        <v>101.41893701267736</v>
      </c>
    </row>
    <row r="90" spans="1:14" ht="12.75" customHeight="1" x14ac:dyDescent="0.2">
      <c r="B90" s="90" t="s">
        <v>1</v>
      </c>
      <c r="C90" s="165">
        <v>92.967454744648336</v>
      </c>
      <c r="D90" s="165">
        <v>89.576808047760565</v>
      </c>
      <c r="E90" s="165">
        <v>90.109911150000016</v>
      </c>
      <c r="F90" s="165">
        <v>87.425930795299507</v>
      </c>
      <c r="G90" s="165">
        <v>85.77904413214452</v>
      </c>
      <c r="H90" s="165">
        <v>90.190175172254769</v>
      </c>
      <c r="I90" s="165">
        <v>99.254023929850803</v>
      </c>
      <c r="J90" s="165">
        <v>88.944228670000015</v>
      </c>
      <c r="K90" s="165">
        <v>108.99168818637605</v>
      </c>
      <c r="L90" s="165">
        <v>84.950839485752482</v>
      </c>
      <c r="M90" s="165">
        <v>106.39820399999999</v>
      </c>
      <c r="N90" s="165">
        <v>101.07379491263421</v>
      </c>
    </row>
    <row r="91" spans="1:14" ht="12.75" customHeight="1" x14ac:dyDescent="0.2">
      <c r="B91" s="90" t="s">
        <v>2</v>
      </c>
      <c r="C91" s="165">
        <v>94.457389244722847</v>
      </c>
      <c r="D91" s="165">
        <v>92.477357597688055</v>
      </c>
      <c r="E91" s="165">
        <v>91.913216150000011</v>
      </c>
      <c r="F91" s="165">
        <v>91.71210293604959</v>
      </c>
      <c r="G91" s="165">
        <v>77.71018563194275</v>
      </c>
      <c r="H91" s="165">
        <v>92.539169432313528</v>
      </c>
      <c r="I91" s="165">
        <v>98.410621119682133</v>
      </c>
      <c r="J91" s="165">
        <v>93.306457230000035</v>
      </c>
      <c r="K91" s="165">
        <v>106.19819638672519</v>
      </c>
      <c r="L91" s="165">
        <v>87.18767401564061</v>
      </c>
      <c r="M91" s="165">
        <v>103.24142209999999</v>
      </c>
      <c r="N91" s="165">
        <v>102.2194527127774</v>
      </c>
    </row>
    <row r="92" spans="1:14" ht="26.25" customHeight="1" x14ac:dyDescent="0.2">
      <c r="A92" s="126">
        <v>2012</v>
      </c>
      <c r="B92" s="90" t="s">
        <v>3</v>
      </c>
      <c r="C92" s="165">
        <v>95.127304204756356</v>
      </c>
      <c r="D92" s="165">
        <v>92.884795857677844</v>
      </c>
      <c r="E92" s="165">
        <v>92.49447078</v>
      </c>
      <c r="F92" s="165">
        <v>89.768565935709475</v>
      </c>
      <c r="G92" s="165">
        <v>86.877483652171989</v>
      </c>
      <c r="H92" s="165">
        <v>100.95107100252376</v>
      </c>
      <c r="I92" s="165">
        <v>99.174063579834794</v>
      </c>
      <c r="J92" s="165">
        <v>97.949868330000015</v>
      </c>
      <c r="K92" s="165">
        <v>90.696963958662877</v>
      </c>
      <c r="L92" s="165">
        <v>86.301566505684931</v>
      </c>
      <c r="M92" s="165">
        <v>107.62141209999997</v>
      </c>
      <c r="N92" s="165">
        <v>100.33470841254183</v>
      </c>
    </row>
    <row r="93" spans="1:14" ht="12.75" customHeight="1" x14ac:dyDescent="0.2">
      <c r="B93" s="90" t="s">
        <v>4</v>
      </c>
      <c r="C93" s="165">
        <v>93.979302644698947</v>
      </c>
      <c r="D93" s="165">
        <v>93.42867637766426</v>
      </c>
      <c r="E93" s="165">
        <v>92.617237029999984</v>
      </c>
      <c r="F93" s="165">
        <v>90.52095913584121</v>
      </c>
      <c r="G93" s="165">
        <v>83.527123032088198</v>
      </c>
      <c r="H93" s="165">
        <v>98.844734912471139</v>
      </c>
      <c r="I93" s="165">
        <v>103.41570212068312</v>
      </c>
      <c r="J93" s="165">
        <v>99.775177980000009</v>
      </c>
      <c r="K93" s="165">
        <v>87.15381056910573</v>
      </c>
      <c r="L93" s="165">
        <v>85.332053135733418</v>
      </c>
      <c r="M93" s="165">
        <v>95.660057140000035</v>
      </c>
      <c r="N93" s="165">
        <v>97.132230672141503</v>
      </c>
    </row>
    <row r="94" spans="1:14" ht="12.75" customHeight="1" x14ac:dyDescent="0.2">
      <c r="B94" s="90" t="s">
        <v>1</v>
      </c>
      <c r="C94" s="165">
        <v>94.850754714742536</v>
      </c>
      <c r="D94" s="165">
        <v>97.528042207561768</v>
      </c>
      <c r="E94" s="165">
        <v>92.389722989999981</v>
      </c>
      <c r="F94" s="165">
        <v>92.948458516265944</v>
      </c>
      <c r="G94" s="165">
        <v>72.840308181821001</v>
      </c>
      <c r="H94" s="165">
        <v>94.34752867235872</v>
      </c>
      <c r="I94" s="165">
        <v>100.66823672013363</v>
      </c>
      <c r="J94" s="165">
        <v>103.77397270000002</v>
      </c>
      <c r="K94" s="165">
        <v>86.218243449222712</v>
      </c>
      <c r="L94" s="165">
        <v>86.949732355652529</v>
      </c>
      <c r="M94" s="165">
        <v>102.00500489999997</v>
      </c>
      <c r="N94" s="165">
        <v>94.772049101846477</v>
      </c>
    </row>
    <row r="95" spans="1:14" ht="12.75" customHeight="1" x14ac:dyDescent="0.2">
      <c r="B95" s="90" t="s">
        <v>2</v>
      </c>
      <c r="C95" s="165">
        <v>95.886584454794331</v>
      </c>
      <c r="D95" s="165">
        <v>96.817286537579562</v>
      </c>
      <c r="E95" s="165">
        <v>93.710068629999981</v>
      </c>
      <c r="F95" s="165">
        <v>92.970232516269817</v>
      </c>
      <c r="G95" s="165">
        <v>71.097665531777452</v>
      </c>
      <c r="H95" s="165">
        <v>95.593336492389867</v>
      </c>
      <c r="I95" s="165">
        <v>105.61079782112213</v>
      </c>
      <c r="J95" s="165">
        <v>106.91463170000003</v>
      </c>
      <c r="K95" s="165">
        <v>88.696818228912861</v>
      </c>
      <c r="L95" s="165">
        <v>87.119869065644011</v>
      </c>
      <c r="M95" s="165">
        <v>105.19148490000002</v>
      </c>
      <c r="N95" s="165">
        <v>94.244490401780538</v>
      </c>
    </row>
    <row r="96" spans="1:14" ht="26.25" customHeight="1" x14ac:dyDescent="0.2">
      <c r="A96" s="126">
        <v>2013</v>
      </c>
      <c r="B96" s="90" t="s">
        <v>3</v>
      </c>
      <c r="C96" s="165">
        <v>95.984595194799184</v>
      </c>
      <c r="D96" s="165">
        <v>100.81252719747967</v>
      </c>
      <c r="E96" s="165">
        <v>93.17352372000002</v>
      </c>
      <c r="F96" s="165">
        <v>94.210672916486885</v>
      </c>
      <c r="G96" s="165">
        <v>82.947326092073695</v>
      </c>
      <c r="H96" s="165">
        <v>87.265327102181644</v>
      </c>
      <c r="I96" s="165">
        <v>102.40335772048068</v>
      </c>
      <c r="J96" s="165">
        <v>101.15920640000002</v>
      </c>
      <c r="K96" s="165">
        <v>96.305448537961794</v>
      </c>
      <c r="L96" s="165">
        <v>87.883447695605852</v>
      </c>
      <c r="M96" s="165">
        <v>102.84927439999997</v>
      </c>
      <c r="N96" s="165">
        <v>95.586520331948336</v>
      </c>
    </row>
    <row r="97" spans="1:14" ht="12.75" customHeight="1" x14ac:dyDescent="0.2">
      <c r="B97" s="90" t="s">
        <v>4</v>
      </c>
      <c r="C97" s="165">
        <v>97.594806394879697</v>
      </c>
      <c r="D97" s="165">
        <v>94.342552277641417</v>
      </c>
      <c r="E97" s="165">
        <v>95.23362735000002</v>
      </c>
      <c r="F97" s="165">
        <v>96.008034176801402</v>
      </c>
      <c r="G97" s="165">
        <v>92.724293292318123</v>
      </c>
      <c r="H97" s="165">
        <v>90.315038322257877</v>
      </c>
      <c r="I97" s="165">
        <v>103.75019632075004</v>
      </c>
      <c r="J97" s="165">
        <v>99.359000810000026</v>
      </c>
      <c r="K97" s="165">
        <v>94.812258858148425</v>
      </c>
      <c r="L97" s="165">
        <v>90.668781615466571</v>
      </c>
      <c r="M97" s="165">
        <v>111.89757740000002</v>
      </c>
      <c r="N97" s="165">
        <v>96.291705992036484</v>
      </c>
    </row>
    <row r="98" spans="1:14" ht="12.75" customHeight="1" x14ac:dyDescent="0.2">
      <c r="B98" s="90" t="s">
        <v>1</v>
      </c>
      <c r="C98" s="165">
        <v>96.610389514830487</v>
      </c>
      <c r="D98" s="165">
        <v>92.31379663769215</v>
      </c>
      <c r="E98" s="165">
        <v>95.21927405000001</v>
      </c>
      <c r="F98" s="165">
        <v>91.73680433605395</v>
      </c>
      <c r="G98" s="165">
        <v>95.813869862395379</v>
      </c>
      <c r="H98" s="165">
        <v>86.531500942163319</v>
      </c>
      <c r="I98" s="165">
        <v>108.33219412166642</v>
      </c>
      <c r="J98" s="165">
        <v>97.629195840000008</v>
      </c>
      <c r="K98" s="165">
        <v>97.762311007779687</v>
      </c>
      <c r="L98" s="165">
        <v>93.579273855321034</v>
      </c>
      <c r="M98" s="165">
        <v>106.49384759999998</v>
      </c>
      <c r="N98" s="165">
        <v>96.87016962210879</v>
      </c>
    </row>
    <row r="99" spans="1:14" ht="12.75" customHeight="1" x14ac:dyDescent="0.2">
      <c r="B99" s="90" t="s">
        <v>2</v>
      </c>
      <c r="C99" s="165">
        <v>97.49448189487471</v>
      </c>
      <c r="D99" s="165">
        <v>97.246992027568822</v>
      </c>
      <c r="E99" s="165">
        <v>95.591023440000015</v>
      </c>
      <c r="F99" s="165">
        <v>94.260915596495622</v>
      </c>
      <c r="G99" s="165">
        <v>90.718692782267979</v>
      </c>
      <c r="H99" s="165">
        <v>82.360032022059031</v>
      </c>
      <c r="I99" s="165">
        <v>108.52435142170482</v>
      </c>
      <c r="J99" s="165">
        <v>100.82705190000001</v>
      </c>
      <c r="K99" s="165">
        <v>96.69482115791314</v>
      </c>
      <c r="L99" s="165">
        <v>94.331570625283419</v>
      </c>
      <c r="M99" s="165">
        <v>106.80764199999997</v>
      </c>
      <c r="N99" s="165">
        <v>95.169908171896253</v>
      </c>
    </row>
    <row r="100" spans="1:14" ht="26.25" customHeight="1" x14ac:dyDescent="0.2">
      <c r="A100" s="126">
        <v>2014</v>
      </c>
      <c r="B100" s="90" t="s">
        <v>3</v>
      </c>
      <c r="C100" s="165">
        <v>99.92299698499609</v>
      </c>
      <c r="D100" s="165">
        <v>103.35500469741609</v>
      </c>
      <c r="E100" s="165">
        <v>98.745393859999979</v>
      </c>
      <c r="F100" s="165">
        <v>94.499250296537355</v>
      </c>
      <c r="G100" s="165">
        <v>96.373588672409369</v>
      </c>
      <c r="H100" s="165">
        <v>91.187606462279717</v>
      </c>
      <c r="I100" s="165">
        <v>112.28792152245758</v>
      </c>
      <c r="J100" s="165">
        <v>108.68468989999998</v>
      </c>
      <c r="K100" s="165">
        <v>98.198171357725229</v>
      </c>
      <c r="L100" s="165">
        <v>96.186717675190692</v>
      </c>
      <c r="M100" s="165">
        <v>104.61504119999999</v>
      </c>
      <c r="N100" s="165">
        <v>96.170107132021215</v>
      </c>
    </row>
    <row r="101" spans="1:14" ht="12.75" x14ac:dyDescent="0.2">
      <c r="B101" s="90" t="s">
        <v>4</v>
      </c>
      <c r="C101" s="165">
        <v>100.34516800501723</v>
      </c>
      <c r="D101" s="165">
        <v>109.92344949725191</v>
      </c>
      <c r="E101" s="165">
        <v>99.629210579999992</v>
      </c>
      <c r="F101" s="165">
        <v>92.919816286260982</v>
      </c>
      <c r="G101" s="165">
        <v>95.159217742379013</v>
      </c>
      <c r="H101" s="165">
        <v>88.55339384221385</v>
      </c>
      <c r="I101" s="165">
        <v>112.83089062256614</v>
      </c>
      <c r="J101" s="165">
        <v>116.8210076</v>
      </c>
      <c r="K101" s="165">
        <v>101.3173596873353</v>
      </c>
      <c r="L101" s="165">
        <v>99.637174635018155</v>
      </c>
      <c r="M101" s="165">
        <v>99.557116749999992</v>
      </c>
      <c r="N101" s="165">
        <v>95.353714611919216</v>
      </c>
    </row>
    <row r="102" spans="1:14" ht="12.75" x14ac:dyDescent="0.2">
      <c r="B102" s="90" t="s">
        <v>1</v>
      </c>
      <c r="C102" s="165">
        <v>100.93028410504648</v>
      </c>
      <c r="D102" s="165">
        <v>109.7276334972568</v>
      </c>
      <c r="E102" s="165">
        <v>101.85127470000003</v>
      </c>
      <c r="F102" s="165">
        <v>96.49762567688704</v>
      </c>
      <c r="G102" s="165">
        <v>96.588061942414754</v>
      </c>
      <c r="H102" s="165">
        <v>87.829743952195756</v>
      </c>
      <c r="I102" s="165">
        <v>114.0785357228157</v>
      </c>
      <c r="J102" s="165">
        <v>117.11444109999999</v>
      </c>
      <c r="K102" s="165">
        <v>97.920021317760003</v>
      </c>
      <c r="L102" s="165">
        <v>104.30438639478477</v>
      </c>
      <c r="M102" s="165">
        <v>95.508997879999995</v>
      </c>
      <c r="N102" s="165">
        <v>93.907482131738476</v>
      </c>
    </row>
    <row r="103" spans="1:14" ht="12.75" x14ac:dyDescent="0.2">
      <c r="B103" s="90" t="s">
        <v>2</v>
      </c>
      <c r="C103" s="165">
        <v>101.94853870509743</v>
      </c>
      <c r="D103" s="165">
        <v>109.7516451972562</v>
      </c>
      <c r="E103" s="165">
        <v>102.45485290000002</v>
      </c>
      <c r="F103" s="165">
        <v>99.55603813742232</v>
      </c>
      <c r="G103" s="165">
        <v>95.675251002391931</v>
      </c>
      <c r="H103" s="165">
        <v>89.617642152240407</v>
      </c>
      <c r="I103" s="165">
        <v>112.60052372252008</v>
      </c>
      <c r="J103" s="165">
        <v>119.34751140000002</v>
      </c>
      <c r="K103" s="165">
        <v>96.593141237925849</v>
      </c>
      <c r="L103" s="165">
        <v>103.00711809484966</v>
      </c>
      <c r="M103" s="165">
        <v>99.191570859999985</v>
      </c>
      <c r="N103" s="165">
        <v>94.309435681788671</v>
      </c>
    </row>
    <row r="104" spans="1:14" ht="23.25" customHeight="1" x14ac:dyDescent="0.2">
      <c r="A104" s="126">
        <v>2015</v>
      </c>
      <c r="B104" s="90" t="s">
        <v>3</v>
      </c>
      <c r="C104" s="165">
        <v>102.15293260510764</v>
      </c>
      <c r="D104" s="165">
        <v>106.32870839734177</v>
      </c>
      <c r="E104" s="165">
        <v>101.8983432</v>
      </c>
      <c r="F104" s="165">
        <v>98.148389857175985</v>
      </c>
      <c r="G104" s="165">
        <v>89.612727592240333</v>
      </c>
      <c r="H104" s="165">
        <v>101.12182130252803</v>
      </c>
      <c r="I104" s="165">
        <v>107.53969372150794</v>
      </c>
      <c r="J104" s="165">
        <v>101.74010130000001</v>
      </c>
      <c r="K104" s="165">
        <v>101.70898538728635</v>
      </c>
      <c r="L104" s="165">
        <v>105.05272209474734</v>
      </c>
      <c r="M104" s="165">
        <v>102.1570243</v>
      </c>
      <c r="N104" s="165">
        <v>98.703984982338</v>
      </c>
    </row>
    <row r="105" spans="1:14" ht="14.25" customHeight="1" x14ac:dyDescent="0.2">
      <c r="B105" s="90" t="s">
        <v>4</v>
      </c>
      <c r="C105" s="165">
        <v>100.56266680502814</v>
      </c>
      <c r="D105" s="165">
        <v>101.01484609747463</v>
      </c>
      <c r="E105" s="165">
        <v>99.652431560000011</v>
      </c>
      <c r="F105" s="165">
        <v>96.729506506927677</v>
      </c>
      <c r="G105" s="165">
        <v>101.31050370253276</v>
      </c>
      <c r="H105" s="165">
        <v>101.59471050253988</v>
      </c>
      <c r="I105" s="165">
        <v>102.03219982040645</v>
      </c>
      <c r="J105" s="165">
        <v>97.1646298</v>
      </c>
      <c r="K105" s="165">
        <v>97.089913277863772</v>
      </c>
      <c r="L105" s="165">
        <v>101.38920119493055</v>
      </c>
      <c r="M105" s="165">
        <v>103.74010689999997</v>
      </c>
      <c r="N105" s="165">
        <v>99.734059092466751</v>
      </c>
    </row>
    <row r="106" spans="1:14" ht="12.75" customHeight="1" x14ac:dyDescent="0.2">
      <c r="B106" s="90" t="s">
        <v>1</v>
      </c>
      <c r="C106" s="165">
        <v>98.47976977492398</v>
      </c>
      <c r="D106" s="165">
        <v>96.384661677590401</v>
      </c>
      <c r="E106" s="165">
        <v>99.124611850000008</v>
      </c>
      <c r="F106" s="165">
        <v>101.66324581779108</v>
      </c>
      <c r="G106" s="165">
        <v>105.50483420263762</v>
      </c>
      <c r="H106" s="165">
        <v>98.003283072450074</v>
      </c>
      <c r="I106" s="165">
        <v>95.926234809185232</v>
      </c>
      <c r="J106" s="165">
        <v>98.841225600000001</v>
      </c>
      <c r="K106" s="165">
        <v>98.929619347633789</v>
      </c>
      <c r="L106" s="165">
        <v>97.907647865104636</v>
      </c>
      <c r="M106" s="165">
        <v>96.587310390000027</v>
      </c>
      <c r="N106" s="165">
        <v>100.4201803125525</v>
      </c>
    </row>
    <row r="107" spans="1:14" ht="12" customHeight="1" x14ac:dyDescent="0.2">
      <c r="B107" s="90" t="s">
        <v>2</v>
      </c>
      <c r="C107" s="165">
        <v>98.804630814940182</v>
      </c>
      <c r="D107" s="165">
        <v>96.271783827593183</v>
      </c>
      <c r="E107" s="165">
        <v>99.324613389999982</v>
      </c>
      <c r="F107" s="165">
        <v>103.45885781810529</v>
      </c>
      <c r="G107" s="165">
        <v>103.57193450258931</v>
      </c>
      <c r="H107" s="165">
        <v>99.280185122482024</v>
      </c>
      <c r="I107" s="165">
        <v>94.501871648900391</v>
      </c>
      <c r="J107" s="165">
        <v>102.25404330000001</v>
      </c>
      <c r="K107" s="165">
        <v>102.27148198721608</v>
      </c>
      <c r="L107" s="165">
        <v>95.65042884521749</v>
      </c>
      <c r="M107" s="165">
        <v>97.515558409999983</v>
      </c>
      <c r="N107" s="165">
        <v>101.14177561264275</v>
      </c>
    </row>
    <row r="108" spans="1:14" ht="23.25" customHeight="1" x14ac:dyDescent="0.2">
      <c r="A108" s="126">
        <v>2016</v>
      </c>
      <c r="B108" s="90" t="s">
        <v>3</v>
      </c>
      <c r="C108" s="165">
        <v>95.859193574792968</v>
      </c>
      <c r="D108" s="165">
        <v>87.40130373781497</v>
      </c>
      <c r="E108" s="165">
        <v>95.265045259999994</v>
      </c>
      <c r="F108" s="165">
        <v>98.65243804726417</v>
      </c>
      <c r="G108" s="165">
        <v>104.43575370261087</v>
      </c>
      <c r="H108" s="165">
        <v>97.444403922436123</v>
      </c>
      <c r="I108" s="165">
        <v>89.136180267827243</v>
      </c>
      <c r="J108" s="165">
        <v>99.053198200000026</v>
      </c>
      <c r="K108" s="165">
        <v>101.64292598729462</v>
      </c>
      <c r="L108" s="165">
        <v>90.38698425548067</v>
      </c>
      <c r="M108" s="165">
        <v>99.005738349999987</v>
      </c>
      <c r="N108" s="165">
        <v>104.36559481304567</v>
      </c>
    </row>
    <row r="109" spans="1:14" ht="12" customHeight="1" x14ac:dyDescent="0.2">
      <c r="B109" s="126" t="s">
        <v>4</v>
      </c>
      <c r="C109" s="165">
        <v>94.911474404745562</v>
      </c>
      <c r="D109" s="165">
        <v>87.667992067808257</v>
      </c>
      <c r="E109" s="165">
        <v>95.24048621</v>
      </c>
      <c r="F109" s="165">
        <v>99.968693097494537</v>
      </c>
      <c r="G109" s="165">
        <v>93.901559912347579</v>
      </c>
      <c r="H109" s="165">
        <v>96.681557272417024</v>
      </c>
      <c r="I109" s="165">
        <v>86.638200847327639</v>
      </c>
      <c r="J109" s="165">
        <v>105.35785519999997</v>
      </c>
      <c r="K109" s="165">
        <v>105.93173208675856</v>
      </c>
      <c r="L109" s="165">
        <v>90.020868695498933</v>
      </c>
      <c r="M109" s="165">
        <v>92.872686640000012</v>
      </c>
      <c r="N109" s="165">
        <v>108.21323741352667</v>
      </c>
    </row>
    <row r="110" spans="1:14" ht="12" customHeight="1" x14ac:dyDescent="0.2">
      <c r="B110" s="126" t="s">
        <v>1</v>
      </c>
      <c r="C110" s="165">
        <v>93.824071174691156</v>
      </c>
      <c r="D110" s="165">
        <v>89.672049377758199</v>
      </c>
      <c r="E110" s="165">
        <v>92.857588059999969</v>
      </c>
      <c r="F110" s="165">
        <v>97.768224427109473</v>
      </c>
      <c r="G110" s="165">
        <v>86.162076662154064</v>
      </c>
      <c r="H110" s="165">
        <v>88.898521772222509</v>
      </c>
      <c r="I110" s="165">
        <v>86.570518857314099</v>
      </c>
      <c r="J110" s="165">
        <v>107.40007700000001</v>
      </c>
      <c r="K110" s="165">
        <v>104.23566488697053</v>
      </c>
      <c r="L110" s="165">
        <v>88.287150235585656</v>
      </c>
      <c r="M110" s="165">
        <v>93.451465520000013</v>
      </c>
      <c r="N110" s="165">
        <v>108.85253351360656</v>
      </c>
    </row>
    <row r="111" spans="1:14" ht="12" customHeight="1" x14ac:dyDescent="0.2">
      <c r="B111" s="126" t="s">
        <v>2</v>
      </c>
      <c r="C111" s="165">
        <v>93.887905434694346</v>
      </c>
      <c r="D111" s="165">
        <v>90.188927467745273</v>
      </c>
      <c r="E111" s="165">
        <v>92.489524669999994</v>
      </c>
      <c r="F111" s="165">
        <v>94.943943076615184</v>
      </c>
      <c r="G111" s="165">
        <v>85.28742974213219</v>
      </c>
      <c r="H111" s="165">
        <v>93.281781212332049</v>
      </c>
      <c r="I111" s="165">
        <v>83.926285346785264</v>
      </c>
      <c r="J111" s="165">
        <v>108.49674190000002</v>
      </c>
      <c r="K111" s="165">
        <v>103.00683958712412</v>
      </c>
      <c r="L111" s="165">
        <v>89.373818055531359</v>
      </c>
      <c r="M111" s="165">
        <v>94.552557599999972</v>
      </c>
      <c r="N111" s="165">
        <v>109.0224749136278</v>
      </c>
    </row>
    <row r="112" spans="1:14" ht="19.5" customHeight="1" x14ac:dyDescent="0.2">
      <c r="A112" s="126">
        <v>2017</v>
      </c>
      <c r="B112" s="121" t="s">
        <v>3</v>
      </c>
      <c r="C112" s="165">
        <v>95.682258572594719</v>
      </c>
      <c r="D112" s="165">
        <v>92.280351220174168</v>
      </c>
      <c r="E112" s="165">
        <v>95.887858170114384</v>
      </c>
      <c r="F112" s="165">
        <v>96.939736978338573</v>
      </c>
      <c r="G112" s="165">
        <v>89.898858626552681</v>
      </c>
      <c r="H112" s="165">
        <v>104.37884787408746</v>
      </c>
      <c r="I112" s="165">
        <v>88.526252788733643</v>
      </c>
      <c r="J112" s="165">
        <v>105.50646980673488</v>
      </c>
      <c r="K112" s="165">
        <v>104.78611369937526</v>
      </c>
      <c r="L112" s="165">
        <v>91.435644968168816</v>
      </c>
      <c r="M112" s="165">
        <v>92.475263203471727</v>
      </c>
      <c r="N112" s="165">
        <v>107.44680719353352</v>
      </c>
    </row>
    <row r="113" spans="1:14" ht="12.75" x14ac:dyDescent="0.2">
      <c r="B113" s="126" t="s">
        <v>4</v>
      </c>
      <c r="C113" s="165">
        <v>95.771433713693071</v>
      </c>
      <c r="D113" s="165">
        <v>93.078632098618428</v>
      </c>
      <c r="E113" s="165">
        <v>95.199930574045723</v>
      </c>
      <c r="F113" s="165">
        <v>96.725425167002726</v>
      </c>
      <c r="G113" s="165">
        <v>88.370457284474881</v>
      </c>
      <c r="H113" s="165">
        <v>102.53678326096536</v>
      </c>
      <c r="I113" s="165">
        <v>86.739926879679857</v>
      </c>
      <c r="J113" s="165">
        <v>101.4136974308265</v>
      </c>
      <c r="K113" s="165">
        <v>106.00160590281102</v>
      </c>
      <c r="L113" s="165">
        <v>92.287114904986694</v>
      </c>
      <c r="M113" s="165">
        <v>95.136721279164917</v>
      </c>
      <c r="N113" s="165">
        <v>105.96039657926114</v>
      </c>
    </row>
    <row r="114" spans="1:14" ht="12.75" x14ac:dyDescent="0.2">
      <c r="B114" s="131" t="s">
        <v>1</v>
      </c>
      <c r="C114" s="165">
        <v>97.160400005288224</v>
      </c>
      <c r="D114" s="165">
        <v>94.323742070890958</v>
      </c>
      <c r="E114" s="165">
        <v>94.584417376231329</v>
      </c>
      <c r="F114" s="165">
        <v>96.008564036536399</v>
      </c>
      <c r="G114" s="165">
        <v>91.270756511137193</v>
      </c>
      <c r="H114" s="165">
        <v>94.215169053954895</v>
      </c>
      <c r="I114" s="165">
        <v>87.357893565884225</v>
      </c>
      <c r="J114" s="165">
        <v>105.0080216193504</v>
      </c>
      <c r="K114" s="165">
        <v>107.85208346762357</v>
      </c>
      <c r="L114" s="165">
        <v>92.683554328933909</v>
      </c>
      <c r="M114" s="165">
        <v>103.771009131366</v>
      </c>
      <c r="N114" s="165">
        <v>104.74587887578157</v>
      </c>
    </row>
    <row r="115" spans="1:14" ht="12.75" x14ac:dyDescent="0.2">
      <c r="B115" s="135" t="s">
        <v>2</v>
      </c>
      <c r="C115" s="165">
        <v>97.740822197477371</v>
      </c>
      <c r="D115" s="165">
        <v>93.71712862730466</v>
      </c>
      <c r="E115" s="165">
        <v>95.904716985864326</v>
      </c>
      <c r="F115" s="165">
        <v>97.771933497611229</v>
      </c>
      <c r="G115" s="165">
        <v>86.980860815779536</v>
      </c>
      <c r="H115" s="165">
        <v>101.22359523594626</v>
      </c>
      <c r="I115" s="165">
        <v>89.207748321490811</v>
      </c>
      <c r="J115" s="165">
        <v>99.683019738075203</v>
      </c>
      <c r="K115" s="165">
        <v>110.26126502475552</v>
      </c>
      <c r="L115" s="165">
        <v>92.876410246655851</v>
      </c>
      <c r="M115" s="165">
        <v>102.76575663913074</v>
      </c>
      <c r="N115" s="165">
        <v>105.19002531725155</v>
      </c>
    </row>
    <row r="116" spans="1:14" ht="19.5" customHeight="1" x14ac:dyDescent="0.2">
      <c r="A116" s="126">
        <v>2018</v>
      </c>
      <c r="B116" s="139" t="s">
        <v>3</v>
      </c>
      <c r="C116" s="165">
        <v>98.942923153903351</v>
      </c>
      <c r="D116" s="165">
        <v>92.663779087634964</v>
      </c>
      <c r="E116" s="165">
        <v>98.24716951151089</v>
      </c>
      <c r="F116" s="165">
        <v>100.82269431871271</v>
      </c>
      <c r="G116" s="165">
        <v>89.653734807281012</v>
      </c>
      <c r="H116" s="165">
        <v>106.97364620001507</v>
      </c>
      <c r="I116" s="165">
        <v>90.774548497818898</v>
      </c>
      <c r="J116" s="165">
        <v>112.75757786429332</v>
      </c>
      <c r="K116" s="165">
        <v>101.90098247704471</v>
      </c>
      <c r="L116" s="165">
        <v>92.134033037551376</v>
      </c>
      <c r="M116" s="165">
        <v>102.68153545641611</v>
      </c>
      <c r="N116" s="165">
        <v>103.81365845815856</v>
      </c>
    </row>
    <row r="117" spans="1:14" ht="14.25" customHeight="1" x14ac:dyDescent="0.2">
      <c r="B117" s="142" t="s">
        <v>4</v>
      </c>
      <c r="C117" s="165">
        <v>99.839081670938725</v>
      </c>
      <c r="D117" s="165">
        <v>92.723664399561471</v>
      </c>
      <c r="E117" s="165">
        <v>98.763402211859045</v>
      </c>
      <c r="F117" s="165">
        <v>103.49896402225173</v>
      </c>
      <c r="G117" s="165">
        <v>89.950221230407791</v>
      </c>
      <c r="H117" s="165">
        <v>101.64806605135459</v>
      </c>
      <c r="I117" s="165">
        <v>84.359348558242615</v>
      </c>
      <c r="J117" s="165">
        <v>121.48776749925443</v>
      </c>
      <c r="K117" s="165">
        <v>97.849115269316741</v>
      </c>
      <c r="L117" s="165">
        <v>96.440928743692041</v>
      </c>
      <c r="M117" s="165">
        <v>103.42253362889139</v>
      </c>
      <c r="N117" s="165">
        <v>109.45376669786204</v>
      </c>
    </row>
    <row r="118" spans="1:14" ht="14.25" customHeight="1" x14ac:dyDescent="0.2">
      <c r="B118" s="142" t="s">
        <v>1</v>
      </c>
      <c r="C118" s="165">
        <v>99.653303873480922</v>
      </c>
      <c r="D118" s="165">
        <v>93.615424597516366</v>
      </c>
      <c r="E118" s="165">
        <v>98.367808662214728</v>
      </c>
      <c r="F118" s="165">
        <v>101.18058989436301</v>
      </c>
      <c r="G118" s="165">
        <v>87.662173294666246</v>
      </c>
      <c r="H118" s="165">
        <v>104.26150019822785</v>
      </c>
      <c r="I118" s="165">
        <v>83.126295973931946</v>
      </c>
      <c r="J118" s="165">
        <v>123.41091260990521</v>
      </c>
      <c r="K118" s="165">
        <v>96.464604068416293</v>
      </c>
      <c r="L118" s="165">
        <v>96.908360881074515</v>
      </c>
      <c r="M118" s="165">
        <v>103.50169875514305</v>
      </c>
      <c r="N118" s="165">
        <v>108.7441763792331</v>
      </c>
    </row>
    <row r="119" spans="1:14" ht="14.25" customHeight="1" x14ac:dyDescent="0.2">
      <c r="B119" s="142" t="s">
        <v>2</v>
      </c>
      <c r="C119" s="165">
        <v>98.810390848813896</v>
      </c>
      <c r="D119" s="165">
        <v>94.856217008114385</v>
      </c>
      <c r="E119" s="165">
        <v>98.442683098122743</v>
      </c>
      <c r="F119" s="165">
        <v>102.91453546567449</v>
      </c>
      <c r="G119" s="165">
        <v>86.242592854454927</v>
      </c>
      <c r="H119" s="165">
        <v>101.08222904491802</v>
      </c>
      <c r="I119" s="165">
        <v>81.591627424796243</v>
      </c>
      <c r="J119" s="165">
        <v>123.17919126932944</v>
      </c>
      <c r="K119" s="165">
        <v>94.253900000043743</v>
      </c>
      <c r="L119" s="165">
        <v>98.769717707916257</v>
      </c>
      <c r="M119" s="165">
        <v>99.087667335970309</v>
      </c>
      <c r="N119" s="165">
        <v>106.80625881326849</v>
      </c>
    </row>
    <row r="120" spans="1:14" ht="21.75" customHeight="1" x14ac:dyDescent="0.2">
      <c r="A120" s="126">
        <v>2019</v>
      </c>
      <c r="B120" s="142" t="s">
        <v>3</v>
      </c>
      <c r="C120" s="165">
        <v>100.58927730593676</v>
      </c>
      <c r="D120" s="165">
        <v>95.865195789511745</v>
      </c>
      <c r="E120" s="165">
        <v>100.95835460713427</v>
      </c>
      <c r="F120" s="165">
        <v>109.2731170068616</v>
      </c>
      <c r="G120" s="165">
        <v>88.945512252349204</v>
      </c>
      <c r="H120" s="167">
        <v>108.71729282940203</v>
      </c>
      <c r="I120" s="165">
        <v>83.68719676832491</v>
      </c>
      <c r="J120" s="167">
        <v>114.73027280340025</v>
      </c>
      <c r="K120" s="167">
        <v>94.603537834783083</v>
      </c>
      <c r="L120" s="167">
        <v>98.304473541352976</v>
      </c>
      <c r="M120" s="165">
        <v>98.679182535536285</v>
      </c>
      <c r="N120" s="165">
        <v>109.3915117138032</v>
      </c>
    </row>
    <row r="121" spans="1:14" ht="12" customHeight="1" thickBot="1" x14ac:dyDescent="0.25">
      <c r="B121" s="200"/>
      <c r="C121" s="165"/>
      <c r="D121" s="165"/>
      <c r="E121" s="165"/>
      <c r="F121" s="165"/>
      <c r="G121" s="165"/>
      <c r="H121" s="167"/>
      <c r="I121" s="165"/>
      <c r="J121" s="167"/>
      <c r="K121" s="167"/>
      <c r="L121" s="167"/>
      <c r="M121" s="165"/>
      <c r="N121" s="165"/>
    </row>
    <row r="122" spans="1:14" ht="12.75" customHeight="1" x14ac:dyDescent="0.2">
      <c r="A122" s="89" t="s">
        <v>210</v>
      </c>
      <c r="B122" s="94"/>
      <c r="C122" s="171"/>
      <c r="D122" s="166"/>
      <c r="E122" s="166"/>
      <c r="F122" s="166"/>
      <c r="G122" s="166"/>
      <c r="H122" s="166"/>
      <c r="I122" s="166"/>
      <c r="J122" s="166"/>
      <c r="K122" s="166"/>
      <c r="L122" s="166"/>
      <c r="M122" s="166"/>
      <c r="N122" s="166"/>
    </row>
    <row r="123" spans="1:14" ht="12.75" customHeight="1" x14ac:dyDescent="0.2">
      <c r="A123" s="90">
        <v>2015</v>
      </c>
      <c r="C123" s="165">
        <v>-0.78060555960728362</v>
      </c>
      <c r="D123" s="165">
        <v>-7.5695314952510584</v>
      </c>
      <c r="E123" s="165">
        <v>-0.66572145789527415</v>
      </c>
      <c r="F123" s="165">
        <v>4.3098943660941469</v>
      </c>
      <c r="G123" s="165">
        <v>4.2220022097781751</v>
      </c>
      <c r="H123" s="165">
        <v>11.985723842112005</v>
      </c>
      <c r="I123" s="165">
        <v>-11.464833025447296</v>
      </c>
      <c r="J123" s="165">
        <v>-13.413850515290415</v>
      </c>
      <c r="K123" s="165">
        <v>1.5154496350725299</v>
      </c>
      <c r="L123" s="165">
        <v>-0.77775279093141858</v>
      </c>
      <c r="M123" s="165">
        <v>0.28261478776816507</v>
      </c>
      <c r="N123" s="165">
        <v>5.335024223669449</v>
      </c>
    </row>
    <row r="124" spans="1:14" ht="12.75" customHeight="1" x14ac:dyDescent="0.2">
      <c r="A124" s="90">
        <v>2016</v>
      </c>
      <c r="C124" s="165">
        <v>-5.3793388527689778</v>
      </c>
      <c r="D124" s="165">
        <v>-11.267431837218322</v>
      </c>
      <c r="E124" s="165">
        <v>-6.036838950000023</v>
      </c>
      <c r="F124" s="165">
        <v>-2.1666753378791648</v>
      </c>
      <c r="G124" s="165">
        <v>-7.5532949951888195</v>
      </c>
      <c r="H124" s="165">
        <v>-5.9234339551480826</v>
      </c>
      <c r="I124" s="165">
        <v>-13.432203670186437</v>
      </c>
      <c r="J124" s="165">
        <v>5.0769680750000212</v>
      </c>
      <c r="K124" s="165">
        <v>3.7042906370369666</v>
      </c>
      <c r="L124" s="165">
        <v>-10.482794689475849</v>
      </c>
      <c r="M124" s="165">
        <v>-5.0293879725000217</v>
      </c>
      <c r="N124" s="165">
        <v>7.6134601634516574</v>
      </c>
    </row>
    <row r="125" spans="1:14" ht="12.75" customHeight="1" x14ac:dyDescent="0.2">
      <c r="A125" s="90">
        <v>2017</v>
      </c>
      <c r="C125" s="165">
        <v>2.0799553196632292</v>
      </c>
      <c r="D125" s="165">
        <v>5.2037210655220267</v>
      </c>
      <c r="E125" s="165">
        <v>1.5230114765960812</v>
      </c>
      <c r="F125" s="165">
        <v>-0.99343423685663845</v>
      </c>
      <c r="G125" s="165">
        <v>-3.5874417537677727</v>
      </c>
      <c r="H125" s="165">
        <v>6.9220562411705266</v>
      </c>
      <c r="I125" s="165">
        <v>1.6058616692022909</v>
      </c>
      <c r="J125" s="165">
        <v>-2.0691174917622512</v>
      </c>
      <c r="K125" s="165">
        <v>3.3952080140326579</v>
      </c>
      <c r="L125" s="165">
        <v>3.1317731512475522</v>
      </c>
      <c r="M125" s="165">
        <v>3.7554517757036443</v>
      </c>
      <c r="N125" s="165">
        <v>-1.651915261617487</v>
      </c>
    </row>
    <row r="126" spans="1:14" ht="12.75" customHeight="1" x14ac:dyDescent="0.2">
      <c r="A126" s="90">
        <v>2018</v>
      </c>
      <c r="C126" s="165">
        <v>2.818855060375336</v>
      </c>
      <c r="D126" s="165">
        <v>0.122986410117365</v>
      </c>
      <c r="E126" s="165">
        <v>3.2088262250707711</v>
      </c>
      <c r="F126" s="165">
        <v>5.4126620075860998</v>
      </c>
      <c r="G126" s="165">
        <v>-0.84489037537773815</v>
      </c>
      <c r="H126" s="165">
        <v>2.8857758736047456</v>
      </c>
      <c r="I126" s="165">
        <v>-3.4050362607974671</v>
      </c>
      <c r="J126" s="165">
        <v>16.817870651309196</v>
      </c>
      <c r="K126" s="165">
        <v>-8.9606832760953168</v>
      </c>
      <c r="L126" s="165">
        <v>4.0538901308844633</v>
      </c>
      <c r="M126" s="165">
        <v>3.6901512218284083</v>
      </c>
      <c r="N126" s="165">
        <v>1.2932187343265511</v>
      </c>
    </row>
    <row r="127" spans="1:14" ht="12.75" customHeight="1" x14ac:dyDescent="0.2">
      <c r="A127" s="130"/>
      <c r="C127" s="165"/>
      <c r="D127" s="165"/>
      <c r="E127" s="165"/>
      <c r="F127" s="165"/>
      <c r="G127" s="165"/>
      <c r="H127" s="165"/>
      <c r="I127" s="165"/>
      <c r="J127" s="165"/>
      <c r="K127" s="165"/>
      <c r="L127" s="165"/>
      <c r="M127" s="165"/>
      <c r="N127" s="165"/>
    </row>
    <row r="128" spans="1:14" ht="12.75" customHeight="1" x14ac:dyDescent="0.2">
      <c r="A128" s="130" t="s">
        <v>11</v>
      </c>
      <c r="C128" s="193"/>
      <c r="D128" s="165"/>
      <c r="E128" s="165"/>
      <c r="F128" s="165"/>
      <c r="G128" s="165"/>
      <c r="H128" s="165"/>
      <c r="I128" s="165"/>
      <c r="J128" s="165"/>
      <c r="K128" s="165"/>
      <c r="L128" s="165"/>
      <c r="M128" s="165"/>
      <c r="N128" s="165"/>
    </row>
    <row r="129" spans="1:14" ht="12.75" x14ac:dyDescent="0.2">
      <c r="A129" s="126">
        <v>2015</v>
      </c>
      <c r="B129" s="126" t="s">
        <v>3</v>
      </c>
      <c r="C129" s="165">
        <v>0.20048732684776471</v>
      </c>
      <c r="D129" s="165">
        <v>-3.1188022683053096</v>
      </c>
      <c r="E129" s="165">
        <v>-0.54317553951611641</v>
      </c>
      <c r="F129" s="165">
        <v>-1.4139255705447829</v>
      </c>
      <c r="G129" s="165">
        <v>-6.3365638936238922</v>
      </c>
      <c r="H129" s="165">
        <v>12.836958074331605</v>
      </c>
      <c r="I129" s="165">
        <v>-4.4944995224742161</v>
      </c>
      <c r="J129" s="165">
        <v>-14.753060112822769</v>
      </c>
      <c r="K129" s="165">
        <v>5.2962809613565476</v>
      </c>
      <c r="L129" s="165">
        <v>1.9858860608196638</v>
      </c>
      <c r="M129" s="165">
        <v>2.9896224188096454</v>
      </c>
      <c r="N129" s="165">
        <v>4.6597132819000908</v>
      </c>
    </row>
    <row r="130" spans="1:14" ht="12.75" x14ac:dyDescent="0.2">
      <c r="B130" s="126" t="s">
        <v>4</v>
      </c>
      <c r="C130" s="165">
        <v>-1.5567500212910979</v>
      </c>
      <c r="D130" s="165">
        <v>-4.9975800326753417</v>
      </c>
      <c r="E130" s="165">
        <v>-2.2040708116243368</v>
      </c>
      <c r="F130" s="165">
        <v>-1.4456511740162492</v>
      </c>
      <c r="G130" s="165">
        <v>13.053699429304455</v>
      </c>
      <c r="H130" s="165">
        <v>0.46764308031705948</v>
      </c>
      <c r="I130" s="165">
        <v>-5.1213591098409399</v>
      </c>
      <c r="J130" s="165">
        <v>-4.4972153964230488</v>
      </c>
      <c r="K130" s="165">
        <v>-4.5414592347314482</v>
      </c>
      <c r="L130" s="165">
        <v>-3.487316489060277</v>
      </c>
      <c r="M130" s="165">
        <v>1.549656140483302</v>
      </c>
      <c r="N130" s="165">
        <v>1.0435993139619182</v>
      </c>
    </row>
    <row r="131" spans="1:14" ht="12.75" x14ac:dyDescent="0.2">
      <c r="B131" s="126" t="s">
        <v>1</v>
      </c>
      <c r="C131" s="165">
        <v>-2.0712428342244626</v>
      </c>
      <c r="D131" s="165">
        <v>-4.5836672516595396</v>
      </c>
      <c r="E131" s="165">
        <v>-0.52966064323498596</v>
      </c>
      <c r="F131" s="165">
        <v>5.1005525501260029</v>
      </c>
      <c r="G131" s="165">
        <v>4.1400746682893175</v>
      </c>
      <c r="H131" s="165">
        <v>-3.5350535597028165</v>
      </c>
      <c r="I131" s="165">
        <v>-5.984351040131175</v>
      </c>
      <c r="J131" s="165">
        <v>1.7255206997145445</v>
      </c>
      <c r="K131" s="165">
        <v>1.8948477835230237</v>
      </c>
      <c r="L131" s="165">
        <v>-3.4338502412424532</v>
      </c>
      <c r="M131" s="165">
        <v>-6.8949191626483159</v>
      </c>
      <c r="N131" s="165">
        <v>0.68795076258716392</v>
      </c>
    </row>
    <row r="132" spans="1:14" ht="12.75" x14ac:dyDescent="0.2">
      <c r="B132" s="126" t="s">
        <v>2</v>
      </c>
      <c r="C132" s="165">
        <v>0.32987591335629229</v>
      </c>
      <c r="D132" s="165">
        <v>-0.11711183919989043</v>
      </c>
      <c r="E132" s="165">
        <v>0.20176779133584954</v>
      </c>
      <c r="F132" s="165">
        <v>1.7662351677541821</v>
      </c>
      <c r="G132" s="165">
        <v>-1.8320484693013173</v>
      </c>
      <c r="H132" s="165">
        <v>1.302917626839073</v>
      </c>
      <c r="I132" s="165">
        <v>-1.4848525673067048</v>
      </c>
      <c r="J132" s="165">
        <v>3.4528281891316404</v>
      </c>
      <c r="K132" s="165">
        <v>3.3780203154720967</v>
      </c>
      <c r="L132" s="165">
        <v>-2.3054573050280025</v>
      </c>
      <c r="M132" s="165">
        <v>0.96104552062985515</v>
      </c>
      <c r="N132" s="165">
        <v>0.71857598526940958</v>
      </c>
    </row>
    <row r="133" spans="1:14" ht="12.75" x14ac:dyDescent="0.2">
      <c r="A133" s="126">
        <v>2016</v>
      </c>
      <c r="B133" s="126" t="s">
        <v>3</v>
      </c>
      <c r="C133" s="165">
        <v>-2.981072056899825</v>
      </c>
      <c r="D133" s="165">
        <v>-9.2139978476598827</v>
      </c>
      <c r="E133" s="165">
        <v>-4.0871723447440171</v>
      </c>
      <c r="F133" s="165">
        <v>-4.6457305562868871</v>
      </c>
      <c r="G133" s="165">
        <v>0.83402825695020333</v>
      </c>
      <c r="H133" s="165">
        <v>-1.8490912338460008</v>
      </c>
      <c r="I133" s="165">
        <v>-5.6778678426688938</v>
      </c>
      <c r="J133" s="165">
        <v>-3.1302870739390865</v>
      </c>
      <c r="K133" s="165">
        <v>-0.61459557220460148</v>
      </c>
      <c r="L133" s="165">
        <v>-5.5027924634338916</v>
      </c>
      <c r="M133" s="165">
        <v>1.5281458305705486</v>
      </c>
      <c r="N133" s="165">
        <v>3.1874259482547185</v>
      </c>
    </row>
    <row r="134" spans="1:14" ht="12.75" x14ac:dyDescent="0.2">
      <c r="B134" s="126" t="s">
        <v>4</v>
      </c>
      <c r="C134" s="165">
        <v>-0.98865756606637545</v>
      </c>
      <c r="D134" s="165">
        <v>0.3051308373995143</v>
      </c>
      <c r="E134" s="165">
        <v>-2.5779707481343728E-2</v>
      </c>
      <c r="F134" s="165">
        <v>1.3342346892630808</v>
      </c>
      <c r="G134" s="165">
        <v>-10.086769537049777</v>
      </c>
      <c r="H134" s="165">
        <v>-0.78285321610290781</v>
      </c>
      <c r="I134" s="165">
        <v>-2.8024304081619045</v>
      </c>
      <c r="J134" s="165">
        <v>6.3649201788215981</v>
      </c>
      <c r="K134" s="165">
        <v>4.2194831148407053</v>
      </c>
      <c r="L134" s="165">
        <v>-0.40505340785228494</v>
      </c>
      <c r="M134" s="165">
        <v>-6.1946426663863967</v>
      </c>
      <c r="N134" s="165">
        <v>3.6866963747712367</v>
      </c>
    </row>
    <row r="135" spans="1:14" ht="12.75" x14ac:dyDescent="0.2">
      <c r="B135" s="126" t="s">
        <v>1</v>
      </c>
      <c r="C135" s="165">
        <v>-1.1457026001063131</v>
      </c>
      <c r="D135" s="165">
        <v>2.2859623708501031</v>
      </c>
      <c r="E135" s="165">
        <v>-2.5019802447730832</v>
      </c>
      <c r="F135" s="165">
        <v>-2.2011577847067088</v>
      </c>
      <c r="G135" s="165">
        <v>-8.2421242601485432</v>
      </c>
      <c r="H135" s="165">
        <v>-8.0501759795453705</v>
      </c>
      <c r="I135" s="165">
        <v>-7.8120262599645773E-2</v>
      </c>
      <c r="J135" s="165">
        <v>1.9383669078335997</v>
      </c>
      <c r="K135" s="165">
        <v>-1.6010945600313131</v>
      </c>
      <c r="L135" s="165">
        <v>-1.9259072757647822</v>
      </c>
      <c r="M135" s="165">
        <v>0.62319601267002422</v>
      </c>
      <c r="N135" s="165">
        <v>0.59077439633090645</v>
      </c>
    </row>
    <row r="136" spans="1:14" ht="12.75" x14ac:dyDescent="0.2">
      <c r="B136" s="126" t="s">
        <v>2</v>
      </c>
      <c r="C136" s="165">
        <v>6.8036122504566698E-2</v>
      </c>
      <c r="D136" s="165">
        <v>0.57640936453859926</v>
      </c>
      <c r="E136" s="165">
        <v>-0.39637405804914261</v>
      </c>
      <c r="F136" s="165">
        <v>-2.8887518076999741</v>
      </c>
      <c r="G136" s="165">
        <v>-1.0151181980576074</v>
      </c>
      <c r="H136" s="165">
        <v>4.9306325377832527</v>
      </c>
      <c r="I136" s="165">
        <v>-3.0544272408567497</v>
      </c>
      <c r="J136" s="165">
        <v>1.0211025267700791</v>
      </c>
      <c r="K136" s="165">
        <v>-1.1788914103238124</v>
      </c>
      <c r="L136" s="165">
        <v>1.230833498471795</v>
      </c>
      <c r="M136" s="165">
        <v>1.1782502006502105</v>
      </c>
      <c r="N136" s="165">
        <v>0.15612075763031807</v>
      </c>
    </row>
    <row r="137" spans="1:14" ht="12.75" x14ac:dyDescent="0.2">
      <c r="A137" s="126">
        <v>2017</v>
      </c>
      <c r="B137" s="121" t="s">
        <v>3</v>
      </c>
      <c r="C137" s="165">
        <v>1.9111653727843292</v>
      </c>
      <c r="D137" s="165">
        <v>2.3189362720571927</v>
      </c>
      <c r="E137" s="165">
        <v>3.6742901558198593</v>
      </c>
      <c r="F137" s="165">
        <v>2.1020760640969804</v>
      </c>
      <c r="G137" s="165">
        <v>5.4069267867060899</v>
      </c>
      <c r="H137" s="165">
        <v>11.896285123989836</v>
      </c>
      <c r="I137" s="165">
        <v>5.4809615639977549</v>
      </c>
      <c r="J137" s="165">
        <v>-2.7560939074292468</v>
      </c>
      <c r="K137" s="165">
        <v>1.7273358928231453</v>
      </c>
      <c r="L137" s="165">
        <v>2.3069697115953636</v>
      </c>
      <c r="M137" s="165">
        <v>-2.1969732488000382</v>
      </c>
      <c r="N137" s="165">
        <v>-1.4452687130269259</v>
      </c>
    </row>
    <row r="138" spans="1:14" ht="12.75" x14ac:dyDescent="0.2">
      <c r="B138" s="126" t="s">
        <v>4</v>
      </c>
      <c r="C138" s="165">
        <v>9.3199243442487756E-2</v>
      </c>
      <c r="D138" s="165">
        <v>0.86506051167882791</v>
      </c>
      <c r="E138" s="165">
        <v>-0.71742930668887706</v>
      </c>
      <c r="F138" s="165">
        <v>-0.22107736003423861</v>
      </c>
      <c r="G138" s="165">
        <v>-1.7001343125243706</v>
      </c>
      <c r="H138" s="165">
        <v>-1.7647872635499717</v>
      </c>
      <c r="I138" s="165">
        <v>-2.0178487768106712</v>
      </c>
      <c r="J138" s="165">
        <v>-3.8791672050116577</v>
      </c>
      <c r="K138" s="165">
        <v>1.1599745047544463</v>
      </c>
      <c r="L138" s="165">
        <v>0.93122319759904038</v>
      </c>
      <c r="M138" s="165">
        <v>2.8780216281593329</v>
      </c>
      <c r="N138" s="165">
        <v>-1.3833920738054561</v>
      </c>
    </row>
    <row r="139" spans="1:14" ht="12.75" x14ac:dyDescent="0.2">
      <c r="B139" s="131" t="s">
        <v>1</v>
      </c>
      <c r="C139" s="165">
        <v>1.4502928876970245</v>
      </c>
      <c r="D139" s="165">
        <v>1.3376968958388913</v>
      </c>
      <c r="E139" s="165">
        <v>-0.64654794820008243</v>
      </c>
      <c r="F139" s="165">
        <v>-0.74112998648351303</v>
      </c>
      <c r="G139" s="165">
        <v>3.2819782943138032</v>
      </c>
      <c r="H139" s="165">
        <v>-8.1157355851813833</v>
      </c>
      <c r="I139" s="165">
        <v>0.71243625448471626</v>
      </c>
      <c r="J139" s="165">
        <v>3.5442196464393394</v>
      </c>
      <c r="K139" s="165">
        <v>1.745707104201033</v>
      </c>
      <c r="L139" s="165">
        <v>0.4295718035560725</v>
      </c>
      <c r="M139" s="165">
        <v>9.0756626212343594</v>
      </c>
      <c r="N139" s="165">
        <v>-1.1461996582572964</v>
      </c>
    </row>
    <row r="140" spans="1:14" ht="12.75" x14ac:dyDescent="0.2">
      <c r="B140" s="135" t="s">
        <v>2</v>
      </c>
      <c r="C140" s="165">
        <v>0.59738555230068879</v>
      </c>
      <c r="D140" s="165">
        <v>-0.64311850894378519</v>
      </c>
      <c r="E140" s="165">
        <v>1.3958954828480863</v>
      </c>
      <c r="F140" s="165">
        <v>1.8366793408177262</v>
      </c>
      <c r="G140" s="165">
        <v>-4.7001864116620879</v>
      </c>
      <c r="H140" s="165">
        <v>7.4387450050403148</v>
      </c>
      <c r="I140" s="165">
        <v>2.11755879188118</v>
      </c>
      <c r="J140" s="165">
        <v>-5.0710429538212809</v>
      </c>
      <c r="K140" s="165">
        <v>2.2337830477379361</v>
      </c>
      <c r="L140" s="165">
        <v>0.20807997612768414</v>
      </c>
      <c r="M140" s="165">
        <v>-0.96872190089496435</v>
      </c>
      <c r="N140" s="165">
        <v>0.42402283148217368</v>
      </c>
    </row>
    <row r="141" spans="1:14" ht="12.75" x14ac:dyDescent="0.2">
      <c r="A141" s="126">
        <v>2018</v>
      </c>
      <c r="B141" s="139" t="s">
        <v>3</v>
      </c>
      <c r="C141" s="165">
        <v>1.2298862741273453</v>
      </c>
      <c r="D141" s="165">
        <v>-1.1239669365657456</v>
      </c>
      <c r="E141" s="165">
        <v>2.4424789512614176</v>
      </c>
      <c r="F141" s="165">
        <v>3.1202827968785263</v>
      </c>
      <c r="G141" s="165">
        <v>3.0729449748289728</v>
      </c>
      <c r="H141" s="165">
        <v>5.6805440971206211</v>
      </c>
      <c r="I141" s="165">
        <v>1.7563498752166451</v>
      </c>
      <c r="J141" s="165">
        <v>13.116133681114928</v>
      </c>
      <c r="K141" s="165">
        <v>-7.5822479869370074</v>
      </c>
      <c r="L141" s="165">
        <v>-0.79931729395323892</v>
      </c>
      <c r="M141" s="165">
        <v>-8.195452013298743E-2</v>
      </c>
      <c r="N141" s="165">
        <v>-1.3084575794538478</v>
      </c>
    </row>
    <row r="142" spans="1:14" ht="12.75" x14ac:dyDescent="0.2">
      <c r="B142" s="142" t="s">
        <v>4</v>
      </c>
      <c r="C142" s="165">
        <v>0.90573280884518326</v>
      </c>
      <c r="D142" s="165">
        <v>6.4626451150751052E-2</v>
      </c>
      <c r="E142" s="165">
        <v>0.52544282233766282</v>
      </c>
      <c r="F142" s="165">
        <v>2.6544318435678838</v>
      </c>
      <c r="G142" s="165">
        <v>0.33070169777544844</v>
      </c>
      <c r="H142" s="165">
        <v>-4.9784038759442817</v>
      </c>
      <c r="I142" s="165">
        <v>-7.0671791220536022</v>
      </c>
      <c r="J142" s="165">
        <v>7.742441617066409</v>
      </c>
      <c r="K142" s="165">
        <v>-3.9762788436713326</v>
      </c>
      <c r="L142" s="165">
        <v>4.6745980439012014</v>
      </c>
      <c r="M142" s="165">
        <v>0.72164695354579589</v>
      </c>
      <c r="N142" s="165">
        <v>5.4329154019523207</v>
      </c>
    </row>
    <row r="143" spans="1:14" ht="12.75" x14ac:dyDescent="0.2">
      <c r="B143" s="142" t="s">
        <v>1</v>
      </c>
      <c r="C143" s="165">
        <v>-0.18607722982680874</v>
      </c>
      <c r="D143" s="165">
        <v>0.96173959876322268</v>
      </c>
      <c r="E143" s="165">
        <v>-0.40054670129298087</v>
      </c>
      <c r="F143" s="165">
        <v>-2.2399974239261766</v>
      </c>
      <c r="G143" s="165">
        <v>-2.5436823883742354</v>
      </c>
      <c r="H143" s="165">
        <v>2.5710613574811081</v>
      </c>
      <c r="I143" s="165">
        <v>-1.4616667925776539</v>
      </c>
      <c r="J143" s="165">
        <v>1.5829948563855112</v>
      </c>
      <c r="K143" s="165">
        <v>-1.4149450376631068</v>
      </c>
      <c r="L143" s="165">
        <v>0.48468232675853429</v>
      </c>
      <c r="M143" s="165">
        <v>7.6545336372957351E-2</v>
      </c>
      <c r="N143" s="165">
        <v>-0.64830141532515873</v>
      </c>
    </row>
    <row r="144" spans="1:14" ht="12.75" x14ac:dyDescent="0.2">
      <c r="B144" s="142" t="s">
        <v>2</v>
      </c>
      <c r="C144" s="165">
        <v>-0.84584553838493726</v>
      </c>
      <c r="D144" s="165">
        <v>1.3254144986604377</v>
      </c>
      <c r="E144" s="165">
        <v>7.6116807852377733E-2</v>
      </c>
      <c r="F144" s="165">
        <v>1.7137136412446186</v>
      </c>
      <c r="G144" s="165">
        <v>-1.6193762792528155</v>
      </c>
      <c r="H144" s="165">
        <v>-3.0493241966260021</v>
      </c>
      <c r="I144" s="165">
        <v>-1.8461890201591169</v>
      </c>
      <c r="J144" s="165">
        <v>-0.18776406046703276</v>
      </c>
      <c r="K144" s="165">
        <v>-2.2917256435372235</v>
      </c>
      <c r="L144" s="165">
        <v>1.9207391497684911</v>
      </c>
      <c r="M144" s="165">
        <v>-4.2646946593747685</v>
      </c>
      <c r="N144" s="165">
        <v>-1.7820885959045185</v>
      </c>
    </row>
    <row r="145" spans="1:14" ht="13.5" customHeight="1" x14ac:dyDescent="0.2">
      <c r="A145" s="142">
        <v>2019</v>
      </c>
      <c r="B145" s="183" t="s">
        <v>3</v>
      </c>
      <c r="C145" s="165">
        <v>1.8003030266773079</v>
      </c>
      <c r="D145" s="165">
        <v>1.063692832396046</v>
      </c>
      <c r="E145" s="165">
        <v>2.5554682479590918</v>
      </c>
      <c r="F145" s="165">
        <v>6.1785067701227714</v>
      </c>
      <c r="G145" s="165">
        <v>3.134088747141206</v>
      </c>
      <c r="H145" s="165">
        <v>7.5533195662822239</v>
      </c>
      <c r="I145" s="165">
        <v>2.5683632128310929</v>
      </c>
      <c r="J145" s="165">
        <v>-6.8590468721748232</v>
      </c>
      <c r="K145" s="165">
        <v>0.37095317513564652</v>
      </c>
      <c r="L145" s="165">
        <v>-0.47103927940658208</v>
      </c>
      <c r="M145" s="165">
        <v>-0.4122458540163243</v>
      </c>
      <c r="N145" s="165">
        <v>2.4205069340127006</v>
      </c>
    </row>
    <row r="146" spans="1:14" ht="12" customHeight="1" x14ac:dyDescent="0.2">
      <c r="A146" s="85" t="s">
        <v>75</v>
      </c>
      <c r="B146" s="90"/>
      <c r="C146" s="165"/>
      <c r="D146" s="165"/>
      <c r="E146" s="165"/>
      <c r="F146" s="165"/>
      <c r="G146" s="165"/>
      <c r="H146" s="165"/>
      <c r="I146" s="165"/>
      <c r="J146" s="165"/>
      <c r="K146" s="165"/>
      <c r="L146" s="165"/>
      <c r="M146" s="165"/>
      <c r="N146" s="165"/>
    </row>
    <row r="147" spans="1:14" ht="12.75" x14ac:dyDescent="0.2">
      <c r="A147" s="126">
        <v>2015</v>
      </c>
      <c r="B147" s="126" t="s">
        <v>3</v>
      </c>
      <c r="C147" s="165">
        <v>2.2316540610229918</v>
      </c>
      <c r="D147" s="165">
        <v>2.8771743648326797</v>
      </c>
      <c r="E147" s="165">
        <v>3.1930090273073697</v>
      </c>
      <c r="F147" s="165">
        <v>3.8615539797275389</v>
      </c>
      <c r="G147" s="165">
        <v>-7.0152633862690106</v>
      </c>
      <c r="H147" s="165">
        <v>10.8942598952388</v>
      </c>
      <c r="I147" s="165">
        <v>-4.2286184805727212</v>
      </c>
      <c r="J147" s="165">
        <v>-6.3896659284666928</v>
      </c>
      <c r="K147" s="165">
        <v>3.5752336128252349</v>
      </c>
      <c r="L147" s="165">
        <v>9.2174934687925703</v>
      </c>
      <c r="M147" s="165">
        <v>-2.3495826907918738</v>
      </c>
      <c r="N147" s="165">
        <v>2.6347873844398517</v>
      </c>
    </row>
    <row r="148" spans="1:14" ht="12.75" x14ac:dyDescent="0.2">
      <c r="B148" s="126" t="s">
        <v>4</v>
      </c>
      <c r="C148" s="165">
        <v>0.2167506461298041</v>
      </c>
      <c r="D148" s="165">
        <v>-8.1043703054460625</v>
      </c>
      <c r="E148" s="165">
        <v>2.3307401378414028E-2</v>
      </c>
      <c r="F148" s="165">
        <v>4.0999760577765887</v>
      </c>
      <c r="G148" s="165">
        <v>6.4642040005066903</v>
      </c>
      <c r="H148" s="165">
        <v>14.727065891526747</v>
      </c>
      <c r="I148" s="165">
        <v>-9.5706864871630835</v>
      </c>
      <c r="J148" s="165">
        <v>-16.826064253190019</v>
      </c>
      <c r="K148" s="165">
        <v>-4.1724798420699099</v>
      </c>
      <c r="L148" s="165">
        <v>1.7584065047310471</v>
      </c>
      <c r="M148" s="165">
        <v>4.2015983252146283</v>
      </c>
      <c r="N148" s="165">
        <v>4.5937848340519727</v>
      </c>
    </row>
    <row r="149" spans="1:14" ht="12.75" x14ac:dyDescent="0.2">
      <c r="B149" s="126" t="s">
        <v>1</v>
      </c>
      <c r="C149" s="165">
        <v>-2.4279277046045489</v>
      </c>
      <c r="D149" s="165">
        <v>-12.160083467032923</v>
      </c>
      <c r="E149" s="165">
        <v>-2.6771023318375997</v>
      </c>
      <c r="F149" s="165">
        <v>5.3531059491563227</v>
      </c>
      <c r="G149" s="165">
        <v>9.2317539879193333</v>
      </c>
      <c r="H149" s="165">
        <v>11.583250346023565</v>
      </c>
      <c r="I149" s="165">
        <v>-15.912108968278083</v>
      </c>
      <c r="J149" s="165">
        <v>-15.60287128416309</v>
      </c>
      <c r="K149" s="165">
        <v>1.0310435151944519</v>
      </c>
      <c r="L149" s="165">
        <v>-6.1327608078426632</v>
      </c>
      <c r="M149" s="165">
        <v>1.1290166727064399</v>
      </c>
      <c r="N149" s="165">
        <v>6.935228197980714</v>
      </c>
    </row>
    <row r="150" spans="1:14" ht="12.75" x14ac:dyDescent="0.2">
      <c r="B150" s="126" t="s">
        <v>2</v>
      </c>
      <c r="C150" s="165">
        <v>-3.0838184932218682</v>
      </c>
      <c r="D150" s="165">
        <v>-12.282149707583622</v>
      </c>
      <c r="E150" s="165">
        <v>-3.0552379134790919</v>
      </c>
      <c r="F150" s="165">
        <v>3.9202239800821603</v>
      </c>
      <c r="G150" s="165">
        <v>8.2536323839902614</v>
      </c>
      <c r="H150" s="165">
        <v>10.781965178047326</v>
      </c>
      <c r="I150" s="165">
        <v>-16.073328502645289</v>
      </c>
      <c r="J150" s="165">
        <v>-14.322433622189468</v>
      </c>
      <c r="K150" s="165">
        <v>5.8786169250914844</v>
      </c>
      <c r="L150" s="165">
        <v>-7.1419231852094756</v>
      </c>
      <c r="M150" s="165">
        <v>-1.6896722528626396</v>
      </c>
      <c r="N150" s="165">
        <v>7.2445984661674956</v>
      </c>
    </row>
    <row r="151" spans="1:14" ht="12.75" x14ac:dyDescent="0.2">
      <c r="A151" s="126">
        <v>2016</v>
      </c>
      <c r="B151" s="126" t="s">
        <v>3</v>
      </c>
      <c r="C151" s="165">
        <v>-6.1610948112907904</v>
      </c>
      <c r="D151" s="165">
        <v>-17.800841320103899</v>
      </c>
      <c r="E151" s="165">
        <v>-6.5097210923052646</v>
      </c>
      <c r="F151" s="165">
        <v>0.5135572685620815</v>
      </c>
      <c r="G151" s="165">
        <v>16.541206264604401</v>
      </c>
      <c r="H151" s="165">
        <v>-3.6366209911213088</v>
      </c>
      <c r="I151" s="165">
        <v>-17.113228443201333</v>
      </c>
      <c r="J151" s="165">
        <v>-2.6409479307251127</v>
      </c>
      <c r="K151" s="165">
        <v>-6.4949423829363528E-2</v>
      </c>
      <c r="L151" s="165">
        <v>-13.960359662112898</v>
      </c>
      <c r="M151" s="165">
        <v>-3.0847472032327183</v>
      </c>
      <c r="N151" s="165">
        <v>5.7359485857848114</v>
      </c>
    </row>
    <row r="152" spans="1:14" ht="12.75" x14ac:dyDescent="0.2">
      <c r="B152" s="126" t="s">
        <v>4</v>
      </c>
      <c r="C152" s="165">
        <v>-5.6195729288277203</v>
      </c>
      <c r="D152" s="165">
        <v>-13.212764801707744</v>
      </c>
      <c r="E152" s="165">
        <v>-4.4273333635051486</v>
      </c>
      <c r="F152" s="165">
        <v>3.3487057957179545</v>
      </c>
      <c r="G152" s="165">
        <v>-7.3131052747889447</v>
      </c>
      <c r="H152" s="165">
        <v>-4.8360325117517089</v>
      </c>
      <c r="I152" s="165">
        <v>-15.087392999636185</v>
      </c>
      <c r="J152" s="165">
        <v>8.4323126809257687</v>
      </c>
      <c r="K152" s="165">
        <v>9.106835623171472</v>
      </c>
      <c r="L152" s="165">
        <v>-11.212567379414395</v>
      </c>
      <c r="M152" s="165">
        <v>-10.475620842067945</v>
      </c>
      <c r="N152" s="165">
        <v>8.5017880533655887</v>
      </c>
    </row>
    <row r="153" spans="1:14" ht="12.75" x14ac:dyDescent="0.2">
      <c r="B153" s="126" t="s">
        <v>1</v>
      </c>
      <c r="C153" s="165">
        <v>-4.7275685258743483</v>
      </c>
      <c r="D153" s="165">
        <v>-6.9643988815213049</v>
      </c>
      <c r="E153" s="165">
        <v>-6.3223690595465731</v>
      </c>
      <c r="F153" s="165">
        <v>-3.8312974953235046</v>
      </c>
      <c r="G153" s="165">
        <v>-18.333527261256044</v>
      </c>
      <c r="H153" s="165">
        <v>-9.2902615247050129</v>
      </c>
      <c r="I153" s="165">
        <v>-9.753031556467695</v>
      </c>
      <c r="J153" s="165">
        <v>8.6591918989721748</v>
      </c>
      <c r="K153" s="165">
        <v>5.363454923132327</v>
      </c>
      <c r="L153" s="165">
        <v>-9.8260941196074096</v>
      </c>
      <c r="M153" s="165">
        <v>-3.2466427083828187</v>
      </c>
      <c r="N153" s="165">
        <v>8.3970703645510412</v>
      </c>
    </row>
    <row r="154" spans="1:14" ht="12.75" x14ac:dyDescent="0.2">
      <c r="B154" s="126" t="s">
        <v>2</v>
      </c>
      <c r="C154" s="165">
        <v>-4.9762094546507596</v>
      </c>
      <c r="D154" s="165">
        <v>-6.3184207438612532</v>
      </c>
      <c r="E154" s="165">
        <v>-6.8815658946105192</v>
      </c>
      <c r="F154" s="165">
        <v>-8.2302423601664731</v>
      </c>
      <c r="G154" s="165">
        <v>-17.653918359514677</v>
      </c>
      <c r="H154" s="165">
        <v>-6.0418943646707968</v>
      </c>
      <c r="I154" s="165">
        <v>-11.19087497166854</v>
      </c>
      <c r="J154" s="165">
        <v>6.105087289003075</v>
      </c>
      <c r="K154" s="165">
        <v>0.71902507484926659</v>
      </c>
      <c r="L154" s="165">
        <v>-6.5620309971040509</v>
      </c>
      <c r="M154" s="165">
        <v>-3.0384903274021213</v>
      </c>
      <c r="N154" s="165">
        <v>7.7917351690234504</v>
      </c>
    </row>
    <row r="155" spans="1:14" ht="12.75" x14ac:dyDescent="0.2">
      <c r="A155" s="126">
        <v>2017</v>
      </c>
      <c r="B155" s="121" t="s">
        <v>3</v>
      </c>
      <c r="C155" s="165">
        <v>-0.18457802074060004</v>
      </c>
      <c r="D155" s="165">
        <v>5.5823509189236953</v>
      </c>
      <c r="E155" s="165">
        <v>0.65376855531280587</v>
      </c>
      <c r="F155" s="165">
        <v>-1.7360960386047841</v>
      </c>
      <c r="G155" s="165">
        <v>-13.919462023947426</v>
      </c>
      <c r="H155" s="165">
        <v>7.1163080408096269</v>
      </c>
      <c r="I155" s="165">
        <v>-0.68426477022119903</v>
      </c>
      <c r="J155" s="165">
        <v>6.5149553209831179</v>
      </c>
      <c r="K155" s="165">
        <v>3.0923821619160741</v>
      </c>
      <c r="L155" s="165">
        <v>1.1601899558061124</v>
      </c>
      <c r="M155" s="165">
        <v>-6.5960572138173079</v>
      </c>
      <c r="N155" s="165">
        <v>2.9523257985616169</v>
      </c>
    </row>
    <row r="156" spans="1:14" ht="12.75" x14ac:dyDescent="0.2">
      <c r="B156" s="126" t="s">
        <v>4</v>
      </c>
      <c r="C156" s="165">
        <v>0.90606464006686149</v>
      </c>
      <c r="D156" s="165">
        <v>6.1717394264319658</v>
      </c>
      <c r="E156" s="165">
        <v>-4.2582348713393614E-2</v>
      </c>
      <c r="F156" s="165">
        <v>-3.2442836152002275</v>
      </c>
      <c r="G156" s="165">
        <v>-5.8903202811920297</v>
      </c>
      <c r="H156" s="165">
        <v>6.05619743179171</v>
      </c>
      <c r="I156" s="165">
        <v>0.11741475625917097</v>
      </c>
      <c r="J156" s="165">
        <v>-3.7435820629475702</v>
      </c>
      <c r="K156" s="165">
        <v>6.5961175821449558E-2</v>
      </c>
      <c r="L156" s="165">
        <v>2.5174676075982783</v>
      </c>
      <c r="M156" s="165">
        <v>2.4377830781841414</v>
      </c>
      <c r="N156" s="165">
        <v>-2.0818532816428981</v>
      </c>
    </row>
    <row r="157" spans="1:14" ht="12.75" x14ac:dyDescent="0.2">
      <c r="B157" s="131" t="s">
        <v>1</v>
      </c>
      <c r="C157" s="165">
        <v>3.5559412300337767</v>
      </c>
      <c r="D157" s="165">
        <v>5.1874499639645189</v>
      </c>
      <c r="E157" s="165">
        <v>1.8596534244628149</v>
      </c>
      <c r="F157" s="165">
        <v>-1.7998285239239298</v>
      </c>
      <c r="G157" s="165">
        <v>5.9291512541120861</v>
      </c>
      <c r="H157" s="165">
        <v>5.9805800768597761</v>
      </c>
      <c r="I157" s="165">
        <v>0.90951829671701567</v>
      </c>
      <c r="J157" s="165">
        <v>-2.2272380499779421</v>
      </c>
      <c r="K157" s="165">
        <v>3.4694637239322645</v>
      </c>
      <c r="L157" s="165">
        <v>4.9796647435293551</v>
      </c>
      <c r="M157" s="165">
        <v>11.042677130790901</v>
      </c>
      <c r="N157" s="165">
        <v>-3.7726771304883333</v>
      </c>
    </row>
    <row r="158" spans="1:14" ht="12.75" x14ac:dyDescent="0.2">
      <c r="B158" s="135" t="s">
        <v>2</v>
      </c>
      <c r="C158" s="165">
        <v>4.1037413125197375</v>
      </c>
      <c r="D158" s="165">
        <v>3.9120114393434768</v>
      </c>
      <c r="E158" s="165">
        <v>3.6925179668180208</v>
      </c>
      <c r="F158" s="165">
        <v>2.9785896070421147</v>
      </c>
      <c r="G158" s="165">
        <v>1.9855576358291716</v>
      </c>
      <c r="H158" s="165">
        <v>8.5137889954488557</v>
      </c>
      <c r="I158" s="165">
        <v>6.2929783593810074</v>
      </c>
      <c r="J158" s="165">
        <v>-8.1234901689935519</v>
      </c>
      <c r="K158" s="165">
        <v>7.0426638334977198</v>
      </c>
      <c r="L158" s="165">
        <v>3.9190360972921612</v>
      </c>
      <c r="M158" s="165">
        <v>8.6863848505043251</v>
      </c>
      <c r="N158" s="165">
        <v>-3.515283981043793</v>
      </c>
    </row>
    <row r="159" spans="1:14" ht="12.75" x14ac:dyDescent="0.2">
      <c r="A159" s="126">
        <v>2018</v>
      </c>
      <c r="B159" s="139" t="s">
        <v>3</v>
      </c>
      <c r="C159" s="165">
        <v>3.4078047800624844</v>
      </c>
      <c r="D159" s="165">
        <v>0.41550325978492175</v>
      </c>
      <c r="E159" s="165">
        <v>2.4604901876219332</v>
      </c>
      <c r="F159" s="165">
        <v>4.0055373177273923</v>
      </c>
      <c r="G159" s="165">
        <v>-0.27266621959010084</v>
      </c>
      <c r="H159" s="165">
        <v>2.4859426778284899</v>
      </c>
      <c r="I159" s="165">
        <v>2.5396937498876948</v>
      </c>
      <c r="J159" s="165">
        <v>6.8726667386757478</v>
      </c>
      <c r="K159" s="165">
        <v>-2.7533526346895654</v>
      </c>
      <c r="L159" s="165">
        <v>0.76380285787418511</v>
      </c>
      <c r="M159" s="165">
        <v>11.036759344482959</v>
      </c>
      <c r="N159" s="165">
        <v>-3.3813463892239493</v>
      </c>
    </row>
    <row r="160" spans="1:14" ht="12.75" x14ac:dyDescent="0.2">
      <c r="B160" s="142" t="s">
        <v>4</v>
      </c>
      <c r="C160" s="165">
        <v>4.2472455506991968</v>
      </c>
      <c r="D160" s="165">
        <v>-0.38136325282569494</v>
      </c>
      <c r="E160" s="165">
        <v>3.7431452064365489</v>
      </c>
      <c r="F160" s="165">
        <v>7.0028525008332121</v>
      </c>
      <c r="G160" s="165">
        <v>1.7876607120493437</v>
      </c>
      <c r="H160" s="165">
        <v>-0.86673014439014873</v>
      </c>
      <c r="I160" s="165">
        <v>-2.7445011854107637</v>
      </c>
      <c r="J160" s="165">
        <v>19.794239414375259</v>
      </c>
      <c r="K160" s="165">
        <v>-7.6909123819963625</v>
      </c>
      <c r="L160" s="165">
        <v>4.500968356180457</v>
      </c>
      <c r="M160" s="165">
        <v>8.7093734557163849</v>
      </c>
      <c r="N160" s="165">
        <v>3.2968639523614396</v>
      </c>
    </row>
    <row r="161" spans="1:14" ht="12.75" x14ac:dyDescent="0.2">
      <c r="B161" s="142" t="s">
        <v>1</v>
      </c>
      <c r="C161" s="165">
        <v>2.5657612237671046</v>
      </c>
      <c r="D161" s="165">
        <v>-0.75094293104088772</v>
      </c>
      <c r="E161" s="165">
        <v>4.0000154263615029</v>
      </c>
      <c r="F161" s="165">
        <v>5.3870463637581079</v>
      </c>
      <c r="G161" s="165">
        <v>-3.9537123985935341</v>
      </c>
      <c r="H161" s="165">
        <v>10.663177962902814</v>
      </c>
      <c r="I161" s="165">
        <v>-4.8439785109526063</v>
      </c>
      <c r="J161" s="165">
        <v>17.525223984568061</v>
      </c>
      <c r="K161" s="165">
        <v>-10.558423196920174</v>
      </c>
      <c r="L161" s="165">
        <v>4.558313049957885</v>
      </c>
      <c r="M161" s="165">
        <v>-0.25952371329647228</v>
      </c>
      <c r="N161" s="165">
        <v>3.817140632514171</v>
      </c>
    </row>
    <row r="162" spans="1:14" ht="12.75" x14ac:dyDescent="0.2">
      <c r="B162" s="142" t="s">
        <v>2</v>
      </c>
      <c r="C162" s="165">
        <v>1.0942906221676152</v>
      </c>
      <c r="D162" s="165">
        <v>1.2154537782945285</v>
      </c>
      <c r="E162" s="165">
        <v>2.6463412770745043</v>
      </c>
      <c r="F162" s="165">
        <v>5.2597936688946634</v>
      </c>
      <c r="G162" s="165">
        <v>-0.84877058516150683</v>
      </c>
      <c r="H162" s="165">
        <v>-0.13965735034279225</v>
      </c>
      <c r="I162" s="165">
        <v>-8.537510518982339</v>
      </c>
      <c r="J162" s="165">
        <v>23.570886589302997</v>
      </c>
      <c r="K162" s="165">
        <v>-14.517668576646436</v>
      </c>
      <c r="L162" s="165">
        <v>6.3453221820366501</v>
      </c>
      <c r="M162" s="165">
        <v>-3.5791001044018</v>
      </c>
      <c r="N162" s="165">
        <v>1.5364893117407297</v>
      </c>
    </row>
    <row r="163" spans="1:14" ht="12.75" x14ac:dyDescent="0.2">
      <c r="A163" s="126">
        <v>2019</v>
      </c>
      <c r="B163" s="183" t="s">
        <v>3</v>
      </c>
      <c r="C163" s="165">
        <v>1.6639433115115621</v>
      </c>
      <c r="D163" s="165">
        <v>3.4548738821121194</v>
      </c>
      <c r="E163" s="165">
        <v>2.7595554244498999</v>
      </c>
      <c r="F163" s="165">
        <v>8.3814688203392773</v>
      </c>
      <c r="G163" s="165">
        <v>-0.78995320881410924</v>
      </c>
      <c r="H163" s="165">
        <v>1.62997774809579</v>
      </c>
      <c r="I163" s="165">
        <v>-7.8076419511624255</v>
      </c>
      <c r="J163" s="165">
        <v>1.7495009882893431</v>
      </c>
      <c r="K163" s="165">
        <v>-7.1613094053391668</v>
      </c>
      <c r="L163" s="165">
        <v>6.6972434619102073</v>
      </c>
      <c r="M163" s="165">
        <v>-3.8978311953453915</v>
      </c>
      <c r="N163" s="165">
        <v>5.3729473929413185</v>
      </c>
    </row>
    <row r="164" spans="1:14" ht="14.25" x14ac:dyDescent="0.2">
      <c r="A164" s="85" t="s">
        <v>225</v>
      </c>
      <c r="B164" s="134"/>
      <c r="C164" s="165"/>
      <c r="D164" s="165"/>
      <c r="E164" s="165"/>
      <c r="F164" s="165"/>
      <c r="G164" s="165"/>
      <c r="H164" s="165"/>
      <c r="I164" s="165"/>
      <c r="J164" s="165"/>
      <c r="K164" s="165"/>
      <c r="L164" s="165"/>
      <c r="M164" s="165"/>
      <c r="N164" s="165"/>
    </row>
    <row r="165" spans="1:14" ht="12.75" x14ac:dyDescent="0.2">
      <c r="A165" s="126">
        <v>2015</v>
      </c>
      <c r="B165" s="126" t="s">
        <v>3</v>
      </c>
      <c r="C165" s="168">
        <v>3.5121175345830125</v>
      </c>
      <c r="D165" s="168">
        <v>12.516990658687959</v>
      </c>
      <c r="E165" s="168">
        <v>5.4690610308773131</v>
      </c>
      <c r="F165" s="168">
        <v>2.8198471275597115</v>
      </c>
      <c r="G165" s="168">
        <v>0.37398823503139056</v>
      </c>
      <c r="H165" s="168">
        <v>4.7741727924522621</v>
      </c>
      <c r="I165" s="168">
        <v>3.2698440521523651</v>
      </c>
      <c r="J165" s="168">
        <v>11.936809421182332</v>
      </c>
      <c r="K165" s="168">
        <v>2.5994292752750283</v>
      </c>
      <c r="L165" s="168">
        <v>9.9355393212322554</v>
      </c>
      <c r="M165" s="168">
        <v>-7.7706612632777166</v>
      </c>
      <c r="N165" s="168">
        <v>-0.57926204340904519</v>
      </c>
    </row>
    <row r="166" spans="1:14" ht="12.75" x14ac:dyDescent="0.2">
      <c r="B166" s="126" t="s">
        <v>4</v>
      </c>
      <c r="C166" s="168">
        <v>2.845373487752255</v>
      </c>
      <c r="D166" s="168">
        <v>5.9536380217405309</v>
      </c>
      <c r="E166" s="168">
        <v>4.2838250783425167</v>
      </c>
      <c r="F166" s="168">
        <v>4.6904087592069743</v>
      </c>
      <c r="G166" s="168">
        <v>1.3545739967848363</v>
      </c>
      <c r="H166" s="168">
        <v>9.04430356661085</v>
      </c>
      <c r="I166" s="168">
        <v>-1.2951863947990887</v>
      </c>
      <c r="J166" s="168">
        <v>2.6900382187707663</v>
      </c>
      <c r="K166" s="168">
        <v>-0.16767711356764892</v>
      </c>
      <c r="L166" s="168">
        <v>7.8227713340591265</v>
      </c>
      <c r="M166" s="168">
        <v>-4.0423982948477573</v>
      </c>
      <c r="N166" s="168">
        <v>0.80587937345251248</v>
      </c>
    </row>
    <row r="167" spans="1:14" ht="12.75" x14ac:dyDescent="0.2">
      <c r="B167" s="126" t="s">
        <v>1</v>
      </c>
      <c r="C167" s="168">
        <v>1.1163922292705593</v>
      </c>
      <c r="D167" s="168">
        <v>-1.6116998724558016</v>
      </c>
      <c r="E167" s="168">
        <v>1.8476565508775593</v>
      </c>
      <c r="F167" s="168">
        <v>4.7384012408135021</v>
      </c>
      <c r="G167" s="168">
        <v>3.5011537127846282</v>
      </c>
      <c r="H167" s="168">
        <v>11.547049728150483</v>
      </c>
      <c r="I167" s="168">
        <v>-6.6163974770334306</v>
      </c>
      <c r="J167" s="168">
        <v>-5.9429223963027908</v>
      </c>
      <c r="K167" s="168">
        <v>4.8533618017643221E-2</v>
      </c>
      <c r="L167" s="168">
        <v>3.2694936991056665</v>
      </c>
      <c r="M167" s="168">
        <v>-1.1839896709804947</v>
      </c>
      <c r="N167" s="168">
        <v>3.3017362067675009</v>
      </c>
    </row>
    <row r="168" spans="1:14" ht="12.75" x14ac:dyDescent="0.2">
      <c r="B168" s="126" t="s">
        <v>2</v>
      </c>
      <c r="C168" s="168">
        <v>-0.78060555960728095</v>
      </c>
      <c r="D168" s="168">
        <v>-7.5695314952510557</v>
      </c>
      <c r="E168" s="168">
        <v>-0.66572145789527326</v>
      </c>
      <c r="F168" s="168">
        <v>4.3098943660941558</v>
      </c>
      <c r="G168" s="168">
        <v>4.222002209778168</v>
      </c>
      <c r="H168" s="168">
        <v>11.985723842111994</v>
      </c>
      <c r="I168" s="168">
        <v>-11.464833025447291</v>
      </c>
      <c r="J168" s="168">
        <v>-13.41385051529042</v>
      </c>
      <c r="K168" s="168">
        <v>1.5154496350725424</v>
      </c>
      <c r="L168" s="168">
        <v>-0.77775279093141592</v>
      </c>
      <c r="M168" s="168">
        <v>0.28261478776818194</v>
      </c>
      <c r="N168" s="168">
        <v>5.3350242236694498</v>
      </c>
    </row>
    <row r="169" spans="1:14" ht="12.75" x14ac:dyDescent="0.2">
      <c r="A169" s="126">
        <v>2016</v>
      </c>
      <c r="B169" s="126" t="s">
        <v>3</v>
      </c>
      <c r="C169" s="168">
        <v>-2.8789656678321052</v>
      </c>
      <c r="D169" s="168">
        <v>-12.544158318367238</v>
      </c>
      <c r="E169" s="168">
        <v>-3.0719429884693739</v>
      </c>
      <c r="F169" s="168">
        <v>3.4568386006718157</v>
      </c>
      <c r="G169" s="168">
        <v>10.022343269270465</v>
      </c>
      <c r="H169" s="168">
        <v>7.953741140254948</v>
      </c>
      <c r="I169" s="168">
        <v>-14.641138440079672</v>
      </c>
      <c r="J169" s="168">
        <v>-12.682865857928135</v>
      </c>
      <c r="K169" s="168">
        <v>0.60231321006904182</v>
      </c>
      <c r="L169" s="168">
        <v>-6.4725845542611893</v>
      </c>
      <c r="M169" s="168">
        <v>0.10948238026533375</v>
      </c>
      <c r="N169" s="168">
        <v>6.1178512404279388</v>
      </c>
    </row>
    <row r="170" spans="1:14" ht="12.75" x14ac:dyDescent="0.2">
      <c r="B170" s="126" t="s">
        <v>4</v>
      </c>
      <c r="C170" s="168">
        <v>-4.32435770562725</v>
      </c>
      <c r="D170" s="168">
        <v>-13.845813129755513</v>
      </c>
      <c r="E170" s="168">
        <v>-4.164557890161916</v>
      </c>
      <c r="F170" s="168">
        <v>3.2772167579396836</v>
      </c>
      <c r="G170" s="168">
        <v>6.3226484449458695</v>
      </c>
      <c r="H170" s="168">
        <v>2.958069125055161</v>
      </c>
      <c r="I170" s="168">
        <v>-16.05691974638664</v>
      </c>
      <c r="J170" s="168">
        <v>-6.8586693527138749</v>
      </c>
      <c r="K170" s="168">
        <v>3.9316613225813484</v>
      </c>
      <c r="L170" s="168">
        <v>-9.616234077275692</v>
      </c>
      <c r="M170" s="168">
        <v>-3.6486495434669735</v>
      </c>
      <c r="N170" s="168">
        <v>7.1086185288303199</v>
      </c>
    </row>
    <row r="171" spans="1:14" ht="12.75" x14ac:dyDescent="0.2">
      <c r="B171" s="126" t="s">
        <v>1</v>
      </c>
      <c r="C171" s="168">
        <v>-4.8976401564195271</v>
      </c>
      <c r="D171" s="168">
        <v>-12.689065964395695</v>
      </c>
      <c r="E171" s="168">
        <v>-5.0709434784271394</v>
      </c>
      <c r="F171" s="168">
        <v>0.94699817545595977</v>
      </c>
      <c r="G171" s="168">
        <v>-1.0282982954832676</v>
      </c>
      <c r="H171" s="168">
        <v>-2.0579088159577594</v>
      </c>
      <c r="I171" s="168">
        <v>-14.65010234987912</v>
      </c>
      <c r="J171" s="168">
        <v>-0.72604694909149714</v>
      </c>
      <c r="K171" s="168">
        <v>5.0111743126356032</v>
      </c>
      <c r="L171" s="168">
        <v>-10.558623033066667</v>
      </c>
      <c r="M171" s="168">
        <v>-4.6879980248618693</v>
      </c>
      <c r="N171" s="168">
        <v>7.4791200472857469</v>
      </c>
    </row>
    <row r="172" spans="1:14" ht="12.75" x14ac:dyDescent="0.2">
      <c r="B172" s="126" t="s">
        <v>2</v>
      </c>
      <c r="C172" s="168">
        <v>-5.3793388527689814</v>
      </c>
      <c r="D172" s="168">
        <v>-11.267431837218325</v>
      </c>
      <c r="E172" s="168">
        <v>-6.0368389500000177</v>
      </c>
      <c r="F172" s="168">
        <v>-2.1666753378791697</v>
      </c>
      <c r="G172" s="168">
        <v>-7.5532949951888213</v>
      </c>
      <c r="H172" s="168">
        <v>-5.9234339551480844</v>
      </c>
      <c r="I172" s="168">
        <v>-13.432203670186439</v>
      </c>
      <c r="J172" s="168">
        <v>5.0769680750000106</v>
      </c>
      <c r="K172" s="168">
        <v>3.7042906370369622</v>
      </c>
      <c r="L172" s="168">
        <v>-10.482794689475838</v>
      </c>
      <c r="M172" s="168">
        <v>-5.0293879725000323</v>
      </c>
      <c r="N172" s="168">
        <v>7.6134601634516486</v>
      </c>
    </row>
    <row r="173" spans="1:14" ht="12.75" x14ac:dyDescent="0.2">
      <c r="A173" s="126">
        <v>2017</v>
      </c>
      <c r="B173" s="121" t="s">
        <v>3</v>
      </c>
      <c r="C173" s="168">
        <v>-3.9116856676417768</v>
      </c>
      <c r="D173" s="168">
        <v>-5.5798489492505752</v>
      </c>
      <c r="E173" s="168">
        <v>-4.2940200229019894</v>
      </c>
      <c r="F173" s="168">
        <v>-2.7174383529239492</v>
      </c>
      <c r="G173" s="168">
        <v>-14.361088323803344</v>
      </c>
      <c r="H173" s="168">
        <v>-3.3008148065575114</v>
      </c>
      <c r="I173" s="168">
        <v>-9.4170753592084537</v>
      </c>
      <c r="J173" s="168">
        <v>7.411798714037019</v>
      </c>
      <c r="K173" s="168">
        <v>4.5073467966173979</v>
      </c>
      <c r="L173" s="168">
        <v>-6.8036462833436815</v>
      </c>
      <c r="M173" s="168">
        <v>-5.9208308493013817</v>
      </c>
      <c r="N173" s="168">
        <v>6.8711069837787022</v>
      </c>
    </row>
    <row r="174" spans="1:14" ht="12.75" x14ac:dyDescent="0.2">
      <c r="B174" s="126" t="s">
        <v>4</v>
      </c>
      <c r="C174" s="168">
        <v>-2.290757264555495</v>
      </c>
      <c r="D174" s="168">
        <v>-0.68142663539912007</v>
      </c>
      <c r="E174" s="168">
        <v>-3.2188461562316206</v>
      </c>
      <c r="F174" s="168">
        <v>-4.3012250449282732</v>
      </c>
      <c r="G174" s="168">
        <v>-14.161331801861735</v>
      </c>
      <c r="H174" s="168">
        <v>-0.59106784263849477</v>
      </c>
      <c r="I174" s="168">
        <v>-5.5814759304822417</v>
      </c>
      <c r="J174" s="168">
        <v>4.2689010961349823</v>
      </c>
      <c r="K174" s="168">
        <v>2.2639465414387701</v>
      </c>
      <c r="L174" s="168">
        <v>-3.364531498477632</v>
      </c>
      <c r="M174" s="168">
        <v>-2.685437443246343</v>
      </c>
      <c r="N174" s="168">
        <v>4.1390330386824132</v>
      </c>
    </row>
    <row r="175" spans="1:14" ht="12.75" x14ac:dyDescent="0.2">
      <c r="B175" s="131" t="s">
        <v>1</v>
      </c>
      <c r="C175" s="168">
        <v>-0.23405678600141755</v>
      </c>
      <c r="D175" s="168">
        <v>2.4537954812676332</v>
      </c>
      <c r="E175" s="168">
        <v>-1.1826880613794657</v>
      </c>
      <c r="F175" s="168">
        <v>-3.8090814517723572</v>
      </c>
      <c r="G175" s="168">
        <v>-8.5664207821272527</v>
      </c>
      <c r="H175" s="168">
        <v>3.1670848729855834</v>
      </c>
      <c r="I175" s="168">
        <v>-2.8853877515841333</v>
      </c>
      <c r="J175" s="168">
        <v>1.5359314090780174</v>
      </c>
      <c r="K175" s="168">
        <v>1.8268944972454904</v>
      </c>
      <c r="L175" s="168">
        <v>0.39377472576981631</v>
      </c>
      <c r="M175" s="168">
        <v>0.80714092402553206</v>
      </c>
      <c r="N175" s="168">
        <v>1.0891407330452267</v>
      </c>
    </row>
    <row r="176" spans="1:14" ht="12.75" x14ac:dyDescent="0.2">
      <c r="B176" s="135" t="s">
        <v>2</v>
      </c>
      <c r="C176" s="168">
        <v>2.0799553196632274</v>
      </c>
      <c r="D176" s="168">
        <v>5.2037210655220321</v>
      </c>
      <c r="E176" s="168">
        <v>1.523011476596082</v>
      </c>
      <c r="F176" s="168">
        <v>-0.99343423685664334</v>
      </c>
      <c r="G176" s="168">
        <v>-3.587441753767763</v>
      </c>
      <c r="H176" s="168">
        <v>6.9220562411705231</v>
      </c>
      <c r="I176" s="168">
        <v>1.6058616692022838</v>
      </c>
      <c r="J176" s="168">
        <v>-2.0691174917622561</v>
      </c>
      <c r="K176" s="168">
        <v>3.3952080140326473</v>
      </c>
      <c r="L176" s="168">
        <v>3.1317731512475433</v>
      </c>
      <c r="M176" s="168">
        <v>3.7554517757036479</v>
      </c>
      <c r="N176" s="168">
        <v>-1.6519152616174893</v>
      </c>
    </row>
    <row r="177" spans="1:14" ht="12.75" x14ac:dyDescent="0.2">
      <c r="A177" s="126">
        <v>2018</v>
      </c>
      <c r="B177" s="139" t="s">
        <v>3</v>
      </c>
      <c r="C177" s="168">
        <v>2.9896110994442751</v>
      </c>
      <c r="D177" s="168">
        <v>3.8837131138734691</v>
      </c>
      <c r="E177" s="168">
        <v>1.9817433504983342</v>
      </c>
      <c r="F177" s="168">
        <v>0.43838017058544665</v>
      </c>
      <c r="G177" s="168">
        <v>0.28877823848948481</v>
      </c>
      <c r="H177" s="168">
        <v>5.6644519121384178</v>
      </c>
      <c r="I177" s="168">
        <v>2.4355808566218116</v>
      </c>
      <c r="J177" s="168">
        <v>-1.8508777959212779</v>
      </c>
      <c r="K177" s="168">
        <v>1.9273566516514933</v>
      </c>
      <c r="L177" s="168">
        <v>3.0250909825411441</v>
      </c>
      <c r="M177" s="168">
        <v>8.30397367302497</v>
      </c>
      <c r="N177" s="168">
        <v>-3.1889217969989829</v>
      </c>
    </row>
    <row r="178" spans="1:14" ht="12.75" x14ac:dyDescent="0.2">
      <c r="B178" s="142" t="s">
        <v>4</v>
      </c>
      <c r="C178" s="168">
        <v>3.828816615759834</v>
      </c>
      <c r="D178" s="168">
        <v>2.2475096972803641</v>
      </c>
      <c r="E178" s="168">
        <v>2.9393673562080807</v>
      </c>
      <c r="F178" s="168">
        <v>3.0345533566100897</v>
      </c>
      <c r="G178" s="168">
        <v>2.3266551669774174</v>
      </c>
      <c r="H178" s="168">
        <v>3.8459775878982612</v>
      </c>
      <c r="I178" s="168">
        <v>1.7169434982411502</v>
      </c>
      <c r="J178" s="168">
        <v>3.8123824519593938</v>
      </c>
      <c r="K178" s="168">
        <v>-3.9896119451398704E-2</v>
      </c>
      <c r="L178" s="168">
        <v>3.5284372811507581</v>
      </c>
      <c r="M178" s="168">
        <v>9.8570951460449976</v>
      </c>
      <c r="N178" s="168">
        <v>-1.8732242189548742</v>
      </c>
    </row>
    <row r="179" spans="1:14" ht="12.75" x14ac:dyDescent="0.2">
      <c r="B179" s="142" t="s">
        <v>1</v>
      </c>
      <c r="C179" s="165">
        <v>3.5749181052161845</v>
      </c>
      <c r="D179" s="165">
        <v>0.77008979536114452</v>
      </c>
      <c r="E179" s="165">
        <v>3.4697764243972387</v>
      </c>
      <c r="F179" s="165">
        <v>4.8506644300595383</v>
      </c>
      <c r="G179" s="165">
        <v>-0.16360400831992195</v>
      </c>
      <c r="H179" s="165">
        <v>4.9933057952235771</v>
      </c>
      <c r="I179" s="165">
        <v>0.26477617110488438</v>
      </c>
      <c r="J179" s="165">
        <v>8.7802469011905657</v>
      </c>
      <c r="K179" s="165">
        <v>-3.5979595904773021</v>
      </c>
      <c r="L179" s="165">
        <v>3.4391153433377752</v>
      </c>
      <c r="M179" s="165">
        <v>6.8498414262229659</v>
      </c>
      <c r="N179" s="165">
        <v>6.1027111312199622E-3</v>
      </c>
    </row>
    <row r="180" spans="1:14" ht="14.25" customHeight="1" x14ac:dyDescent="0.2">
      <c r="A180" s="330"/>
      <c r="B180" s="330" t="s">
        <v>2</v>
      </c>
      <c r="C180" s="165">
        <v>2.8188550603753413</v>
      </c>
      <c r="D180" s="165">
        <v>0.12298641011736322</v>
      </c>
      <c r="E180" s="165">
        <v>3.2088262250707658</v>
      </c>
      <c r="F180" s="165">
        <v>5.4126620075860927</v>
      </c>
      <c r="G180" s="165">
        <v>-0.84489037537773015</v>
      </c>
      <c r="H180" s="165">
        <v>2.8857758736047572</v>
      </c>
      <c r="I180" s="165">
        <v>-3.4050362607974733</v>
      </c>
      <c r="J180" s="165">
        <v>16.817870651309192</v>
      </c>
      <c r="K180" s="165">
        <v>-8.9606832760953097</v>
      </c>
      <c r="L180" s="165">
        <v>4.0538901308844828</v>
      </c>
      <c r="M180" s="165">
        <v>3.6901512218284154</v>
      </c>
      <c r="N180" s="165">
        <v>1.293218734326544</v>
      </c>
    </row>
    <row r="181" spans="1:14" ht="14.25" customHeight="1" thickBot="1" x14ac:dyDescent="0.25">
      <c r="A181" s="113">
        <v>2019</v>
      </c>
      <c r="B181" s="331" t="s">
        <v>3</v>
      </c>
      <c r="C181" s="318">
        <v>2.3809301083243071</v>
      </c>
      <c r="D181" s="165">
        <v>0.87677006144649283</v>
      </c>
      <c r="E181" s="165">
        <v>3.2807568032227294</v>
      </c>
      <c r="F181" s="165">
        <v>6.5261236358780081</v>
      </c>
      <c r="G181" s="165">
        <v>-0.97545488492892218</v>
      </c>
      <c r="H181" s="165">
        <v>2.6570973690196382</v>
      </c>
      <c r="I181" s="165">
        <v>-6.0200071961772039</v>
      </c>
      <c r="J181" s="165">
        <v>15.266550603163523</v>
      </c>
      <c r="K181" s="165">
        <v>-10.057083782883083</v>
      </c>
      <c r="L181" s="165">
        <v>5.5252464691441219</v>
      </c>
      <c r="M181" s="165">
        <v>8.3110071783053741E-2</v>
      </c>
      <c r="N181" s="165">
        <v>3.4990245169880296</v>
      </c>
    </row>
    <row r="182" spans="1:14" ht="12.75" x14ac:dyDescent="0.2">
      <c r="A182" s="327" t="s">
        <v>289</v>
      </c>
      <c r="B182" s="107"/>
      <c r="C182" s="107"/>
      <c r="D182" s="112"/>
      <c r="E182" s="112"/>
      <c r="F182" s="112"/>
      <c r="G182" s="112"/>
      <c r="H182" s="100"/>
      <c r="I182" s="112"/>
      <c r="J182" s="100"/>
      <c r="K182" s="100"/>
      <c r="L182" s="100"/>
      <c r="M182" s="112"/>
      <c r="N182" s="112"/>
    </row>
    <row r="183" spans="1:14" ht="12.75" x14ac:dyDescent="0.2">
      <c r="A183" s="194" t="s">
        <v>211</v>
      </c>
      <c r="B183" s="107"/>
      <c r="C183" s="107"/>
      <c r="D183" s="107"/>
      <c r="E183" s="107"/>
      <c r="F183" s="111"/>
      <c r="G183" s="111"/>
      <c r="H183" s="96"/>
      <c r="I183" s="111"/>
      <c r="J183" s="96"/>
      <c r="K183" s="96"/>
      <c r="L183" s="96"/>
      <c r="M183" s="107"/>
      <c r="N183" s="107"/>
    </row>
    <row r="184" spans="1:14" ht="12.75" x14ac:dyDescent="0.2">
      <c r="A184" s="194" t="s">
        <v>290</v>
      </c>
      <c r="B184" s="107"/>
      <c r="C184" s="107"/>
      <c r="D184" s="107"/>
      <c r="E184" s="107"/>
      <c r="F184" s="107"/>
      <c r="G184" s="107"/>
      <c r="H184" s="90"/>
      <c r="I184" s="107"/>
      <c r="J184" s="118"/>
      <c r="K184" s="118"/>
      <c r="L184" s="118"/>
      <c r="M184" s="107"/>
      <c r="N184" s="107"/>
    </row>
    <row r="185" spans="1:14" ht="12.75" x14ac:dyDescent="0.2">
      <c r="A185" s="194" t="s">
        <v>291</v>
      </c>
      <c r="B185" s="82"/>
      <c r="F185" s="118"/>
      <c r="H185" s="90"/>
      <c r="J185" s="117"/>
      <c r="K185" s="117"/>
      <c r="L185" s="90"/>
    </row>
    <row r="186" spans="1:14" ht="12.75" x14ac:dyDescent="0.2">
      <c r="H186" s="184"/>
      <c r="J186" s="184"/>
      <c r="K186" s="184"/>
      <c r="L186" s="184"/>
    </row>
    <row r="187" spans="1:14" ht="12.75" x14ac:dyDescent="0.2">
      <c r="C187" s="111"/>
      <c r="D187" s="111"/>
      <c r="E187" s="111"/>
      <c r="F187" s="111"/>
      <c r="G187" s="111"/>
      <c r="H187" s="111"/>
      <c r="I187" s="111"/>
      <c r="J187" s="111"/>
      <c r="K187" s="111"/>
      <c r="L187" s="111"/>
      <c r="M187" s="111"/>
      <c r="N187" s="111"/>
    </row>
    <row r="188" spans="1:14" ht="12.75" x14ac:dyDescent="0.2">
      <c r="H188" s="185"/>
      <c r="J188" s="185"/>
      <c r="K188" s="185"/>
      <c r="L188" s="185"/>
    </row>
    <row r="189" spans="1:14" ht="19.5" customHeight="1" x14ac:dyDescent="0.2">
      <c r="H189" s="185"/>
      <c r="J189" s="185"/>
      <c r="K189" s="185"/>
      <c r="L189" s="185"/>
    </row>
    <row r="190" spans="1:14" ht="12.75" x14ac:dyDescent="0.2">
      <c r="H190" s="185"/>
      <c r="J190" s="185"/>
      <c r="K190" s="185"/>
      <c r="L190" s="185"/>
    </row>
    <row r="191" spans="1:14" ht="12.75" x14ac:dyDescent="0.2">
      <c r="H191" s="118"/>
      <c r="J191" s="118"/>
      <c r="K191" s="118"/>
      <c r="L191" s="118"/>
    </row>
    <row r="192" spans="1:14" ht="12.75" x14ac:dyDescent="0.2">
      <c r="H192" s="118"/>
      <c r="J192" s="118"/>
      <c r="K192" s="118"/>
      <c r="L192" s="118"/>
    </row>
    <row r="193" spans="1:12" ht="12.75" x14ac:dyDescent="0.2">
      <c r="H193" s="118"/>
      <c r="J193" s="118"/>
      <c r="K193" s="118"/>
      <c r="L193" s="118"/>
    </row>
    <row r="194" spans="1:12" ht="12.75" x14ac:dyDescent="0.2">
      <c r="H194" s="118"/>
      <c r="J194" s="118"/>
      <c r="K194" s="118"/>
      <c r="L194" s="118"/>
    </row>
    <row r="195" spans="1:12" ht="12.75" x14ac:dyDescent="0.2">
      <c r="H195" s="118"/>
      <c r="J195" s="118"/>
      <c r="K195" s="118"/>
      <c r="L195" s="118"/>
    </row>
    <row r="196" spans="1:12" ht="12.75" x14ac:dyDescent="0.2">
      <c r="H196" s="108"/>
      <c r="J196" s="108"/>
      <c r="K196" s="108"/>
      <c r="L196" s="108"/>
    </row>
    <row r="197" spans="1:12" ht="12.75" x14ac:dyDescent="0.2">
      <c r="H197" s="108"/>
      <c r="J197" s="108"/>
      <c r="K197" s="108"/>
      <c r="L197" s="108"/>
    </row>
    <row r="198" spans="1:12" ht="12.75" x14ac:dyDescent="0.2">
      <c r="H198" s="108"/>
      <c r="J198" s="108"/>
      <c r="K198" s="108"/>
      <c r="L198" s="108"/>
    </row>
    <row r="199" spans="1:12" ht="12.75" x14ac:dyDescent="0.2">
      <c r="H199" s="108"/>
      <c r="J199" s="108"/>
      <c r="K199" s="108"/>
      <c r="L199" s="108"/>
    </row>
    <row r="200" spans="1:12" ht="12.75" x14ac:dyDescent="0.2">
      <c r="H200" s="108"/>
      <c r="J200" s="108"/>
      <c r="K200" s="108"/>
      <c r="L200" s="108"/>
    </row>
    <row r="201" spans="1:12" s="118" customFormat="1" ht="12.75" x14ac:dyDescent="0.2">
      <c r="A201" s="126"/>
      <c r="B201" s="92"/>
      <c r="F201" s="117"/>
      <c r="G201" s="117"/>
      <c r="H201" s="108"/>
      <c r="I201" s="117"/>
      <c r="J201" s="108"/>
      <c r="K201" s="108"/>
      <c r="L201" s="108"/>
    </row>
    <row r="202" spans="1:12" s="118" customFormat="1" ht="12.75" x14ac:dyDescent="0.2">
      <c r="A202" s="126"/>
      <c r="B202" s="92"/>
      <c r="F202" s="117"/>
      <c r="G202" s="117"/>
      <c r="H202" s="108"/>
      <c r="I202" s="117"/>
      <c r="J202" s="108"/>
      <c r="K202" s="108"/>
      <c r="L202" s="108"/>
    </row>
    <row r="203" spans="1:12" s="118" customFormat="1" ht="12.75" x14ac:dyDescent="0.2">
      <c r="A203" s="126"/>
      <c r="B203" s="92"/>
      <c r="F203" s="117"/>
      <c r="G203" s="117"/>
      <c r="H203" s="108"/>
      <c r="I203" s="117"/>
      <c r="J203" s="108"/>
      <c r="K203" s="108"/>
      <c r="L203" s="108"/>
    </row>
    <row r="204" spans="1:12" s="118" customFormat="1" ht="12.75" x14ac:dyDescent="0.2">
      <c r="A204" s="126"/>
      <c r="B204" s="92"/>
      <c r="F204" s="117"/>
      <c r="G204" s="117"/>
      <c r="H204" s="108"/>
      <c r="I204" s="117"/>
      <c r="J204" s="108"/>
      <c r="K204" s="108"/>
      <c r="L204" s="108"/>
    </row>
    <row r="205" spans="1:12" s="118" customFormat="1" ht="12.75" x14ac:dyDescent="0.2">
      <c r="A205" s="126"/>
      <c r="B205" s="92"/>
      <c r="F205" s="117"/>
      <c r="G205" s="117"/>
      <c r="H205" s="108"/>
      <c r="I205" s="117"/>
      <c r="J205" s="108"/>
      <c r="K205" s="108"/>
      <c r="L205" s="108"/>
    </row>
    <row r="206" spans="1:12" s="118" customFormat="1" ht="12.75" x14ac:dyDescent="0.2">
      <c r="A206" s="126"/>
      <c r="B206" s="92"/>
      <c r="F206" s="117"/>
      <c r="G206" s="117"/>
      <c r="H206" s="108"/>
      <c r="I206" s="117"/>
      <c r="J206" s="108"/>
      <c r="K206" s="108"/>
      <c r="L206" s="108"/>
    </row>
    <row r="207" spans="1:12" s="118" customFormat="1" ht="12.75" x14ac:dyDescent="0.2">
      <c r="A207" s="126"/>
      <c r="B207" s="92"/>
      <c r="F207" s="117"/>
      <c r="G207" s="117"/>
      <c r="H207" s="108"/>
      <c r="I207" s="117"/>
      <c r="J207" s="108"/>
      <c r="K207" s="108"/>
      <c r="L207" s="108"/>
    </row>
    <row r="208" spans="1:12" s="118" customFormat="1" ht="12.75" x14ac:dyDescent="0.2">
      <c r="A208" s="126"/>
      <c r="B208" s="92"/>
      <c r="F208" s="117"/>
      <c r="G208" s="117"/>
      <c r="H208" s="108"/>
      <c r="I208" s="117"/>
      <c r="J208" s="108"/>
      <c r="K208" s="108"/>
      <c r="L208" s="108"/>
    </row>
    <row r="209" spans="1:12" s="118" customFormat="1" ht="12.75" x14ac:dyDescent="0.2">
      <c r="A209" s="126"/>
      <c r="B209" s="92"/>
      <c r="F209" s="117"/>
      <c r="G209" s="117"/>
      <c r="H209" s="108"/>
      <c r="I209" s="117"/>
      <c r="J209" s="108"/>
      <c r="K209" s="108"/>
      <c r="L209" s="108"/>
    </row>
    <row r="210" spans="1:12" s="118" customFormat="1" ht="12.75" x14ac:dyDescent="0.2">
      <c r="A210" s="126"/>
      <c r="B210" s="92"/>
      <c r="F210" s="117"/>
      <c r="G210" s="117"/>
      <c r="H210" s="108"/>
      <c r="I210" s="117"/>
      <c r="J210" s="108"/>
      <c r="K210" s="108"/>
      <c r="L210" s="108"/>
    </row>
    <row r="211" spans="1:12" s="118" customFormat="1" ht="12.75" x14ac:dyDescent="0.2">
      <c r="A211" s="126">
        <v>2018</v>
      </c>
      <c r="B211" s="92" t="s">
        <v>3</v>
      </c>
      <c r="F211" s="117"/>
      <c r="G211" s="117"/>
      <c r="H211" s="108"/>
      <c r="I211" s="117"/>
      <c r="J211" s="108"/>
      <c r="K211" s="108"/>
      <c r="L211" s="108"/>
    </row>
    <row r="212" spans="1:12" s="118" customFormat="1" ht="12.75" x14ac:dyDescent="0.2">
      <c r="A212" s="126"/>
      <c r="B212" s="92"/>
      <c r="F212" s="117"/>
      <c r="G212" s="117"/>
      <c r="H212" s="108"/>
      <c r="I212" s="117"/>
      <c r="J212" s="108"/>
      <c r="K212" s="108"/>
      <c r="L212" s="108"/>
    </row>
    <row r="213" spans="1:12" s="118" customFormat="1" ht="12.75" x14ac:dyDescent="0.2">
      <c r="A213" s="126"/>
      <c r="B213" s="92"/>
      <c r="F213" s="117"/>
      <c r="G213" s="117"/>
      <c r="H213" s="108"/>
      <c r="I213" s="117"/>
      <c r="J213" s="108"/>
      <c r="K213" s="108"/>
      <c r="L213" s="108"/>
    </row>
    <row r="214" spans="1:12" s="118" customFormat="1" ht="12.75" x14ac:dyDescent="0.2">
      <c r="A214" s="126"/>
      <c r="B214" s="92"/>
      <c r="F214" s="117"/>
      <c r="G214" s="117"/>
      <c r="H214" s="108"/>
      <c r="I214" s="117"/>
      <c r="J214" s="108"/>
      <c r="K214" s="108"/>
      <c r="L214" s="108"/>
    </row>
    <row r="215" spans="1:12" s="118" customFormat="1" ht="12.75" x14ac:dyDescent="0.2">
      <c r="A215" s="126"/>
      <c r="B215" s="92"/>
      <c r="F215" s="117"/>
      <c r="G215" s="117"/>
      <c r="H215" s="108"/>
      <c r="I215" s="117"/>
      <c r="J215" s="108"/>
      <c r="K215" s="108"/>
      <c r="L215" s="108"/>
    </row>
    <row r="216" spans="1:12" s="118" customFormat="1" ht="12.75" x14ac:dyDescent="0.2">
      <c r="A216" s="126"/>
      <c r="B216" s="92"/>
      <c r="F216" s="117"/>
      <c r="G216" s="117"/>
      <c r="H216" s="108"/>
      <c r="I216" s="117"/>
      <c r="J216" s="108"/>
      <c r="K216" s="108"/>
      <c r="L216" s="108"/>
    </row>
    <row r="217" spans="1:12" s="118" customFormat="1" ht="12.75" x14ac:dyDescent="0.2">
      <c r="A217" s="126"/>
      <c r="B217" s="92"/>
      <c r="F217" s="117"/>
      <c r="G217" s="117"/>
      <c r="H217" s="108"/>
      <c r="I217" s="117"/>
      <c r="J217" s="108"/>
      <c r="K217" s="108"/>
      <c r="L217" s="108"/>
    </row>
    <row r="218" spans="1:12" s="118" customFormat="1" ht="12.75" x14ac:dyDescent="0.2">
      <c r="A218" s="126"/>
      <c r="B218" s="92"/>
      <c r="F218" s="117"/>
      <c r="G218" s="117"/>
      <c r="H218" s="108"/>
      <c r="I218" s="117"/>
      <c r="J218" s="108"/>
      <c r="K218" s="108"/>
      <c r="L218" s="108"/>
    </row>
    <row r="219" spans="1:12" s="118" customFormat="1" ht="12.75" x14ac:dyDescent="0.2">
      <c r="A219" s="126"/>
      <c r="B219" s="92"/>
      <c r="F219" s="117"/>
      <c r="G219" s="117"/>
      <c r="H219" s="108"/>
      <c r="I219" s="117"/>
      <c r="J219" s="108"/>
      <c r="K219" s="108"/>
      <c r="L219" s="108"/>
    </row>
    <row r="220" spans="1:12" s="118" customFormat="1" ht="12.75" x14ac:dyDescent="0.2">
      <c r="A220" s="126"/>
      <c r="B220" s="92"/>
      <c r="F220" s="117"/>
      <c r="G220" s="117"/>
      <c r="H220" s="108"/>
      <c r="I220" s="117"/>
      <c r="J220" s="108"/>
      <c r="K220" s="108"/>
      <c r="L220" s="108"/>
    </row>
    <row r="221" spans="1:12" s="118" customFormat="1" ht="12.75" x14ac:dyDescent="0.2">
      <c r="A221" s="126"/>
      <c r="B221" s="92"/>
      <c r="F221" s="117"/>
      <c r="G221" s="117"/>
      <c r="H221" s="108"/>
      <c r="I221" s="117"/>
      <c r="J221" s="108"/>
      <c r="K221" s="108"/>
      <c r="L221" s="108"/>
    </row>
    <row r="222" spans="1:12" s="118" customFormat="1" ht="12.75" x14ac:dyDescent="0.2">
      <c r="A222" s="126"/>
      <c r="B222" s="92"/>
      <c r="F222" s="117"/>
      <c r="G222" s="117"/>
      <c r="H222" s="108"/>
      <c r="I222" s="117"/>
      <c r="J222" s="108"/>
      <c r="K222" s="108"/>
      <c r="L222" s="108"/>
    </row>
    <row r="223" spans="1:12" s="118" customFormat="1" ht="12.75" x14ac:dyDescent="0.2">
      <c r="A223" s="126"/>
      <c r="B223" s="92"/>
      <c r="F223" s="117"/>
      <c r="G223" s="117"/>
      <c r="H223" s="108"/>
      <c r="I223" s="117"/>
      <c r="J223" s="108"/>
      <c r="K223" s="108"/>
      <c r="L223" s="108"/>
    </row>
    <row r="224" spans="1:12" s="118" customFormat="1" ht="12.75" x14ac:dyDescent="0.2">
      <c r="A224" s="126"/>
      <c r="B224" s="92"/>
      <c r="F224" s="117"/>
      <c r="G224" s="117"/>
      <c r="H224" s="108"/>
      <c r="I224" s="117"/>
      <c r="J224" s="108"/>
      <c r="K224" s="108"/>
      <c r="L224" s="108"/>
    </row>
    <row r="225" spans="1:12" s="118" customFormat="1" ht="12.75" x14ac:dyDescent="0.2">
      <c r="A225" s="126"/>
      <c r="B225" s="92"/>
      <c r="F225" s="117"/>
      <c r="G225" s="117"/>
      <c r="H225" s="108"/>
      <c r="I225" s="117"/>
      <c r="J225" s="108"/>
      <c r="K225" s="108"/>
      <c r="L225" s="108"/>
    </row>
    <row r="226" spans="1:12" s="118" customFormat="1" ht="12.75" x14ac:dyDescent="0.2">
      <c r="A226" s="126">
        <v>2018</v>
      </c>
      <c r="B226" s="92" t="s">
        <v>3</v>
      </c>
      <c r="F226" s="117"/>
      <c r="G226" s="117"/>
      <c r="H226" s="108"/>
      <c r="I226" s="117"/>
      <c r="J226" s="108"/>
      <c r="K226" s="108"/>
      <c r="L226" s="108"/>
    </row>
    <row r="227" spans="1:12" s="118" customFormat="1" ht="12.75" x14ac:dyDescent="0.2">
      <c r="A227" s="126"/>
      <c r="B227" s="92"/>
      <c r="F227" s="117"/>
      <c r="G227" s="117"/>
      <c r="H227" s="108"/>
      <c r="I227" s="117"/>
      <c r="J227" s="108"/>
      <c r="K227" s="108"/>
      <c r="L227" s="108"/>
    </row>
    <row r="228" spans="1:12" s="118" customFormat="1" ht="12.75" x14ac:dyDescent="0.2">
      <c r="A228" s="126"/>
      <c r="B228" s="92"/>
      <c r="F228" s="117"/>
      <c r="G228" s="117"/>
      <c r="H228" s="108"/>
      <c r="I228" s="117"/>
      <c r="J228" s="108"/>
      <c r="K228" s="108"/>
      <c r="L228" s="108"/>
    </row>
    <row r="229" spans="1:12" s="118" customFormat="1" ht="12.75" x14ac:dyDescent="0.2">
      <c r="A229" s="126"/>
      <c r="B229" s="92"/>
      <c r="F229" s="117"/>
      <c r="G229" s="117"/>
      <c r="H229" s="108"/>
      <c r="I229" s="117"/>
      <c r="J229" s="108"/>
      <c r="K229" s="108"/>
      <c r="L229" s="108"/>
    </row>
    <row r="230" spans="1:12" s="118" customFormat="1" ht="12.75" x14ac:dyDescent="0.2">
      <c r="A230" s="126"/>
      <c r="B230" s="92"/>
      <c r="F230" s="117"/>
      <c r="G230" s="117"/>
      <c r="H230" s="108"/>
      <c r="I230" s="117"/>
      <c r="J230" s="108"/>
      <c r="K230" s="108"/>
      <c r="L230" s="108"/>
    </row>
    <row r="231" spans="1:12" s="118" customFormat="1" ht="12.75" x14ac:dyDescent="0.2">
      <c r="A231" s="126"/>
      <c r="B231" s="92"/>
      <c r="F231" s="117"/>
      <c r="G231" s="117"/>
      <c r="H231" s="108"/>
      <c r="I231" s="117"/>
      <c r="J231" s="108"/>
      <c r="K231" s="108"/>
      <c r="L231" s="108"/>
    </row>
    <row r="232" spans="1:12" s="118" customFormat="1" ht="12.75" x14ac:dyDescent="0.2">
      <c r="A232" s="126"/>
      <c r="B232" s="92"/>
      <c r="F232" s="117"/>
      <c r="G232" s="117"/>
      <c r="H232" s="108"/>
      <c r="I232" s="117"/>
      <c r="J232" s="108"/>
      <c r="K232" s="108"/>
      <c r="L232" s="108"/>
    </row>
    <row r="233" spans="1:12" s="118" customFormat="1" ht="12.75" x14ac:dyDescent="0.2">
      <c r="A233" s="126"/>
      <c r="B233" s="92"/>
      <c r="F233" s="117"/>
      <c r="G233" s="117"/>
      <c r="H233" s="108"/>
      <c r="I233" s="117"/>
      <c r="J233" s="108"/>
      <c r="K233" s="108"/>
      <c r="L233" s="108"/>
    </row>
    <row r="234" spans="1:12" s="118" customFormat="1" ht="12.75" x14ac:dyDescent="0.2">
      <c r="A234" s="126"/>
      <c r="B234" s="92"/>
      <c r="F234" s="117"/>
      <c r="G234" s="117"/>
      <c r="H234" s="108"/>
      <c r="I234" s="117"/>
      <c r="J234" s="108"/>
      <c r="K234" s="108"/>
      <c r="L234" s="108"/>
    </row>
    <row r="235" spans="1:12" s="118" customFormat="1" ht="12.75" x14ac:dyDescent="0.2">
      <c r="A235" s="126"/>
      <c r="B235" s="92"/>
      <c r="F235" s="117"/>
      <c r="G235" s="117"/>
      <c r="H235" s="108"/>
      <c r="I235" s="117"/>
      <c r="J235" s="108"/>
      <c r="K235" s="108"/>
      <c r="L235" s="108"/>
    </row>
    <row r="236" spans="1:12" s="118" customFormat="1" ht="12.75" x14ac:dyDescent="0.2">
      <c r="A236" s="126"/>
      <c r="B236" s="92"/>
      <c r="F236" s="117"/>
      <c r="G236" s="117"/>
      <c r="H236" s="108"/>
      <c r="I236" s="117"/>
      <c r="J236" s="108"/>
      <c r="K236" s="108"/>
      <c r="L236" s="108"/>
    </row>
    <row r="237" spans="1:12" s="118" customFormat="1" ht="12.75" x14ac:dyDescent="0.2">
      <c r="A237" s="126"/>
      <c r="B237" s="92"/>
      <c r="F237" s="117"/>
      <c r="G237" s="117"/>
      <c r="H237" s="108"/>
      <c r="I237" s="117"/>
      <c r="J237" s="108"/>
      <c r="K237" s="108"/>
      <c r="L237" s="108"/>
    </row>
    <row r="238" spans="1:12" s="118" customFormat="1" ht="12.75" x14ac:dyDescent="0.2">
      <c r="A238" s="126"/>
      <c r="B238" s="92"/>
      <c r="F238" s="117"/>
      <c r="G238" s="117"/>
      <c r="H238" s="108"/>
      <c r="I238" s="117"/>
      <c r="J238" s="108"/>
      <c r="K238" s="108"/>
      <c r="L238" s="108"/>
    </row>
    <row r="239" spans="1:12" s="118" customFormat="1" ht="12.75" x14ac:dyDescent="0.2">
      <c r="A239" s="126"/>
      <c r="B239" s="92"/>
      <c r="F239" s="117"/>
      <c r="G239" s="117"/>
      <c r="H239" s="108"/>
      <c r="I239" s="117"/>
      <c r="J239" s="108"/>
      <c r="K239" s="108"/>
      <c r="L239" s="108"/>
    </row>
    <row r="240" spans="1:12" s="118" customFormat="1" ht="12.75" x14ac:dyDescent="0.2">
      <c r="A240" s="126"/>
      <c r="B240" s="92"/>
      <c r="F240" s="117"/>
      <c r="G240" s="117"/>
      <c r="H240" s="108"/>
      <c r="I240" s="117"/>
      <c r="J240" s="108"/>
      <c r="K240" s="108"/>
      <c r="L240" s="108"/>
    </row>
    <row r="241" spans="1:12" s="118" customFormat="1" ht="12.75" x14ac:dyDescent="0.2">
      <c r="A241" s="126"/>
      <c r="B241" s="92"/>
      <c r="F241" s="117"/>
      <c r="G241" s="117"/>
      <c r="H241" s="108"/>
      <c r="I241" s="117"/>
      <c r="J241" s="108"/>
      <c r="K241" s="108"/>
      <c r="L241" s="108"/>
    </row>
    <row r="242" spans="1:12" s="118" customFormat="1" ht="12.75" x14ac:dyDescent="0.2">
      <c r="A242" s="126"/>
      <c r="B242" s="92"/>
      <c r="F242" s="117"/>
      <c r="G242" s="117"/>
      <c r="H242" s="108"/>
      <c r="I242" s="117"/>
      <c r="J242" s="108"/>
      <c r="K242" s="108"/>
      <c r="L242" s="108"/>
    </row>
    <row r="243" spans="1:12" s="118" customFormat="1" ht="12.75" x14ac:dyDescent="0.2">
      <c r="A243" s="126"/>
      <c r="B243" s="92"/>
      <c r="F243" s="117"/>
      <c r="G243" s="117"/>
      <c r="H243" s="108"/>
      <c r="I243" s="117"/>
      <c r="J243" s="108"/>
      <c r="K243" s="108"/>
      <c r="L243" s="108"/>
    </row>
    <row r="244" spans="1:12" s="118" customFormat="1" ht="12.75" x14ac:dyDescent="0.2">
      <c r="A244" s="126"/>
      <c r="B244" s="92"/>
      <c r="F244" s="117"/>
      <c r="G244" s="117"/>
      <c r="H244" s="108"/>
      <c r="I244" s="117"/>
      <c r="J244" s="108"/>
      <c r="K244" s="108"/>
      <c r="L244" s="108"/>
    </row>
    <row r="245" spans="1:12" s="118" customFormat="1" ht="12.75" x14ac:dyDescent="0.2">
      <c r="A245" s="126"/>
      <c r="B245" s="92"/>
      <c r="F245" s="117"/>
      <c r="G245" s="117"/>
      <c r="H245" s="108"/>
      <c r="I245" s="117"/>
      <c r="J245" s="108"/>
      <c r="K245" s="108"/>
      <c r="L245" s="108"/>
    </row>
    <row r="246" spans="1:12" s="118" customFormat="1" ht="12.75" x14ac:dyDescent="0.2">
      <c r="A246" s="126"/>
      <c r="B246" s="92"/>
      <c r="F246" s="117"/>
      <c r="G246" s="117"/>
      <c r="H246" s="108"/>
      <c r="I246" s="117"/>
      <c r="J246" s="108"/>
      <c r="K246" s="108"/>
      <c r="L246" s="108"/>
    </row>
    <row r="247" spans="1:12" s="118" customFormat="1" ht="12.75" x14ac:dyDescent="0.2">
      <c r="A247" s="126"/>
      <c r="B247" s="92"/>
      <c r="F247" s="117"/>
      <c r="G247" s="117"/>
      <c r="H247" s="108"/>
      <c r="I247" s="117"/>
      <c r="J247" s="108"/>
      <c r="K247" s="108"/>
      <c r="L247" s="108"/>
    </row>
    <row r="248" spans="1:12" s="118" customFormat="1" ht="12.75" x14ac:dyDescent="0.2">
      <c r="A248" s="126"/>
      <c r="B248" s="92"/>
      <c r="F248" s="117"/>
      <c r="G248" s="117"/>
      <c r="H248" s="108"/>
      <c r="I248" s="117"/>
      <c r="J248" s="108"/>
      <c r="K248" s="108"/>
      <c r="L248" s="108"/>
    </row>
    <row r="249" spans="1:12" s="118" customFormat="1" ht="12.75" x14ac:dyDescent="0.2">
      <c r="A249" s="126"/>
      <c r="B249" s="92"/>
      <c r="F249" s="117"/>
      <c r="G249" s="117"/>
      <c r="H249" s="108"/>
      <c r="I249" s="117"/>
      <c r="J249" s="108"/>
      <c r="K249" s="108"/>
      <c r="L249" s="108"/>
    </row>
    <row r="250" spans="1:12" s="118" customFormat="1" ht="12.75" x14ac:dyDescent="0.2">
      <c r="A250" s="126"/>
      <c r="B250" s="92"/>
      <c r="F250" s="117"/>
      <c r="G250" s="117"/>
      <c r="H250" s="108"/>
      <c r="I250" s="117"/>
      <c r="J250" s="108"/>
      <c r="K250" s="108"/>
      <c r="L250" s="108"/>
    </row>
    <row r="251" spans="1:12" s="118" customFormat="1" ht="12.75" x14ac:dyDescent="0.2">
      <c r="A251" s="126"/>
      <c r="B251" s="92"/>
      <c r="F251" s="117"/>
      <c r="G251" s="117"/>
      <c r="H251" s="108"/>
      <c r="I251" s="117"/>
      <c r="J251" s="108"/>
      <c r="K251" s="108"/>
      <c r="L251" s="108"/>
    </row>
    <row r="252" spans="1:12" s="118" customFormat="1" ht="12.75" x14ac:dyDescent="0.2">
      <c r="A252" s="126"/>
      <c r="B252" s="92"/>
      <c r="F252" s="117"/>
      <c r="G252" s="117"/>
      <c r="H252" s="108"/>
      <c r="I252" s="117"/>
      <c r="J252" s="108"/>
      <c r="K252" s="108"/>
      <c r="L252" s="108"/>
    </row>
    <row r="253" spans="1:12" s="118" customFormat="1" ht="12.75" x14ac:dyDescent="0.2">
      <c r="A253" s="126"/>
      <c r="B253" s="92"/>
      <c r="F253" s="117"/>
      <c r="G253" s="117"/>
      <c r="H253" s="108"/>
      <c r="I253" s="117"/>
      <c r="J253" s="108"/>
      <c r="K253" s="108"/>
      <c r="L253" s="108"/>
    </row>
    <row r="254" spans="1:12" s="118" customFormat="1" ht="12.75" x14ac:dyDescent="0.2">
      <c r="A254" s="126"/>
      <c r="B254" s="92"/>
      <c r="F254" s="117"/>
      <c r="G254" s="117"/>
      <c r="H254" s="108"/>
      <c r="I254" s="117"/>
      <c r="J254" s="108"/>
      <c r="K254" s="108"/>
      <c r="L254" s="108"/>
    </row>
    <row r="255" spans="1:12" s="118" customFormat="1" ht="12.75" x14ac:dyDescent="0.2">
      <c r="A255" s="126"/>
      <c r="B255" s="92"/>
      <c r="F255" s="117"/>
      <c r="G255" s="117"/>
      <c r="H255" s="108"/>
      <c r="I255" s="117"/>
      <c r="J255" s="108"/>
      <c r="K255" s="108"/>
      <c r="L255" s="108"/>
    </row>
    <row r="256" spans="1:12" s="118" customFormat="1" ht="12.75" x14ac:dyDescent="0.2">
      <c r="A256" s="126"/>
      <c r="B256" s="92"/>
      <c r="F256" s="117"/>
      <c r="G256" s="117"/>
      <c r="H256" s="108"/>
      <c r="I256" s="117"/>
      <c r="J256" s="108"/>
      <c r="K256" s="108"/>
      <c r="L256" s="108"/>
    </row>
    <row r="257" spans="1:12" s="118" customFormat="1" ht="12.75" x14ac:dyDescent="0.2">
      <c r="A257" s="126"/>
      <c r="B257" s="92"/>
      <c r="F257" s="117"/>
      <c r="G257" s="117"/>
      <c r="I257" s="117"/>
    </row>
    <row r="258" spans="1:12" s="118" customFormat="1" ht="12.75" x14ac:dyDescent="0.2">
      <c r="A258" s="126"/>
      <c r="B258" s="92"/>
      <c r="F258" s="117"/>
      <c r="G258" s="117"/>
      <c r="I258" s="117"/>
    </row>
    <row r="259" spans="1:12" s="118" customFormat="1" ht="12.75" x14ac:dyDescent="0.2">
      <c r="A259" s="126"/>
      <c r="B259" s="92"/>
      <c r="F259" s="117"/>
      <c r="G259" s="117"/>
      <c r="I259" s="117"/>
    </row>
    <row r="260" spans="1:12" s="118" customFormat="1" ht="12.75" x14ac:dyDescent="0.2">
      <c r="A260" s="126"/>
      <c r="B260" s="92"/>
      <c r="F260" s="117"/>
      <c r="G260" s="117"/>
      <c r="I260" s="117"/>
    </row>
    <row r="261" spans="1:12" s="118" customFormat="1" ht="12.75" x14ac:dyDescent="0.2">
      <c r="A261" s="126"/>
      <c r="B261" s="92"/>
      <c r="F261" s="117"/>
      <c r="G261" s="117"/>
      <c r="I261" s="117"/>
    </row>
    <row r="262" spans="1:12" s="118" customFormat="1" ht="12.75" x14ac:dyDescent="0.2">
      <c r="A262" s="126"/>
      <c r="B262" s="92"/>
      <c r="F262" s="117"/>
      <c r="G262" s="117"/>
      <c r="I262" s="117"/>
    </row>
    <row r="263" spans="1:12" s="118" customFormat="1" ht="12.75" x14ac:dyDescent="0.2">
      <c r="A263" s="126"/>
      <c r="B263" s="92"/>
      <c r="F263" s="117"/>
      <c r="G263" s="117"/>
      <c r="I263" s="117"/>
    </row>
    <row r="264" spans="1:12" s="118" customFormat="1" ht="12.75" x14ac:dyDescent="0.2">
      <c r="A264" s="126"/>
      <c r="B264" s="92"/>
      <c r="F264" s="117"/>
      <c r="G264" s="117"/>
      <c r="I264" s="117"/>
    </row>
    <row r="265" spans="1:12" s="118" customFormat="1" ht="12.75" x14ac:dyDescent="0.2">
      <c r="A265" s="126"/>
      <c r="B265" s="92"/>
      <c r="F265" s="117"/>
      <c r="G265" s="117"/>
      <c r="I265" s="117"/>
    </row>
    <row r="266" spans="1:12" s="118" customFormat="1" ht="12.75" x14ac:dyDescent="0.2">
      <c r="A266" s="126"/>
      <c r="B266" s="92"/>
      <c r="F266" s="117"/>
      <c r="G266" s="117"/>
      <c r="H266" s="117"/>
      <c r="I266" s="117"/>
      <c r="L266" s="117"/>
    </row>
    <row r="267" spans="1:12" s="118" customFormat="1" ht="12.75" x14ac:dyDescent="0.2">
      <c r="A267" s="126"/>
      <c r="B267" s="92"/>
      <c r="F267" s="117"/>
      <c r="G267" s="117"/>
      <c r="H267" s="186"/>
      <c r="I267" s="117"/>
      <c r="J267" s="186"/>
      <c r="K267" s="186"/>
      <c r="L267" s="186"/>
    </row>
    <row r="268" spans="1:12" s="118" customFormat="1" ht="12.75" x14ac:dyDescent="0.2">
      <c r="A268" s="126"/>
      <c r="B268" s="92"/>
      <c r="F268" s="117"/>
      <c r="G268" s="117"/>
      <c r="H268" s="186"/>
      <c r="I268" s="117"/>
      <c r="J268" s="186"/>
      <c r="K268" s="186"/>
      <c r="L268" s="186"/>
    </row>
    <row r="269" spans="1:12" s="118" customFormat="1" ht="12.75" x14ac:dyDescent="0.2">
      <c r="A269" s="126"/>
      <c r="B269" s="92"/>
      <c r="F269" s="117"/>
      <c r="G269" s="117"/>
      <c r="I269" s="117"/>
    </row>
    <row r="270" spans="1:12" s="118" customFormat="1" ht="12.75" x14ac:dyDescent="0.2">
      <c r="A270" s="126"/>
      <c r="B270" s="92"/>
      <c r="F270" s="117"/>
      <c r="G270" s="117"/>
      <c r="H270" s="186"/>
      <c r="I270" s="117"/>
      <c r="J270" s="186"/>
      <c r="K270" s="186"/>
      <c r="L270" s="186"/>
    </row>
    <row r="271" spans="1:12" s="118" customFormat="1" ht="12.75" x14ac:dyDescent="0.2">
      <c r="A271" s="126"/>
      <c r="B271" s="92"/>
      <c r="F271" s="117"/>
      <c r="G271" s="117"/>
      <c r="H271" s="90"/>
      <c r="I271" s="117"/>
      <c r="J271" s="90"/>
      <c r="K271" s="90"/>
      <c r="L271" s="90"/>
    </row>
    <row r="272" spans="1:12" s="118" customFormat="1" ht="12.75" x14ac:dyDescent="0.2">
      <c r="A272" s="126"/>
      <c r="B272" s="92"/>
      <c r="F272" s="117"/>
      <c r="G272" s="117"/>
      <c r="I272" s="117"/>
    </row>
    <row r="273" spans="1:12" s="118" customFormat="1" ht="12.75" x14ac:dyDescent="0.2">
      <c r="A273" s="126"/>
      <c r="B273" s="92"/>
      <c r="F273" s="117"/>
      <c r="G273" s="117"/>
      <c r="H273" s="116"/>
      <c r="I273" s="117"/>
      <c r="J273" s="105"/>
      <c r="K273" s="105"/>
      <c r="L273" s="116"/>
    </row>
    <row r="274" spans="1:12" s="118" customFormat="1" ht="12.75" x14ac:dyDescent="0.2">
      <c r="A274" s="126"/>
      <c r="B274" s="92"/>
      <c r="F274" s="117"/>
      <c r="G274" s="117"/>
      <c r="H274" s="116"/>
      <c r="I274" s="117"/>
      <c r="J274" s="105"/>
      <c r="K274" s="105"/>
      <c r="L274" s="116"/>
    </row>
    <row r="275" spans="1:12" s="118" customFormat="1" ht="12.75" x14ac:dyDescent="0.2">
      <c r="A275" s="126"/>
      <c r="B275" s="92"/>
      <c r="F275" s="117"/>
      <c r="G275" s="117"/>
      <c r="H275" s="116"/>
      <c r="I275" s="117"/>
      <c r="J275" s="105"/>
      <c r="K275" s="105"/>
      <c r="L275" s="116"/>
    </row>
    <row r="276" spans="1:12" s="118" customFormat="1" ht="12.75" x14ac:dyDescent="0.2">
      <c r="A276" s="126"/>
      <c r="B276" s="92"/>
      <c r="F276" s="117"/>
      <c r="G276" s="117"/>
      <c r="H276" s="117"/>
      <c r="I276" s="117"/>
      <c r="J276" s="187"/>
      <c r="K276" s="187"/>
      <c r="L276" s="187"/>
    </row>
    <row r="277" spans="1:12" s="118" customFormat="1" ht="12.75" x14ac:dyDescent="0.2">
      <c r="A277" s="126"/>
      <c r="B277" s="92"/>
      <c r="F277" s="117"/>
      <c r="G277" s="117"/>
      <c r="H277" s="117"/>
      <c r="I277" s="117"/>
      <c r="J277" s="105"/>
      <c r="K277" s="105"/>
      <c r="L277" s="117"/>
    </row>
    <row r="278" spans="1:12" s="118" customFormat="1" ht="12.75" x14ac:dyDescent="0.2">
      <c r="A278" s="126"/>
      <c r="B278" s="92"/>
      <c r="F278" s="117"/>
      <c r="G278" s="117"/>
      <c r="I278" s="117"/>
      <c r="J278" s="105"/>
      <c r="K278" s="105"/>
    </row>
    <row r="279" spans="1:12" s="118" customFormat="1" ht="12.75" x14ac:dyDescent="0.2">
      <c r="A279" s="126"/>
      <c r="B279" s="92"/>
      <c r="F279" s="117"/>
      <c r="G279" s="117"/>
      <c r="I279" s="117"/>
    </row>
    <row r="280" spans="1:12" s="118" customFormat="1" ht="12.75" x14ac:dyDescent="0.2">
      <c r="A280" s="126"/>
      <c r="B280" s="92"/>
      <c r="F280" s="117"/>
      <c r="G280" s="117"/>
      <c r="I280" s="117"/>
    </row>
    <row r="281" spans="1:12" s="118" customFormat="1" ht="12.75" x14ac:dyDescent="0.2">
      <c r="A281" s="126"/>
      <c r="B281" s="92"/>
      <c r="F281" s="117"/>
      <c r="G281" s="117"/>
      <c r="H281" s="117"/>
      <c r="I281" s="117"/>
      <c r="J281" s="117"/>
      <c r="K281" s="117"/>
      <c r="L281" s="117"/>
    </row>
    <row r="282" spans="1:12" s="118" customFormat="1" ht="12.75" x14ac:dyDescent="0.2">
      <c r="A282" s="126"/>
      <c r="B282" s="92"/>
      <c r="F282" s="117"/>
      <c r="G282" s="117"/>
      <c r="H282" s="117"/>
      <c r="I282" s="117"/>
      <c r="J282" s="117"/>
      <c r="K282" s="117"/>
      <c r="L282" s="117"/>
    </row>
    <row r="283" spans="1:12" s="118" customFormat="1" ht="12.75" x14ac:dyDescent="0.2">
      <c r="A283" s="126"/>
      <c r="B283" s="92"/>
      <c r="F283" s="117"/>
      <c r="G283" s="117"/>
      <c r="H283" s="117"/>
      <c r="I283" s="117"/>
      <c r="J283" s="117"/>
      <c r="K283" s="117"/>
      <c r="L283" s="117"/>
    </row>
    <row r="284" spans="1:12" s="118" customFormat="1" ht="12.75" x14ac:dyDescent="0.2">
      <c r="A284" s="126"/>
      <c r="B284" s="92"/>
      <c r="F284" s="117"/>
      <c r="G284" s="117"/>
      <c r="H284" s="117"/>
      <c r="I284" s="117"/>
      <c r="J284" s="117"/>
      <c r="K284" s="117"/>
      <c r="L284" s="117"/>
    </row>
    <row r="285" spans="1:12" s="118" customFormat="1" ht="12.75" x14ac:dyDescent="0.2">
      <c r="A285" s="126"/>
      <c r="B285" s="92"/>
      <c r="F285" s="117"/>
      <c r="G285" s="117"/>
      <c r="H285" s="117"/>
      <c r="I285" s="117"/>
      <c r="J285" s="117"/>
      <c r="K285" s="117"/>
      <c r="L285" s="117"/>
    </row>
    <row r="286" spans="1:12" s="118" customFormat="1" ht="12.75" x14ac:dyDescent="0.2">
      <c r="A286" s="126"/>
      <c r="B286" s="92"/>
      <c r="F286" s="117"/>
      <c r="G286" s="117"/>
      <c r="H286" s="117"/>
      <c r="I286" s="117"/>
      <c r="J286" s="117"/>
      <c r="K286" s="117"/>
      <c r="L286" s="117"/>
    </row>
    <row r="287" spans="1:12" s="118" customFormat="1" ht="12.75" x14ac:dyDescent="0.2">
      <c r="A287" s="126"/>
      <c r="B287" s="92"/>
      <c r="F287" s="117"/>
      <c r="G287" s="117"/>
      <c r="H287" s="117"/>
      <c r="I287" s="117"/>
      <c r="J287" s="117"/>
      <c r="K287" s="117"/>
      <c r="L287" s="117"/>
    </row>
    <row r="288" spans="1:12" s="118" customFormat="1" ht="12.75" x14ac:dyDescent="0.2">
      <c r="A288" s="126"/>
      <c r="B288" s="92"/>
      <c r="F288" s="117"/>
      <c r="G288" s="117"/>
      <c r="H288" s="117"/>
      <c r="I288" s="117"/>
      <c r="J288" s="117"/>
      <c r="K288" s="117"/>
      <c r="L288" s="117"/>
    </row>
    <row r="289" spans="1:12" s="118" customFormat="1" ht="12.75" x14ac:dyDescent="0.2">
      <c r="A289" s="126"/>
      <c r="B289" s="92"/>
      <c r="F289" s="117"/>
      <c r="G289" s="117"/>
      <c r="H289" s="117"/>
      <c r="I289" s="117"/>
      <c r="J289" s="117"/>
      <c r="K289" s="117"/>
      <c r="L289" s="117"/>
    </row>
    <row r="290" spans="1:12" s="118" customFormat="1" ht="12.75" x14ac:dyDescent="0.2">
      <c r="A290" s="126"/>
      <c r="B290" s="92"/>
      <c r="F290" s="117"/>
      <c r="G290" s="117"/>
      <c r="H290" s="117"/>
      <c r="I290" s="117"/>
      <c r="J290" s="117"/>
      <c r="K290" s="117"/>
      <c r="L290" s="117"/>
    </row>
    <row r="291" spans="1:12" s="118" customFormat="1" ht="12.75" x14ac:dyDescent="0.2">
      <c r="A291" s="126"/>
      <c r="B291" s="92"/>
      <c r="F291" s="117"/>
      <c r="G291" s="117"/>
      <c r="H291" s="117"/>
      <c r="I291" s="117"/>
      <c r="J291" s="117"/>
      <c r="K291" s="117"/>
      <c r="L291" s="117"/>
    </row>
    <row r="292" spans="1:12" s="118" customFormat="1" ht="12.75" x14ac:dyDescent="0.2">
      <c r="A292" s="126"/>
      <c r="B292" s="92"/>
      <c r="F292" s="117"/>
      <c r="G292" s="117"/>
      <c r="H292" s="117"/>
      <c r="I292" s="117"/>
      <c r="J292" s="117"/>
      <c r="K292" s="117"/>
      <c r="L292" s="117"/>
    </row>
    <row r="293" spans="1:12" s="118" customFormat="1" ht="12.75" x14ac:dyDescent="0.2">
      <c r="A293" s="126"/>
      <c r="B293" s="92"/>
      <c r="F293" s="117"/>
      <c r="G293" s="117"/>
      <c r="H293" s="117"/>
      <c r="I293" s="117"/>
      <c r="J293" s="117"/>
      <c r="K293" s="117"/>
      <c r="L293" s="117"/>
    </row>
    <row r="294" spans="1:12" s="118" customFormat="1" ht="12.75" x14ac:dyDescent="0.2">
      <c r="A294" s="126"/>
      <c r="B294" s="92"/>
      <c r="F294" s="117"/>
      <c r="G294" s="117"/>
      <c r="H294" s="117"/>
      <c r="I294" s="117"/>
      <c r="J294" s="117"/>
      <c r="K294" s="117"/>
      <c r="L294" s="117"/>
    </row>
    <row r="295" spans="1:12" s="118" customFormat="1" ht="12.75" x14ac:dyDescent="0.2">
      <c r="A295" s="126"/>
      <c r="B295" s="92"/>
      <c r="F295" s="117"/>
      <c r="G295" s="117"/>
      <c r="H295" s="117"/>
      <c r="I295" s="117"/>
      <c r="J295" s="117"/>
      <c r="K295" s="117"/>
      <c r="L295" s="117"/>
    </row>
    <row r="296" spans="1:12" s="118" customFormat="1" ht="12.75" x14ac:dyDescent="0.2">
      <c r="A296" s="126"/>
      <c r="B296" s="92"/>
      <c r="F296" s="117"/>
      <c r="G296" s="117"/>
      <c r="H296" s="117"/>
      <c r="I296" s="117"/>
      <c r="J296" s="117"/>
      <c r="K296" s="117"/>
      <c r="L296" s="117"/>
    </row>
    <row r="297" spans="1:12" s="118" customFormat="1" ht="12.75" x14ac:dyDescent="0.2">
      <c r="A297" s="126"/>
      <c r="B297" s="92"/>
      <c r="F297" s="117"/>
      <c r="G297" s="117"/>
      <c r="H297" s="117"/>
      <c r="I297" s="117"/>
      <c r="J297" s="117"/>
      <c r="K297" s="117"/>
      <c r="L297" s="117"/>
    </row>
    <row r="298" spans="1:12" s="118" customFormat="1" ht="12.75" x14ac:dyDescent="0.2">
      <c r="A298" s="126"/>
      <c r="B298" s="92"/>
      <c r="F298" s="117"/>
      <c r="G298" s="117"/>
      <c r="H298" s="117"/>
      <c r="I298" s="117"/>
      <c r="J298" s="117"/>
      <c r="K298" s="117"/>
      <c r="L298" s="117"/>
    </row>
    <row r="299" spans="1:12" s="118" customFormat="1" ht="12.75" x14ac:dyDescent="0.2">
      <c r="A299" s="126"/>
      <c r="B299" s="92"/>
      <c r="F299" s="117"/>
      <c r="G299" s="117"/>
      <c r="H299" s="117"/>
      <c r="I299" s="117"/>
      <c r="J299" s="117"/>
      <c r="K299" s="117"/>
      <c r="L299" s="117"/>
    </row>
    <row r="300" spans="1:12" s="118" customFormat="1" ht="12.75" x14ac:dyDescent="0.2">
      <c r="A300" s="126"/>
      <c r="B300" s="92"/>
      <c r="F300" s="117"/>
      <c r="G300" s="117"/>
      <c r="H300" s="117"/>
      <c r="I300" s="117"/>
      <c r="J300" s="117"/>
      <c r="K300" s="117"/>
      <c r="L300" s="117"/>
    </row>
    <row r="301" spans="1:12" s="118" customFormat="1" ht="12.75" x14ac:dyDescent="0.2">
      <c r="A301" s="126"/>
      <c r="B301" s="92"/>
      <c r="F301" s="117"/>
      <c r="G301" s="117"/>
      <c r="H301" s="117"/>
      <c r="I301" s="117"/>
      <c r="J301" s="117"/>
      <c r="K301" s="117"/>
      <c r="L301" s="117"/>
    </row>
    <row r="302" spans="1:12" s="118" customFormat="1" ht="12.75" x14ac:dyDescent="0.2">
      <c r="A302" s="126"/>
      <c r="B302" s="92"/>
      <c r="F302" s="117"/>
      <c r="G302" s="117"/>
      <c r="H302" s="117"/>
      <c r="I302" s="117"/>
      <c r="J302" s="117"/>
      <c r="K302" s="117"/>
      <c r="L302" s="117"/>
    </row>
    <row r="303" spans="1:12" s="118" customFormat="1" ht="12.75" x14ac:dyDescent="0.2">
      <c r="A303" s="126"/>
      <c r="B303" s="92"/>
      <c r="F303" s="117"/>
      <c r="G303" s="117"/>
      <c r="H303" s="117"/>
      <c r="I303" s="117"/>
      <c r="J303" s="117"/>
      <c r="K303" s="117"/>
      <c r="L303" s="117"/>
    </row>
    <row r="304" spans="1:12" s="118" customFormat="1" ht="12.75" x14ac:dyDescent="0.2">
      <c r="A304" s="126"/>
      <c r="B304" s="92"/>
      <c r="F304" s="117"/>
      <c r="G304" s="117"/>
      <c r="H304" s="117"/>
      <c r="I304" s="117"/>
      <c r="J304" s="117"/>
      <c r="K304" s="117"/>
      <c r="L304" s="117"/>
    </row>
    <row r="305" spans="1:12" s="118" customFormat="1" ht="12.75" x14ac:dyDescent="0.2">
      <c r="A305" s="126"/>
      <c r="B305" s="92"/>
      <c r="F305" s="117"/>
      <c r="G305" s="117"/>
      <c r="H305" s="117"/>
      <c r="I305" s="117"/>
      <c r="J305" s="117"/>
      <c r="K305" s="117"/>
      <c r="L305" s="117"/>
    </row>
    <row r="306" spans="1:12" s="118" customFormat="1" ht="12.75" x14ac:dyDescent="0.2">
      <c r="A306" s="126"/>
      <c r="B306" s="92"/>
      <c r="F306" s="117"/>
      <c r="G306" s="117"/>
      <c r="H306" s="117"/>
      <c r="I306" s="117"/>
      <c r="J306" s="117"/>
      <c r="K306" s="117"/>
      <c r="L306" s="117"/>
    </row>
    <row r="307" spans="1:12" s="118" customFormat="1" ht="12.75" x14ac:dyDescent="0.2">
      <c r="A307" s="126"/>
      <c r="B307" s="92"/>
      <c r="F307" s="117"/>
      <c r="G307" s="117"/>
      <c r="H307" s="117"/>
      <c r="I307" s="117"/>
      <c r="J307" s="117"/>
      <c r="K307" s="117"/>
      <c r="L307" s="117"/>
    </row>
    <row r="308" spans="1:12" s="118" customFormat="1" ht="12.75" x14ac:dyDescent="0.2">
      <c r="A308" s="126"/>
      <c r="B308" s="92"/>
      <c r="F308" s="117"/>
      <c r="G308" s="117"/>
      <c r="H308" s="117"/>
      <c r="I308" s="117"/>
      <c r="J308" s="117"/>
      <c r="K308" s="117"/>
      <c r="L308" s="117"/>
    </row>
    <row r="309" spans="1:12" s="118" customFormat="1" ht="12.75" x14ac:dyDescent="0.2">
      <c r="A309" s="126"/>
      <c r="B309" s="92"/>
      <c r="F309" s="117"/>
      <c r="G309" s="117"/>
      <c r="H309" s="117"/>
      <c r="I309" s="117"/>
      <c r="J309" s="117"/>
      <c r="K309" s="117"/>
      <c r="L309" s="117"/>
    </row>
    <row r="310" spans="1:12" s="118" customFormat="1" ht="12.75" x14ac:dyDescent="0.2">
      <c r="A310" s="126"/>
      <c r="B310" s="92"/>
      <c r="F310" s="117"/>
      <c r="G310" s="117"/>
      <c r="H310" s="117"/>
      <c r="I310" s="117"/>
      <c r="J310" s="117"/>
      <c r="K310" s="117"/>
      <c r="L310" s="117"/>
    </row>
    <row r="311" spans="1:12" s="118" customFormat="1" ht="12.75" x14ac:dyDescent="0.2">
      <c r="A311" s="126"/>
      <c r="B311" s="92"/>
      <c r="F311" s="117"/>
      <c r="G311" s="117"/>
      <c r="H311" s="117"/>
      <c r="I311" s="117"/>
      <c r="J311" s="117"/>
      <c r="K311" s="117"/>
      <c r="L311" s="117"/>
    </row>
    <row r="312" spans="1:12" s="118" customFormat="1" ht="12.75" x14ac:dyDescent="0.2">
      <c r="A312" s="126"/>
      <c r="B312" s="92"/>
      <c r="F312" s="117"/>
      <c r="G312" s="117"/>
      <c r="H312" s="117"/>
      <c r="I312" s="117"/>
      <c r="J312" s="117"/>
      <c r="K312" s="117"/>
      <c r="L312" s="117"/>
    </row>
    <row r="313" spans="1:12" s="118" customFormat="1" ht="12.75" x14ac:dyDescent="0.2">
      <c r="A313" s="126"/>
      <c r="B313" s="92"/>
      <c r="F313" s="117"/>
      <c r="G313" s="117"/>
      <c r="H313" s="117"/>
      <c r="I313" s="117"/>
      <c r="J313" s="117"/>
      <c r="K313" s="117"/>
      <c r="L313" s="117"/>
    </row>
    <row r="314" spans="1:12" s="118" customFormat="1" ht="12.75" x14ac:dyDescent="0.2">
      <c r="A314" s="126"/>
      <c r="B314" s="92"/>
      <c r="F314" s="117"/>
      <c r="G314" s="117"/>
      <c r="H314" s="117"/>
      <c r="I314" s="117"/>
      <c r="J314" s="117"/>
      <c r="K314" s="117"/>
      <c r="L314" s="117"/>
    </row>
    <row r="315" spans="1:12" s="118" customFormat="1" ht="12.75" x14ac:dyDescent="0.2">
      <c r="A315" s="126"/>
      <c r="B315" s="92"/>
      <c r="F315" s="117"/>
      <c r="G315" s="117"/>
      <c r="H315" s="117"/>
      <c r="I315" s="117"/>
      <c r="J315" s="117"/>
      <c r="K315" s="117"/>
      <c r="L315" s="117"/>
    </row>
    <row r="316" spans="1:12" s="118" customFormat="1" ht="12.75" x14ac:dyDescent="0.2">
      <c r="A316" s="126"/>
      <c r="B316" s="92"/>
      <c r="F316" s="117"/>
      <c r="G316" s="117"/>
      <c r="H316" s="117"/>
      <c r="I316" s="117"/>
      <c r="J316" s="117"/>
      <c r="K316" s="117"/>
      <c r="L316" s="117"/>
    </row>
    <row r="317" spans="1:12" s="118" customFormat="1" ht="12.75" x14ac:dyDescent="0.2">
      <c r="A317" s="126"/>
      <c r="B317" s="92"/>
      <c r="F317" s="117"/>
      <c r="G317" s="117"/>
      <c r="H317" s="117"/>
      <c r="I317" s="117"/>
      <c r="J317" s="117"/>
      <c r="K317" s="117"/>
      <c r="L317" s="117"/>
    </row>
    <row r="318" spans="1:12" s="118" customFormat="1" ht="12.75" x14ac:dyDescent="0.2">
      <c r="A318" s="126"/>
      <c r="B318" s="92"/>
      <c r="F318" s="117"/>
      <c r="G318" s="117"/>
      <c r="H318" s="117"/>
      <c r="I318" s="117"/>
      <c r="J318" s="117"/>
      <c r="K318" s="117"/>
      <c r="L318" s="117"/>
    </row>
    <row r="319" spans="1:12" s="118" customFormat="1" ht="12.75" x14ac:dyDescent="0.2">
      <c r="A319" s="126"/>
      <c r="B319" s="92"/>
      <c r="F319" s="117"/>
      <c r="G319" s="117"/>
      <c r="H319" s="117"/>
      <c r="I319" s="117"/>
      <c r="J319" s="117"/>
      <c r="K319" s="117"/>
      <c r="L319" s="117"/>
    </row>
    <row r="320" spans="1:12" s="118" customFormat="1" ht="12.75" x14ac:dyDescent="0.2">
      <c r="A320" s="126"/>
      <c r="B320" s="92"/>
      <c r="F320" s="117"/>
      <c r="G320" s="117"/>
      <c r="H320" s="117"/>
      <c r="I320" s="117"/>
      <c r="J320" s="117"/>
      <c r="K320" s="117"/>
      <c r="L320" s="117"/>
    </row>
    <row r="321" spans="1:12" s="118" customFormat="1" ht="12.75" x14ac:dyDescent="0.2">
      <c r="A321" s="126"/>
      <c r="B321" s="92"/>
      <c r="F321" s="117"/>
      <c r="G321" s="117"/>
      <c r="H321" s="117"/>
      <c r="I321" s="117"/>
      <c r="J321" s="117"/>
      <c r="K321" s="117"/>
      <c r="L321" s="117"/>
    </row>
    <row r="322" spans="1:12" s="118" customFormat="1" ht="7.35" customHeight="1" x14ac:dyDescent="0.2">
      <c r="A322" s="126"/>
      <c r="B322" s="92"/>
      <c r="F322" s="117"/>
      <c r="G322" s="117"/>
      <c r="H322" s="117"/>
      <c r="I322" s="117"/>
      <c r="J322" s="117"/>
      <c r="K322" s="117"/>
      <c r="L322" s="117"/>
    </row>
    <row r="323" spans="1:12" s="118" customFormat="1" ht="7.35" customHeight="1" x14ac:dyDescent="0.2">
      <c r="A323" s="126"/>
      <c r="B323" s="92"/>
      <c r="F323" s="117"/>
      <c r="G323" s="117"/>
      <c r="H323" s="117"/>
      <c r="I323" s="117"/>
      <c r="J323" s="117"/>
      <c r="K323" s="117"/>
      <c r="L323" s="117"/>
    </row>
    <row r="324" spans="1:12" s="118" customFormat="1" ht="7.35" customHeight="1" x14ac:dyDescent="0.2">
      <c r="A324" s="126"/>
      <c r="B324" s="92"/>
      <c r="F324" s="117"/>
      <c r="G324" s="117"/>
      <c r="H324" s="117"/>
      <c r="I324" s="117"/>
      <c r="J324" s="117"/>
      <c r="K324" s="117"/>
      <c r="L324" s="117"/>
    </row>
    <row r="325" spans="1:12" s="118" customFormat="1" ht="7.35" customHeight="1" x14ac:dyDescent="0.2">
      <c r="A325" s="126"/>
      <c r="B325" s="92"/>
      <c r="F325" s="117"/>
      <c r="G325" s="117"/>
      <c r="H325" s="117"/>
      <c r="I325" s="117"/>
      <c r="J325" s="117"/>
      <c r="K325" s="117"/>
      <c r="L325" s="117"/>
    </row>
    <row r="326" spans="1:12" s="118" customFormat="1" ht="7.35" customHeight="1" x14ac:dyDescent="0.2">
      <c r="A326" s="126"/>
      <c r="B326" s="92"/>
      <c r="F326" s="117"/>
      <c r="G326" s="117"/>
      <c r="H326" s="117"/>
      <c r="I326" s="117"/>
      <c r="J326" s="117"/>
      <c r="K326" s="117"/>
      <c r="L326" s="117"/>
    </row>
    <row r="327" spans="1:12" s="118" customFormat="1" ht="7.35" customHeight="1" x14ac:dyDescent="0.2">
      <c r="A327" s="126"/>
      <c r="B327" s="92"/>
      <c r="F327" s="117"/>
      <c r="G327" s="117"/>
      <c r="H327" s="117"/>
      <c r="I327" s="117"/>
      <c r="J327" s="117"/>
      <c r="K327" s="117"/>
      <c r="L327" s="117"/>
    </row>
    <row r="328" spans="1:12" s="118" customFormat="1" ht="7.35" customHeight="1" x14ac:dyDescent="0.2">
      <c r="A328" s="126"/>
      <c r="B328" s="92"/>
      <c r="F328" s="117"/>
      <c r="G328" s="117"/>
      <c r="H328" s="117"/>
      <c r="I328" s="117"/>
      <c r="J328" s="117"/>
      <c r="K328" s="117"/>
      <c r="L328" s="117"/>
    </row>
    <row r="329" spans="1:12" s="118" customFormat="1" ht="7.35" customHeight="1" x14ac:dyDescent="0.2">
      <c r="A329" s="126"/>
      <c r="B329" s="92"/>
      <c r="F329" s="117"/>
      <c r="G329" s="117"/>
      <c r="H329" s="117"/>
      <c r="I329" s="117"/>
      <c r="J329" s="117"/>
      <c r="K329" s="117"/>
      <c r="L329" s="117"/>
    </row>
    <row r="330" spans="1:12" s="118" customFormat="1" ht="7.35" customHeight="1" x14ac:dyDescent="0.2">
      <c r="A330" s="126"/>
      <c r="B330" s="92"/>
      <c r="F330" s="117"/>
      <c r="G330" s="117"/>
      <c r="H330" s="117"/>
      <c r="I330" s="117"/>
      <c r="J330" s="117"/>
      <c r="K330" s="117"/>
      <c r="L330" s="117"/>
    </row>
    <row r="331" spans="1:12" s="118" customFormat="1" ht="7.35" customHeight="1" x14ac:dyDescent="0.2">
      <c r="A331" s="126"/>
      <c r="B331" s="92"/>
      <c r="F331" s="117"/>
      <c r="G331" s="117"/>
      <c r="H331" s="117"/>
      <c r="I331" s="117"/>
      <c r="J331" s="117"/>
      <c r="K331" s="117"/>
      <c r="L331" s="117"/>
    </row>
    <row r="332" spans="1:12" s="118" customFormat="1" ht="7.35" customHeight="1" x14ac:dyDescent="0.2">
      <c r="A332" s="126"/>
      <c r="B332" s="92"/>
      <c r="F332" s="117"/>
      <c r="G332" s="117"/>
      <c r="H332" s="117"/>
      <c r="I332" s="117"/>
      <c r="J332" s="117"/>
      <c r="K332" s="117"/>
      <c r="L332" s="117"/>
    </row>
    <row r="333" spans="1:12" s="118" customFormat="1" ht="7.35" customHeight="1" x14ac:dyDescent="0.2">
      <c r="A333" s="126"/>
      <c r="B333" s="92"/>
      <c r="F333" s="117"/>
      <c r="G333" s="117"/>
      <c r="H333" s="117"/>
      <c r="I333" s="117"/>
      <c r="J333" s="117"/>
      <c r="K333" s="117"/>
      <c r="L333" s="117"/>
    </row>
    <row r="334" spans="1:12" s="118" customFormat="1" ht="7.35" customHeight="1" x14ac:dyDescent="0.2">
      <c r="A334" s="126"/>
      <c r="B334" s="92"/>
      <c r="F334" s="117"/>
      <c r="G334" s="117"/>
      <c r="H334" s="117"/>
      <c r="I334" s="117"/>
      <c r="J334" s="117"/>
      <c r="K334" s="117"/>
      <c r="L334" s="117"/>
    </row>
    <row r="335" spans="1:12" s="118" customFormat="1" ht="7.35" customHeight="1" x14ac:dyDescent="0.2">
      <c r="A335" s="126"/>
      <c r="B335" s="92"/>
      <c r="F335" s="117"/>
      <c r="G335" s="117"/>
      <c r="H335" s="117"/>
      <c r="I335" s="117"/>
      <c r="J335" s="117"/>
      <c r="K335" s="117"/>
      <c r="L335" s="117"/>
    </row>
    <row r="336" spans="1:12" s="118" customFormat="1" ht="7.35" customHeight="1" x14ac:dyDescent="0.2">
      <c r="A336" s="126"/>
      <c r="B336" s="92"/>
      <c r="F336" s="117"/>
      <c r="G336" s="117"/>
      <c r="H336" s="117"/>
      <c r="I336" s="117"/>
      <c r="J336" s="117"/>
      <c r="K336" s="117"/>
      <c r="L336" s="117"/>
    </row>
    <row r="337" spans="1:12" s="118" customFormat="1" ht="7.35" customHeight="1" x14ac:dyDescent="0.2">
      <c r="A337" s="126"/>
      <c r="B337" s="92"/>
      <c r="F337" s="117"/>
      <c r="G337" s="117"/>
      <c r="H337" s="117"/>
      <c r="I337" s="117"/>
      <c r="J337" s="117"/>
      <c r="K337" s="117"/>
      <c r="L337" s="117"/>
    </row>
    <row r="338" spans="1:12" s="118" customFormat="1" ht="7.35" customHeight="1" x14ac:dyDescent="0.2">
      <c r="A338" s="126"/>
      <c r="B338" s="92"/>
      <c r="F338" s="117"/>
      <c r="G338" s="117"/>
      <c r="H338" s="117"/>
      <c r="I338" s="117"/>
      <c r="J338" s="117"/>
      <c r="K338" s="117"/>
      <c r="L338" s="117"/>
    </row>
    <row r="339" spans="1:12" s="118" customFormat="1" ht="7.35" customHeight="1" x14ac:dyDescent="0.2">
      <c r="A339" s="126"/>
      <c r="B339" s="92"/>
      <c r="F339" s="117"/>
      <c r="G339" s="117"/>
      <c r="H339" s="117"/>
      <c r="I339" s="117"/>
      <c r="J339" s="117"/>
      <c r="K339" s="117"/>
      <c r="L339" s="117"/>
    </row>
    <row r="340" spans="1:12" s="118" customFormat="1" ht="7.35" customHeight="1" x14ac:dyDescent="0.2">
      <c r="A340" s="126"/>
      <c r="B340" s="92"/>
      <c r="F340" s="117"/>
      <c r="G340" s="117"/>
      <c r="H340" s="117"/>
      <c r="I340" s="117"/>
      <c r="J340" s="117"/>
      <c r="K340" s="117"/>
      <c r="L340" s="117"/>
    </row>
    <row r="341" spans="1:12" s="118" customFormat="1" ht="7.35" customHeight="1" x14ac:dyDescent="0.2">
      <c r="A341" s="126"/>
      <c r="B341" s="92"/>
      <c r="F341" s="117"/>
      <c r="G341" s="117"/>
      <c r="H341" s="117"/>
      <c r="I341" s="117"/>
      <c r="J341" s="117"/>
      <c r="K341" s="117"/>
      <c r="L341" s="117"/>
    </row>
    <row r="342" spans="1:12" s="118" customFormat="1" ht="7.35" customHeight="1" x14ac:dyDescent="0.2">
      <c r="A342" s="126"/>
      <c r="B342" s="92"/>
      <c r="F342" s="117"/>
      <c r="G342" s="117"/>
      <c r="H342" s="117"/>
      <c r="I342" s="117"/>
      <c r="J342" s="117"/>
      <c r="K342" s="117"/>
      <c r="L342" s="117"/>
    </row>
    <row r="343" spans="1:12" s="118" customFormat="1" ht="7.35" customHeight="1" x14ac:dyDescent="0.2">
      <c r="A343" s="126"/>
      <c r="B343" s="92"/>
      <c r="F343" s="117"/>
      <c r="G343" s="117"/>
      <c r="H343" s="117"/>
      <c r="I343" s="117"/>
      <c r="J343" s="117"/>
      <c r="K343" s="117"/>
      <c r="L343" s="117"/>
    </row>
    <row r="344" spans="1:12" s="118" customFormat="1" ht="7.35" customHeight="1" x14ac:dyDescent="0.2">
      <c r="A344" s="126"/>
      <c r="B344" s="92"/>
      <c r="F344" s="117"/>
      <c r="G344" s="117"/>
      <c r="H344" s="117"/>
      <c r="I344" s="117"/>
      <c r="J344" s="117"/>
      <c r="K344" s="117"/>
      <c r="L344" s="117"/>
    </row>
    <row r="345" spans="1:12" s="118" customFormat="1" ht="7.35" customHeight="1" x14ac:dyDescent="0.2">
      <c r="A345" s="126"/>
      <c r="B345" s="92"/>
      <c r="F345" s="117"/>
      <c r="G345" s="117"/>
      <c r="H345" s="117"/>
      <c r="I345" s="117"/>
      <c r="J345" s="117"/>
      <c r="K345" s="117"/>
      <c r="L345" s="117"/>
    </row>
    <row r="346" spans="1:12" s="118" customFormat="1" ht="7.35" customHeight="1" x14ac:dyDescent="0.2">
      <c r="A346" s="126"/>
      <c r="B346" s="92"/>
      <c r="F346" s="117"/>
      <c r="G346" s="117"/>
      <c r="H346" s="117"/>
      <c r="I346" s="117"/>
      <c r="J346" s="117"/>
      <c r="K346" s="117"/>
      <c r="L346" s="117"/>
    </row>
    <row r="347" spans="1:12" s="118" customFormat="1" ht="7.35" customHeight="1" x14ac:dyDescent="0.2">
      <c r="A347" s="126"/>
      <c r="B347" s="92"/>
      <c r="F347" s="117"/>
      <c r="G347" s="117"/>
      <c r="H347" s="117"/>
      <c r="I347" s="117"/>
      <c r="J347" s="117"/>
      <c r="K347" s="117"/>
      <c r="L347" s="117"/>
    </row>
    <row r="348" spans="1:12" s="118" customFormat="1" ht="7.35" customHeight="1" x14ac:dyDescent="0.2">
      <c r="A348" s="126"/>
      <c r="B348" s="92"/>
      <c r="F348" s="117"/>
      <c r="G348" s="117"/>
      <c r="H348" s="117"/>
      <c r="I348" s="117"/>
      <c r="J348" s="117"/>
      <c r="K348" s="117"/>
      <c r="L348" s="117"/>
    </row>
    <row r="349" spans="1:12" s="118" customFormat="1" ht="7.35" customHeight="1" x14ac:dyDescent="0.2">
      <c r="A349" s="126"/>
      <c r="B349" s="92"/>
      <c r="F349" s="117"/>
      <c r="G349" s="117"/>
      <c r="H349" s="117"/>
      <c r="I349" s="117"/>
      <c r="J349" s="117"/>
      <c r="K349" s="117"/>
      <c r="L349" s="117"/>
    </row>
    <row r="350" spans="1:12" s="118" customFormat="1" ht="7.35" customHeight="1" x14ac:dyDescent="0.2">
      <c r="A350" s="126"/>
      <c r="B350" s="92"/>
      <c r="F350" s="117"/>
      <c r="G350" s="117"/>
      <c r="H350" s="117"/>
      <c r="I350" s="117"/>
      <c r="J350" s="117"/>
      <c r="K350" s="117"/>
      <c r="L350" s="117"/>
    </row>
    <row r="351" spans="1:12" s="118" customFormat="1" ht="7.35" customHeight="1" x14ac:dyDescent="0.2">
      <c r="A351" s="126"/>
      <c r="B351" s="92"/>
      <c r="F351" s="117"/>
      <c r="G351" s="117"/>
      <c r="H351" s="117"/>
      <c r="I351" s="117"/>
      <c r="J351" s="117"/>
      <c r="K351" s="117"/>
      <c r="L351" s="117"/>
    </row>
    <row r="352" spans="1:12" s="118" customFormat="1" ht="7.35" customHeight="1" x14ac:dyDescent="0.2">
      <c r="A352" s="126"/>
      <c r="B352" s="92"/>
      <c r="F352" s="117"/>
      <c r="G352" s="117"/>
      <c r="H352" s="117"/>
      <c r="I352" s="117"/>
      <c r="J352" s="117"/>
      <c r="K352" s="117"/>
      <c r="L352" s="117"/>
    </row>
    <row r="353" spans="1:12" s="118" customFormat="1" ht="7.35" customHeight="1" x14ac:dyDescent="0.2">
      <c r="A353" s="126"/>
      <c r="B353" s="92"/>
      <c r="F353" s="117"/>
      <c r="G353" s="117"/>
      <c r="H353" s="117"/>
      <c r="I353" s="117"/>
      <c r="J353" s="117"/>
      <c r="K353" s="117"/>
      <c r="L353" s="117"/>
    </row>
    <row r="354" spans="1:12" s="118" customFormat="1" ht="7.35" customHeight="1" x14ac:dyDescent="0.2">
      <c r="A354" s="126"/>
      <c r="B354" s="92"/>
      <c r="F354" s="117"/>
      <c r="G354" s="117"/>
      <c r="H354" s="117"/>
      <c r="I354" s="117"/>
      <c r="J354" s="117"/>
      <c r="K354" s="117"/>
      <c r="L354" s="117"/>
    </row>
    <row r="355" spans="1:12" s="118" customFormat="1" ht="7.35" customHeight="1" x14ac:dyDescent="0.2">
      <c r="A355" s="126"/>
      <c r="B355" s="92"/>
      <c r="F355" s="117"/>
      <c r="G355" s="117"/>
      <c r="H355" s="117"/>
      <c r="I355" s="117"/>
      <c r="J355" s="117"/>
      <c r="K355" s="117"/>
      <c r="L355" s="117"/>
    </row>
    <row r="356" spans="1:12" s="118" customFormat="1" ht="7.35" customHeight="1" x14ac:dyDescent="0.2">
      <c r="A356" s="126"/>
      <c r="B356" s="92"/>
      <c r="F356" s="117"/>
      <c r="G356" s="117"/>
      <c r="H356" s="117"/>
      <c r="I356" s="117"/>
      <c r="J356" s="117"/>
      <c r="K356" s="117"/>
      <c r="L356" s="117"/>
    </row>
    <row r="357" spans="1:12" s="118" customFormat="1" ht="7.35" customHeight="1" x14ac:dyDescent="0.2">
      <c r="A357" s="126"/>
      <c r="B357" s="92"/>
      <c r="F357" s="117"/>
      <c r="G357" s="117"/>
      <c r="H357" s="117"/>
      <c r="I357" s="117"/>
      <c r="J357" s="117"/>
      <c r="K357" s="117"/>
      <c r="L357" s="117"/>
    </row>
    <row r="358" spans="1:12" s="118" customFormat="1" ht="7.35" customHeight="1" x14ac:dyDescent="0.2">
      <c r="A358" s="126"/>
      <c r="B358" s="92"/>
      <c r="F358" s="117"/>
      <c r="G358" s="117"/>
      <c r="H358" s="117"/>
      <c r="I358" s="117"/>
      <c r="J358" s="117"/>
      <c r="K358" s="117"/>
      <c r="L358" s="117"/>
    </row>
    <row r="359" spans="1:12" s="118" customFormat="1" ht="7.35" customHeight="1" x14ac:dyDescent="0.2">
      <c r="A359" s="126"/>
      <c r="B359" s="92"/>
      <c r="F359" s="117"/>
      <c r="G359" s="117"/>
      <c r="H359" s="117"/>
      <c r="I359" s="117"/>
      <c r="J359" s="117"/>
      <c r="K359" s="117"/>
      <c r="L359" s="117"/>
    </row>
    <row r="360" spans="1:12" s="118" customFormat="1" ht="7.35" customHeight="1" x14ac:dyDescent="0.2">
      <c r="A360" s="126"/>
      <c r="B360" s="92"/>
      <c r="F360" s="117"/>
      <c r="G360" s="117"/>
      <c r="H360" s="117"/>
      <c r="I360" s="117"/>
      <c r="J360" s="117"/>
      <c r="K360" s="117"/>
      <c r="L360" s="117"/>
    </row>
    <row r="361" spans="1:12" s="118" customFormat="1" ht="7.35" customHeight="1" x14ac:dyDescent="0.2">
      <c r="A361" s="126"/>
      <c r="B361" s="92"/>
      <c r="F361" s="117"/>
      <c r="G361" s="117"/>
      <c r="H361" s="117"/>
      <c r="I361" s="117"/>
      <c r="J361" s="117"/>
      <c r="K361" s="117"/>
      <c r="L361" s="117"/>
    </row>
    <row r="362" spans="1:12" s="118" customFormat="1" ht="7.35" customHeight="1" x14ac:dyDescent="0.2">
      <c r="A362" s="126"/>
      <c r="B362" s="92"/>
      <c r="F362" s="117"/>
      <c r="G362" s="117"/>
      <c r="H362" s="117"/>
      <c r="I362" s="117"/>
      <c r="J362" s="117"/>
      <c r="K362" s="117"/>
      <c r="L362" s="117"/>
    </row>
    <row r="363" spans="1:12" s="118" customFormat="1" ht="7.35" customHeight="1" x14ac:dyDescent="0.2">
      <c r="A363" s="126"/>
      <c r="B363" s="92"/>
      <c r="F363" s="117"/>
      <c r="G363" s="117"/>
      <c r="H363" s="117"/>
      <c r="I363" s="117"/>
      <c r="J363" s="117"/>
      <c r="K363" s="117"/>
      <c r="L363" s="117"/>
    </row>
    <row r="364" spans="1:12" s="118" customFormat="1" ht="7.35" customHeight="1" x14ac:dyDescent="0.2">
      <c r="A364" s="126"/>
      <c r="B364" s="92"/>
      <c r="F364" s="117"/>
      <c r="G364" s="117"/>
      <c r="H364" s="117"/>
      <c r="I364" s="117"/>
      <c r="J364" s="117"/>
      <c r="K364" s="117"/>
      <c r="L364" s="117"/>
    </row>
    <row r="365" spans="1:12" s="118" customFormat="1" ht="7.35" customHeight="1" x14ac:dyDescent="0.2">
      <c r="A365" s="126"/>
      <c r="B365" s="92"/>
      <c r="F365" s="117"/>
      <c r="G365" s="117"/>
      <c r="H365" s="117"/>
      <c r="I365" s="117"/>
      <c r="J365" s="117"/>
      <c r="K365" s="117"/>
      <c r="L365" s="117"/>
    </row>
    <row r="366" spans="1:12" s="118" customFormat="1" ht="7.35" customHeight="1" x14ac:dyDescent="0.2">
      <c r="A366" s="126"/>
      <c r="B366" s="92"/>
      <c r="F366" s="117"/>
      <c r="G366" s="117"/>
      <c r="H366" s="117"/>
      <c r="I366" s="117"/>
      <c r="J366" s="117"/>
      <c r="K366" s="117"/>
      <c r="L366" s="117"/>
    </row>
    <row r="367" spans="1:12" s="118" customFormat="1" ht="7.35" customHeight="1" x14ac:dyDescent="0.2">
      <c r="A367" s="126"/>
      <c r="B367" s="92"/>
      <c r="F367" s="117"/>
      <c r="G367" s="117"/>
      <c r="H367" s="117"/>
      <c r="I367" s="117"/>
      <c r="J367" s="117"/>
      <c r="K367" s="117"/>
      <c r="L367" s="117"/>
    </row>
    <row r="368" spans="1:12" s="118" customFormat="1" ht="7.35" customHeight="1" x14ac:dyDescent="0.2">
      <c r="A368" s="126"/>
      <c r="B368" s="92"/>
      <c r="F368" s="117"/>
      <c r="G368" s="117"/>
      <c r="H368" s="117"/>
      <c r="I368" s="117"/>
      <c r="J368" s="117"/>
      <c r="K368" s="117"/>
      <c r="L368" s="117"/>
    </row>
    <row r="369" spans="1:12" s="118" customFormat="1" ht="7.35" customHeight="1" x14ac:dyDescent="0.2">
      <c r="A369" s="126"/>
      <c r="B369" s="92"/>
      <c r="F369" s="117"/>
      <c r="G369" s="117"/>
      <c r="H369" s="117"/>
      <c r="I369" s="117"/>
      <c r="J369" s="117"/>
      <c r="K369" s="117"/>
      <c r="L369" s="117"/>
    </row>
    <row r="370" spans="1:12" s="118" customFormat="1" ht="7.35" customHeight="1" x14ac:dyDescent="0.2">
      <c r="A370" s="126"/>
      <c r="B370" s="92"/>
      <c r="F370" s="117"/>
      <c r="G370" s="117"/>
      <c r="H370" s="117"/>
      <c r="I370" s="117"/>
      <c r="J370" s="117"/>
      <c r="K370" s="117"/>
      <c r="L370" s="117"/>
    </row>
    <row r="371" spans="1:12" s="118" customFormat="1" ht="7.35" customHeight="1" x14ac:dyDescent="0.2">
      <c r="A371" s="126"/>
      <c r="B371" s="92"/>
      <c r="F371" s="117"/>
      <c r="G371" s="117"/>
      <c r="H371" s="117"/>
      <c r="I371" s="117"/>
      <c r="J371" s="117"/>
      <c r="K371" s="117"/>
      <c r="L371" s="117"/>
    </row>
    <row r="372" spans="1:12" s="118" customFormat="1" ht="7.35" customHeight="1" x14ac:dyDescent="0.2">
      <c r="A372" s="126"/>
      <c r="B372" s="92"/>
      <c r="F372" s="117"/>
      <c r="G372" s="117"/>
      <c r="H372" s="117"/>
      <c r="I372" s="117"/>
      <c r="J372" s="117"/>
      <c r="K372" s="117"/>
      <c r="L372" s="117"/>
    </row>
    <row r="373" spans="1:12" s="118" customFormat="1" ht="7.35" customHeight="1" x14ac:dyDescent="0.2">
      <c r="A373" s="126"/>
      <c r="B373" s="92"/>
      <c r="F373" s="117"/>
      <c r="G373" s="117"/>
      <c r="H373" s="117"/>
      <c r="I373" s="117"/>
      <c r="J373" s="117"/>
      <c r="K373" s="117"/>
      <c r="L373" s="117"/>
    </row>
    <row r="374" spans="1:12" s="118" customFormat="1" ht="7.35" customHeight="1" x14ac:dyDescent="0.2">
      <c r="A374" s="126"/>
      <c r="B374" s="92"/>
      <c r="F374" s="117"/>
      <c r="G374" s="117"/>
      <c r="H374" s="117"/>
      <c r="I374" s="117"/>
      <c r="J374" s="117"/>
      <c r="K374" s="117"/>
      <c r="L374" s="117"/>
    </row>
    <row r="375" spans="1:12" s="118" customFormat="1" ht="7.35" customHeight="1" x14ac:dyDescent="0.2">
      <c r="A375" s="126"/>
      <c r="B375" s="92"/>
      <c r="F375" s="117"/>
      <c r="G375" s="117"/>
      <c r="H375" s="117"/>
      <c r="I375" s="117"/>
      <c r="J375" s="117"/>
      <c r="K375" s="117"/>
      <c r="L375" s="117"/>
    </row>
    <row r="376" spans="1:12" s="118" customFormat="1" ht="7.35" customHeight="1" x14ac:dyDescent="0.2">
      <c r="A376" s="126"/>
      <c r="B376" s="92"/>
      <c r="F376" s="117"/>
      <c r="G376" s="117"/>
      <c r="H376" s="117"/>
      <c r="I376" s="117"/>
      <c r="J376" s="117"/>
      <c r="K376" s="117"/>
      <c r="L376" s="117"/>
    </row>
    <row r="377" spans="1:12" s="118" customFormat="1" ht="7.35" customHeight="1" x14ac:dyDescent="0.2">
      <c r="A377" s="126"/>
      <c r="B377" s="92"/>
      <c r="F377" s="117"/>
      <c r="G377" s="117"/>
      <c r="H377" s="117"/>
      <c r="I377" s="117"/>
      <c r="J377" s="117"/>
      <c r="K377" s="117"/>
      <c r="L377" s="117"/>
    </row>
    <row r="378" spans="1:12" s="118" customFormat="1" ht="7.35" customHeight="1" x14ac:dyDescent="0.2">
      <c r="A378" s="126"/>
      <c r="B378" s="92"/>
      <c r="F378" s="117"/>
      <c r="G378" s="117"/>
      <c r="H378" s="117"/>
      <c r="I378" s="117"/>
      <c r="J378" s="117"/>
      <c r="K378" s="117"/>
      <c r="L378" s="117"/>
    </row>
    <row r="379" spans="1:12" s="118" customFormat="1" ht="7.35" customHeight="1" x14ac:dyDescent="0.2">
      <c r="A379" s="126"/>
      <c r="B379" s="92"/>
      <c r="F379" s="117"/>
      <c r="G379" s="117"/>
      <c r="H379" s="117"/>
      <c r="I379" s="117"/>
      <c r="J379" s="117"/>
      <c r="K379" s="117"/>
      <c r="L379" s="117"/>
    </row>
    <row r="380" spans="1:12" s="118" customFormat="1" ht="7.35" customHeight="1" x14ac:dyDescent="0.2">
      <c r="A380" s="126"/>
      <c r="B380" s="92"/>
      <c r="F380" s="117"/>
      <c r="G380" s="117"/>
      <c r="H380" s="117"/>
      <c r="I380" s="117"/>
      <c r="J380" s="117"/>
      <c r="K380" s="117"/>
      <c r="L380" s="117"/>
    </row>
    <row r="381" spans="1:12" s="118" customFormat="1" ht="7.35" customHeight="1" x14ac:dyDescent="0.2">
      <c r="A381" s="126"/>
      <c r="B381" s="92"/>
      <c r="F381" s="117"/>
      <c r="G381" s="117"/>
      <c r="H381" s="117"/>
      <c r="I381" s="117"/>
      <c r="J381" s="117"/>
      <c r="K381" s="117"/>
      <c r="L381" s="117"/>
    </row>
    <row r="382" spans="1:12" s="118" customFormat="1" ht="7.35" customHeight="1" x14ac:dyDescent="0.2">
      <c r="A382" s="126"/>
      <c r="B382" s="92"/>
      <c r="F382" s="117"/>
      <c r="G382" s="117"/>
      <c r="H382" s="117"/>
      <c r="I382" s="117"/>
      <c r="J382" s="117"/>
      <c r="K382" s="117"/>
      <c r="L382" s="117"/>
    </row>
    <row r="383" spans="1:12" s="118" customFormat="1" ht="7.35" customHeight="1" x14ac:dyDescent="0.2">
      <c r="A383" s="126"/>
      <c r="B383" s="92"/>
      <c r="F383" s="117"/>
      <c r="G383" s="117"/>
      <c r="H383" s="117"/>
      <c r="I383" s="117"/>
      <c r="J383" s="117"/>
      <c r="K383" s="117"/>
      <c r="L383" s="117"/>
    </row>
    <row r="384" spans="1:12" s="118" customFormat="1" ht="7.35" customHeight="1" x14ac:dyDescent="0.2">
      <c r="A384" s="126"/>
      <c r="B384" s="92"/>
      <c r="F384" s="117"/>
      <c r="G384" s="117"/>
      <c r="H384" s="117"/>
      <c r="I384" s="117"/>
      <c r="J384" s="117"/>
      <c r="K384" s="117"/>
      <c r="L384" s="117"/>
    </row>
    <row r="385" spans="1:12" s="118" customFormat="1" ht="7.35" customHeight="1" x14ac:dyDescent="0.2">
      <c r="A385" s="126"/>
      <c r="B385" s="92"/>
      <c r="F385" s="117"/>
      <c r="G385" s="117"/>
      <c r="H385" s="117"/>
      <c r="I385" s="117"/>
      <c r="J385" s="117"/>
      <c r="K385" s="117"/>
      <c r="L385" s="117"/>
    </row>
    <row r="386" spans="1:12" s="118" customFormat="1" ht="7.35" customHeight="1" x14ac:dyDescent="0.2">
      <c r="A386" s="126"/>
      <c r="B386" s="92"/>
      <c r="F386" s="117"/>
      <c r="G386" s="117"/>
      <c r="H386" s="117"/>
      <c r="I386" s="117"/>
      <c r="J386" s="117"/>
      <c r="K386" s="117"/>
      <c r="L386" s="117"/>
    </row>
    <row r="387" spans="1:12" s="118" customFormat="1" ht="7.35" customHeight="1" x14ac:dyDescent="0.2">
      <c r="A387" s="126"/>
      <c r="B387" s="92"/>
      <c r="F387" s="117"/>
      <c r="G387" s="117"/>
      <c r="H387" s="117"/>
      <c r="I387" s="117"/>
      <c r="J387" s="117"/>
      <c r="K387" s="117"/>
      <c r="L387" s="117"/>
    </row>
    <row r="388" spans="1:12" s="118" customFormat="1" ht="7.35" customHeight="1" x14ac:dyDescent="0.2">
      <c r="A388" s="126"/>
      <c r="B388" s="92"/>
      <c r="F388" s="117"/>
      <c r="G388" s="117"/>
      <c r="H388" s="117"/>
      <c r="I388" s="117"/>
      <c r="J388" s="117"/>
      <c r="K388" s="117"/>
      <c r="L388" s="117"/>
    </row>
    <row r="389" spans="1:12" s="118" customFormat="1" ht="7.35" customHeight="1" x14ac:dyDescent="0.2">
      <c r="A389" s="126"/>
      <c r="B389" s="92"/>
      <c r="F389" s="117"/>
      <c r="G389" s="117"/>
      <c r="H389" s="117"/>
      <c r="I389" s="117"/>
      <c r="J389" s="117"/>
      <c r="K389" s="117"/>
      <c r="L389" s="117"/>
    </row>
    <row r="390" spans="1:12" s="118" customFormat="1" ht="7.35" customHeight="1" x14ac:dyDescent="0.2">
      <c r="A390" s="126"/>
      <c r="B390" s="92"/>
      <c r="F390" s="117"/>
      <c r="G390" s="117"/>
      <c r="H390" s="117"/>
      <c r="I390" s="117"/>
      <c r="J390" s="117"/>
      <c r="K390" s="117"/>
      <c r="L390" s="117"/>
    </row>
    <row r="391" spans="1:12" s="118" customFormat="1" ht="7.35" customHeight="1" x14ac:dyDescent="0.2">
      <c r="A391" s="126"/>
      <c r="B391" s="92"/>
      <c r="F391" s="117"/>
      <c r="G391" s="117"/>
      <c r="H391" s="117"/>
      <c r="I391" s="117"/>
      <c r="J391" s="117"/>
      <c r="K391" s="117"/>
      <c r="L391" s="117"/>
    </row>
    <row r="392" spans="1:12" s="118" customFormat="1" ht="7.35" customHeight="1" x14ac:dyDescent="0.2">
      <c r="A392" s="126"/>
      <c r="B392" s="92"/>
      <c r="F392" s="117"/>
      <c r="G392" s="117"/>
      <c r="H392" s="117"/>
      <c r="I392" s="117"/>
      <c r="J392" s="117"/>
      <c r="K392" s="117"/>
      <c r="L392" s="117"/>
    </row>
    <row r="393" spans="1:12" s="118" customFormat="1" ht="7.35" customHeight="1" x14ac:dyDescent="0.2">
      <c r="A393" s="126"/>
      <c r="B393" s="92"/>
      <c r="F393" s="117"/>
      <c r="G393" s="117"/>
      <c r="H393" s="117"/>
      <c r="I393" s="117"/>
      <c r="J393" s="117"/>
      <c r="K393" s="117"/>
      <c r="L393" s="117"/>
    </row>
    <row r="394" spans="1:12" s="118" customFormat="1" ht="7.35" customHeight="1" x14ac:dyDescent="0.2">
      <c r="A394" s="126"/>
      <c r="B394" s="92"/>
      <c r="F394" s="117"/>
      <c r="G394" s="117"/>
      <c r="H394" s="117"/>
      <c r="I394" s="117"/>
      <c r="J394" s="117"/>
      <c r="K394" s="117"/>
      <c r="L394" s="117"/>
    </row>
    <row r="395" spans="1:12" s="118" customFormat="1" ht="7.35" customHeight="1" x14ac:dyDescent="0.2">
      <c r="A395" s="126"/>
      <c r="B395" s="92"/>
      <c r="F395" s="117"/>
      <c r="G395" s="117"/>
      <c r="H395" s="117"/>
      <c r="I395" s="117"/>
      <c r="J395" s="117"/>
      <c r="K395" s="117"/>
      <c r="L395" s="117"/>
    </row>
    <row r="396" spans="1:12" s="118" customFormat="1" ht="7.35" customHeight="1" x14ac:dyDescent="0.2">
      <c r="A396" s="126"/>
      <c r="B396" s="92"/>
      <c r="F396" s="117"/>
      <c r="G396" s="117"/>
      <c r="H396" s="117"/>
      <c r="I396" s="117"/>
      <c r="J396" s="117"/>
      <c r="K396" s="117"/>
      <c r="L396" s="117"/>
    </row>
    <row r="397" spans="1:12" s="118" customFormat="1" ht="7.35" customHeight="1" x14ac:dyDescent="0.2">
      <c r="A397" s="126"/>
      <c r="B397" s="92"/>
      <c r="F397" s="117"/>
      <c r="G397" s="117"/>
      <c r="H397" s="117"/>
      <c r="I397" s="117"/>
      <c r="J397" s="117"/>
      <c r="K397" s="117"/>
      <c r="L397" s="117"/>
    </row>
    <row r="398" spans="1:12" s="118" customFormat="1" ht="7.35" customHeight="1" x14ac:dyDescent="0.2">
      <c r="A398" s="126"/>
      <c r="B398" s="92"/>
      <c r="F398" s="117"/>
      <c r="G398" s="117"/>
      <c r="H398" s="117"/>
      <c r="I398" s="117"/>
      <c r="J398" s="117"/>
      <c r="K398" s="117"/>
      <c r="L398" s="117"/>
    </row>
    <row r="399" spans="1:12" s="118" customFormat="1" ht="7.35" customHeight="1" x14ac:dyDescent="0.2">
      <c r="A399" s="126"/>
      <c r="B399" s="92"/>
      <c r="F399" s="117"/>
      <c r="G399" s="117"/>
      <c r="H399" s="117"/>
      <c r="I399" s="117"/>
      <c r="J399" s="117"/>
      <c r="K399" s="117"/>
      <c r="L399" s="117"/>
    </row>
    <row r="400" spans="1:12" s="118" customFormat="1" ht="7.35" customHeight="1" x14ac:dyDescent="0.2">
      <c r="A400" s="126"/>
      <c r="B400" s="92"/>
      <c r="F400" s="117"/>
      <c r="G400" s="117"/>
      <c r="H400" s="117"/>
      <c r="I400" s="117"/>
      <c r="J400" s="117"/>
      <c r="K400" s="117"/>
      <c r="L400" s="117"/>
    </row>
    <row r="401" spans="1:12" s="118" customFormat="1" ht="7.35" customHeight="1" x14ac:dyDescent="0.2">
      <c r="A401" s="126"/>
      <c r="B401" s="92"/>
      <c r="F401" s="117"/>
      <c r="G401" s="117"/>
      <c r="H401" s="117"/>
      <c r="I401" s="117"/>
      <c r="J401" s="117"/>
      <c r="K401" s="117"/>
      <c r="L401" s="117"/>
    </row>
    <row r="402" spans="1:12" s="118" customFormat="1" ht="7.35" customHeight="1" x14ac:dyDescent="0.2">
      <c r="A402" s="126"/>
      <c r="B402" s="92"/>
      <c r="F402" s="117"/>
      <c r="G402" s="117"/>
      <c r="H402" s="117"/>
      <c r="I402" s="117"/>
      <c r="J402" s="117"/>
      <c r="K402" s="117"/>
      <c r="L402" s="117"/>
    </row>
    <row r="403" spans="1:12" s="118" customFormat="1" ht="7.35" customHeight="1" x14ac:dyDescent="0.2">
      <c r="A403" s="126"/>
      <c r="B403" s="92"/>
      <c r="F403" s="117"/>
      <c r="G403" s="117"/>
      <c r="H403" s="117"/>
      <c r="I403" s="117"/>
      <c r="J403" s="117"/>
      <c r="K403" s="117"/>
      <c r="L403" s="117"/>
    </row>
    <row r="404" spans="1:12" s="118" customFormat="1" ht="7.35" customHeight="1" x14ac:dyDescent="0.2">
      <c r="A404" s="126"/>
      <c r="B404" s="92"/>
      <c r="F404" s="117"/>
      <c r="G404" s="117"/>
      <c r="H404" s="117"/>
      <c r="I404" s="117"/>
      <c r="J404" s="117"/>
      <c r="K404" s="117"/>
      <c r="L404" s="117"/>
    </row>
    <row r="405" spans="1:12" s="118" customFormat="1" ht="7.35" customHeight="1" x14ac:dyDescent="0.2">
      <c r="A405" s="126"/>
      <c r="B405" s="92"/>
      <c r="F405" s="117"/>
      <c r="G405" s="117"/>
      <c r="H405" s="117"/>
      <c r="I405" s="117"/>
      <c r="J405" s="117"/>
      <c r="K405" s="117"/>
      <c r="L405" s="117"/>
    </row>
    <row r="406" spans="1:12" s="118" customFormat="1" ht="7.35" customHeight="1" x14ac:dyDescent="0.2">
      <c r="A406" s="126"/>
      <c r="B406" s="92"/>
      <c r="F406" s="117"/>
      <c r="G406" s="117"/>
      <c r="H406" s="117"/>
      <c r="I406" s="117"/>
      <c r="J406" s="117"/>
      <c r="K406" s="117"/>
      <c r="L406" s="117"/>
    </row>
    <row r="407" spans="1:12" s="118" customFormat="1" ht="7.35" customHeight="1" x14ac:dyDescent="0.2">
      <c r="A407" s="126"/>
      <c r="B407" s="92"/>
      <c r="F407" s="117"/>
      <c r="G407" s="117"/>
      <c r="H407" s="117"/>
      <c r="I407" s="117"/>
      <c r="J407" s="117"/>
      <c r="K407" s="117"/>
      <c r="L407" s="117"/>
    </row>
    <row r="408" spans="1:12" s="118" customFormat="1" ht="7.35" customHeight="1" x14ac:dyDescent="0.2">
      <c r="A408" s="126"/>
      <c r="B408" s="92"/>
      <c r="F408" s="117"/>
      <c r="G408" s="117"/>
      <c r="H408" s="117"/>
      <c r="I408" s="117"/>
      <c r="J408" s="117"/>
      <c r="K408" s="117"/>
      <c r="L408" s="117"/>
    </row>
    <row r="409" spans="1:12" s="118" customFormat="1" ht="7.35" customHeight="1" x14ac:dyDescent="0.2">
      <c r="A409" s="126"/>
      <c r="B409" s="92"/>
      <c r="F409" s="117"/>
      <c r="G409" s="117"/>
      <c r="H409" s="117"/>
      <c r="I409" s="117"/>
      <c r="J409" s="117"/>
      <c r="K409" s="117"/>
      <c r="L409" s="117"/>
    </row>
    <row r="410" spans="1:12" s="118" customFormat="1" ht="7.35" customHeight="1" x14ac:dyDescent="0.2">
      <c r="A410" s="126"/>
      <c r="B410" s="92"/>
      <c r="F410" s="117"/>
      <c r="G410" s="117"/>
      <c r="H410" s="117"/>
      <c r="I410" s="117"/>
      <c r="J410" s="117"/>
      <c r="K410" s="117"/>
      <c r="L410" s="117"/>
    </row>
    <row r="411" spans="1:12" s="118" customFormat="1" ht="7.35" customHeight="1" x14ac:dyDescent="0.2">
      <c r="A411" s="126"/>
      <c r="B411" s="92"/>
      <c r="F411" s="117"/>
      <c r="G411" s="117"/>
      <c r="H411" s="117"/>
      <c r="I411" s="117"/>
      <c r="J411" s="117"/>
      <c r="K411" s="117"/>
      <c r="L411" s="117"/>
    </row>
    <row r="412" spans="1:12" s="118" customFormat="1" ht="7.35" customHeight="1" x14ac:dyDescent="0.2">
      <c r="A412" s="126"/>
      <c r="B412" s="92"/>
      <c r="F412" s="117"/>
      <c r="G412" s="117"/>
      <c r="H412" s="117"/>
      <c r="I412" s="117"/>
      <c r="J412" s="117"/>
      <c r="K412" s="117"/>
      <c r="L412" s="117"/>
    </row>
    <row r="413" spans="1:12" s="118" customFormat="1" ht="7.35" customHeight="1" x14ac:dyDescent="0.2">
      <c r="A413" s="126"/>
      <c r="B413" s="92"/>
      <c r="F413" s="117"/>
      <c r="G413" s="117"/>
      <c r="H413" s="117"/>
      <c r="I413" s="117"/>
      <c r="J413" s="117"/>
      <c r="K413" s="117"/>
      <c r="L413" s="117"/>
    </row>
    <row r="414" spans="1:12" s="118" customFormat="1" ht="7.35" customHeight="1" x14ac:dyDescent="0.2">
      <c r="A414" s="126"/>
      <c r="B414" s="92"/>
      <c r="F414" s="117"/>
      <c r="G414" s="117"/>
      <c r="H414" s="117"/>
      <c r="I414" s="117"/>
      <c r="J414" s="117"/>
      <c r="K414" s="117"/>
      <c r="L414" s="117"/>
    </row>
    <row r="415" spans="1:12" s="118" customFormat="1" ht="7.35" customHeight="1" x14ac:dyDescent="0.2">
      <c r="A415" s="126"/>
      <c r="B415" s="92"/>
      <c r="F415" s="117"/>
      <c r="G415" s="117"/>
      <c r="H415" s="117"/>
      <c r="I415" s="117"/>
      <c r="J415" s="117"/>
      <c r="K415" s="117"/>
      <c r="L415" s="117"/>
    </row>
    <row r="416" spans="1:12" s="118" customFormat="1" ht="7.35" customHeight="1" x14ac:dyDescent="0.2">
      <c r="A416" s="126"/>
      <c r="B416" s="92"/>
      <c r="F416" s="117"/>
      <c r="G416" s="117"/>
      <c r="H416" s="117"/>
      <c r="I416" s="117"/>
      <c r="J416" s="117"/>
      <c r="K416" s="117"/>
      <c r="L416" s="117"/>
    </row>
    <row r="417" spans="1:12" s="118" customFormat="1" ht="7.35" customHeight="1" x14ac:dyDescent="0.2">
      <c r="A417" s="126"/>
      <c r="B417" s="92"/>
      <c r="F417" s="117"/>
      <c r="G417" s="117"/>
      <c r="H417" s="117"/>
      <c r="I417" s="117"/>
      <c r="J417" s="117"/>
      <c r="K417" s="117"/>
      <c r="L417" s="117"/>
    </row>
    <row r="418" spans="1:12" s="118" customFormat="1" ht="7.35" customHeight="1" x14ac:dyDescent="0.2">
      <c r="A418" s="126"/>
      <c r="B418" s="92"/>
      <c r="F418" s="117"/>
      <c r="G418" s="117"/>
      <c r="H418" s="117"/>
      <c r="I418" s="117"/>
      <c r="J418" s="117"/>
      <c r="K418" s="117"/>
      <c r="L418" s="117"/>
    </row>
    <row r="419" spans="1:12" s="118" customFormat="1" ht="7.35" customHeight="1" x14ac:dyDescent="0.2">
      <c r="A419" s="126"/>
      <c r="B419" s="92"/>
      <c r="F419" s="117"/>
      <c r="G419" s="117"/>
      <c r="H419" s="117"/>
      <c r="I419" s="117"/>
      <c r="J419" s="117"/>
      <c r="K419" s="117"/>
      <c r="L419" s="117"/>
    </row>
    <row r="420" spans="1:12" s="118" customFormat="1" ht="7.35" customHeight="1" x14ac:dyDescent="0.2">
      <c r="A420" s="126"/>
      <c r="B420" s="92"/>
      <c r="F420" s="117"/>
      <c r="G420" s="117"/>
      <c r="H420" s="117"/>
      <c r="I420" s="117"/>
      <c r="J420" s="117"/>
      <c r="K420" s="117"/>
      <c r="L420" s="117"/>
    </row>
    <row r="421" spans="1:12" ht="7.35" customHeight="1" x14ac:dyDescent="0.2">
      <c r="H421" s="117"/>
      <c r="J421" s="117"/>
      <c r="K421" s="117"/>
      <c r="L421" s="117"/>
    </row>
    <row r="422" spans="1:12" ht="7.35" customHeight="1" x14ac:dyDescent="0.2">
      <c r="H422" s="117"/>
      <c r="J422" s="117"/>
      <c r="K422" s="117"/>
      <c r="L422" s="117"/>
    </row>
  </sheetData>
  <mergeCells count="2">
    <mergeCell ref="A1:N1"/>
    <mergeCell ref="F5:L5"/>
  </mergeCells>
  <pageMargins left="0.55118110236220474" right="0.55118110236220474" top="0.78740157480314965" bottom="0.78740157480314965" header="0.51181102362204722" footer="0.51181102362204722"/>
  <pageSetup paperSize="9" scale="48"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view="pageBreakPreview" zoomScaleNormal="85" zoomScaleSheetLayoutView="100" workbookViewId="0">
      <selection activeCell="B3" sqref="B3"/>
    </sheetView>
  </sheetViews>
  <sheetFormatPr defaultRowHeight="12.75" x14ac:dyDescent="0.2"/>
  <cols>
    <col min="1" max="1" customWidth="true" style="148" width="13.0" collapsed="false"/>
    <col min="2" max="2" customWidth="true" style="148" width="24.0" collapsed="false"/>
    <col min="3" max="3" customWidth="true" style="148" width="9.7109375" collapsed="false"/>
    <col min="4" max="8" style="148" width="9.140625" collapsed="false"/>
    <col min="9" max="9" customWidth="true" style="148" width="24.0" collapsed="false"/>
    <col min="10" max="10" customWidth="true" style="148" width="9.85546875" collapsed="false"/>
    <col min="11" max="16384" style="148" width="9.140625" collapsed="false"/>
  </cols>
  <sheetData>
    <row r="1" spans="1:15" ht="23.25" customHeight="1" x14ac:dyDescent="0.2">
      <c r="A1" s="338" t="s">
        <v>264</v>
      </c>
      <c r="B1" s="338"/>
      <c r="C1" s="338"/>
      <c r="D1" s="338"/>
    </row>
    <row r="2" spans="1:15" ht="19.5" customHeight="1" x14ac:dyDescent="0.2">
      <c r="A2" s="220" t="s">
        <v>263</v>
      </c>
      <c r="B2" s="221"/>
      <c r="C2" s="221"/>
    </row>
    <row r="3" spans="1:15" ht="10.5" customHeight="1" x14ac:dyDescent="0.25">
      <c r="A3" s="280"/>
      <c r="B3" s="277"/>
      <c r="C3" s="304"/>
    </row>
    <row r="4" spans="1:15" ht="15.75" x14ac:dyDescent="0.25">
      <c r="A4" s="277" t="s">
        <v>281</v>
      </c>
      <c r="B4" s="277"/>
      <c r="C4" s="304"/>
    </row>
    <row r="5" spans="1:15" ht="16.5" thickBot="1" x14ac:dyDescent="0.3">
      <c r="A5" s="97"/>
      <c r="B5" s="95"/>
      <c r="C5" s="95"/>
      <c r="H5" s="95"/>
      <c r="I5" s="301"/>
      <c r="J5" s="301"/>
      <c r="O5" s="95" t="s">
        <v>213</v>
      </c>
    </row>
    <row r="6" spans="1:15" ht="25.5" x14ac:dyDescent="0.2">
      <c r="A6" s="218"/>
      <c r="B6" s="293" t="s">
        <v>101</v>
      </c>
      <c r="C6" s="293"/>
      <c r="D6" s="352" t="s">
        <v>282</v>
      </c>
      <c r="E6" s="353"/>
      <c r="F6" s="353"/>
      <c r="G6" s="353"/>
      <c r="H6" s="353"/>
      <c r="I6" s="294" t="s">
        <v>273</v>
      </c>
      <c r="J6" s="320"/>
      <c r="K6" s="352" t="s">
        <v>280</v>
      </c>
      <c r="L6" s="353"/>
      <c r="M6" s="353"/>
      <c r="N6" s="353"/>
      <c r="O6" s="353"/>
    </row>
    <row r="7" spans="1:15" ht="15.75" customHeight="1" thickBot="1" x14ac:dyDescent="0.25">
      <c r="A7" s="93" t="s">
        <v>44</v>
      </c>
      <c r="B7" s="260" t="s">
        <v>246</v>
      </c>
      <c r="C7" s="260"/>
      <c r="D7" s="297" t="s">
        <v>274</v>
      </c>
      <c r="E7" s="297" t="s">
        <v>275</v>
      </c>
      <c r="F7" s="297" t="s">
        <v>276</v>
      </c>
      <c r="G7" s="297" t="s">
        <v>277</v>
      </c>
      <c r="H7" s="297" t="s">
        <v>278</v>
      </c>
      <c r="I7" s="297"/>
      <c r="J7" s="297"/>
      <c r="K7" s="297" t="s">
        <v>274</v>
      </c>
      <c r="L7" s="297" t="s">
        <v>275</v>
      </c>
      <c r="M7" s="297" t="s">
        <v>276</v>
      </c>
      <c r="N7" s="297" t="s">
        <v>277</v>
      </c>
      <c r="O7" s="297" t="s">
        <v>278</v>
      </c>
    </row>
    <row r="8" spans="1:15" x14ac:dyDescent="0.2">
      <c r="A8" s="149">
        <v>1963</v>
      </c>
      <c r="B8" s="150">
        <v>35.262233087638357</v>
      </c>
      <c r="C8" s="150"/>
      <c r="D8" s="295" t="s">
        <v>279</v>
      </c>
      <c r="E8" s="295" t="s">
        <v>279</v>
      </c>
      <c r="F8" s="295" t="s">
        <v>279</v>
      </c>
      <c r="G8" s="295" t="s">
        <v>279</v>
      </c>
      <c r="H8" s="295" t="s">
        <v>279</v>
      </c>
      <c r="I8" s="281">
        <v>36.399680770759616</v>
      </c>
      <c r="J8" s="295"/>
      <c r="K8" s="295" t="s">
        <v>279</v>
      </c>
      <c r="L8" s="295" t="s">
        <v>279</v>
      </c>
      <c r="M8" s="295" t="s">
        <v>279</v>
      </c>
      <c r="N8" s="295" t="s">
        <v>279</v>
      </c>
      <c r="O8" s="295" t="s">
        <v>279</v>
      </c>
    </row>
    <row r="9" spans="1:15" x14ac:dyDescent="0.2">
      <c r="A9" s="149">
        <v>1964</v>
      </c>
      <c r="B9" s="150">
        <v>37.925565534279002</v>
      </c>
      <c r="C9" s="150"/>
      <c r="D9" s="295" t="s">
        <v>279</v>
      </c>
      <c r="E9" s="295" t="s">
        <v>279</v>
      </c>
      <c r="F9" s="295" t="s">
        <v>279</v>
      </c>
      <c r="G9" s="295" t="s">
        <v>279</v>
      </c>
      <c r="H9" s="295" t="s">
        <v>279</v>
      </c>
      <c r="I9" s="281">
        <v>39.12336826642624</v>
      </c>
      <c r="J9" s="295"/>
      <c r="K9" s="295" t="s">
        <v>279</v>
      </c>
      <c r="L9" s="295" t="s">
        <v>279</v>
      </c>
      <c r="M9" s="295" t="s">
        <v>279</v>
      </c>
      <c r="N9" s="295" t="s">
        <v>279</v>
      </c>
      <c r="O9" s="295" t="s">
        <v>279</v>
      </c>
    </row>
    <row r="10" spans="1:15" x14ac:dyDescent="0.2">
      <c r="A10" s="149">
        <v>1965</v>
      </c>
      <c r="B10" s="150">
        <v>39.041545117559565</v>
      </c>
      <c r="C10" s="150"/>
      <c r="D10" s="295" t="s">
        <v>279</v>
      </c>
      <c r="E10" s="295" t="s">
        <v>279</v>
      </c>
      <c r="F10" s="295" t="s">
        <v>279</v>
      </c>
      <c r="G10" s="295" t="s">
        <v>279</v>
      </c>
      <c r="H10" s="295" t="s">
        <v>279</v>
      </c>
      <c r="I10" s="281">
        <v>40.263771265599637</v>
      </c>
      <c r="J10" s="295"/>
      <c r="K10" s="295" t="s">
        <v>279</v>
      </c>
      <c r="L10" s="295" t="s">
        <v>279</v>
      </c>
      <c r="M10" s="295" t="s">
        <v>279</v>
      </c>
      <c r="N10" s="295" t="s">
        <v>279</v>
      </c>
      <c r="O10" s="295" t="s">
        <v>279</v>
      </c>
    </row>
    <row r="11" spans="1:15" x14ac:dyDescent="0.2">
      <c r="A11" s="149">
        <v>1966</v>
      </c>
      <c r="B11" s="150">
        <v>39.668277709970297</v>
      </c>
      <c r="C11" s="150"/>
      <c r="D11" s="296">
        <f>100*((B11/B8)^(1/3)-1)</f>
        <v>4.0026753198075582</v>
      </c>
      <c r="E11" s="295" t="s">
        <v>279</v>
      </c>
      <c r="F11" s="295" t="s">
        <v>279</v>
      </c>
      <c r="G11" s="295" t="s">
        <v>279</v>
      </c>
      <c r="H11" s="295" t="s">
        <v>279</v>
      </c>
      <c r="I11" s="281">
        <v>40.983281955095642</v>
      </c>
      <c r="J11" s="295"/>
      <c r="K11" s="296">
        <f>100*((I11/I8)^(1/3)-1)</f>
        <v>4.0326639823910382</v>
      </c>
      <c r="L11" s="295" t="s">
        <v>279</v>
      </c>
      <c r="M11" s="295" t="s">
        <v>279</v>
      </c>
      <c r="N11" s="295" t="s">
        <v>279</v>
      </c>
      <c r="O11" s="295" t="s">
        <v>279</v>
      </c>
    </row>
    <row r="12" spans="1:15" x14ac:dyDescent="0.2">
      <c r="A12" s="149">
        <v>1967</v>
      </c>
      <c r="B12" s="150">
        <v>40.527332409777181</v>
      </c>
      <c r="C12" s="150"/>
      <c r="D12" s="296">
        <f t="shared" ref="D12:D62" si="0">100*((B12/B9)^(1/3)-1)</f>
        <v>2.236345661575001</v>
      </c>
      <c r="E12" s="295" t="s">
        <v>279</v>
      </c>
      <c r="F12" s="295" t="s">
        <v>279</v>
      </c>
      <c r="G12" s="295" t="s">
        <v>279</v>
      </c>
      <c r="H12" s="295" t="s">
        <v>279</v>
      </c>
      <c r="I12" s="281">
        <v>41.889340176160047</v>
      </c>
      <c r="J12" s="295"/>
      <c r="K12" s="296">
        <f t="shared" ref="K12:K62" si="1">100*((I12/I9)^(1/3)-1)</f>
        <v>2.3031706753633419</v>
      </c>
      <c r="L12" s="295" t="s">
        <v>279</v>
      </c>
      <c r="M12" s="295" t="s">
        <v>279</v>
      </c>
      <c r="N12" s="295" t="s">
        <v>279</v>
      </c>
      <c r="O12" s="295" t="s">
        <v>279</v>
      </c>
    </row>
    <row r="13" spans="1:15" x14ac:dyDescent="0.2">
      <c r="A13" s="149">
        <v>1968</v>
      </c>
      <c r="B13" s="150">
        <v>42.633046249362543</v>
      </c>
      <c r="C13" s="150"/>
      <c r="D13" s="296">
        <f t="shared" si="0"/>
        <v>2.9768942264987608</v>
      </c>
      <c r="E13" s="296">
        <f>100*((B13/B8)^(1/5)-1)</f>
        <v>3.8693253217276347</v>
      </c>
      <c r="F13" s="295" t="s">
        <v>279</v>
      </c>
      <c r="G13" s="295" t="s">
        <v>279</v>
      </c>
      <c r="H13" s="295" t="s">
        <v>279</v>
      </c>
      <c r="I13" s="281">
        <v>44.049720683401581</v>
      </c>
      <c r="J13" s="295"/>
      <c r="K13" s="296">
        <f t="shared" si="1"/>
        <v>3.0408824990521666</v>
      </c>
      <c r="L13" s="296">
        <f>100*((I13/I8)^(1/5)-1)</f>
        <v>3.8888925680329089</v>
      </c>
      <c r="M13" s="295" t="s">
        <v>279</v>
      </c>
      <c r="N13" s="295" t="s">
        <v>279</v>
      </c>
      <c r="O13" s="295" t="s">
        <v>279</v>
      </c>
    </row>
    <row r="14" spans="1:15" x14ac:dyDescent="0.2">
      <c r="A14" s="149">
        <v>1969</v>
      </c>
      <c r="B14" s="150">
        <v>44.16561323648574</v>
      </c>
      <c r="C14" s="150"/>
      <c r="D14" s="296">
        <f t="shared" si="0"/>
        <v>3.6446700528329767</v>
      </c>
      <c r="E14" s="296">
        <f t="shared" ref="E14:E63" si="2">100*((B14/B9)^(1/5)-1)</f>
        <v>3.0932996046929118</v>
      </c>
      <c r="F14" s="295" t="s">
        <v>279</v>
      </c>
      <c r="G14" s="295" t="s">
        <v>279</v>
      </c>
      <c r="H14" s="295" t="s">
        <v>279</v>
      </c>
      <c r="I14" s="281">
        <v>45.560495328719952</v>
      </c>
      <c r="J14" s="295"/>
      <c r="K14" s="296">
        <f t="shared" si="1"/>
        <v>3.5922424690093102</v>
      </c>
      <c r="L14" s="296">
        <f t="shared" ref="L14:L62" si="3">100*((I14/I9)^(1/5)-1)</f>
        <v>3.0932996046929118</v>
      </c>
      <c r="M14" s="295" t="s">
        <v>279</v>
      </c>
      <c r="N14" s="295" t="s">
        <v>279</v>
      </c>
      <c r="O14" s="295" t="s">
        <v>279</v>
      </c>
    </row>
    <row r="15" spans="1:15" x14ac:dyDescent="0.2">
      <c r="A15" s="149">
        <v>1970</v>
      </c>
      <c r="B15" s="150">
        <v>45.204874506972516</v>
      </c>
      <c r="C15" s="150"/>
      <c r="D15" s="296">
        <f t="shared" si="0"/>
        <v>3.7080375990983461</v>
      </c>
      <c r="E15" s="296">
        <f t="shared" si="2"/>
        <v>2.9749652739491594</v>
      </c>
      <c r="F15" s="295" t="s">
        <v>279</v>
      </c>
      <c r="G15" s="295" t="s">
        <v>279</v>
      </c>
      <c r="H15" s="295" t="s">
        <v>279</v>
      </c>
      <c r="I15" s="281">
        <v>46.586069533337806</v>
      </c>
      <c r="J15" s="295"/>
      <c r="K15" s="296">
        <f t="shared" si="1"/>
        <v>3.605827470032974</v>
      </c>
      <c r="L15" s="296">
        <f t="shared" si="3"/>
        <v>2.959950255869126</v>
      </c>
      <c r="M15" s="295" t="s">
        <v>279</v>
      </c>
      <c r="N15" s="295" t="s">
        <v>279</v>
      </c>
      <c r="O15" s="295" t="s">
        <v>279</v>
      </c>
    </row>
    <row r="16" spans="1:15" x14ac:dyDescent="0.2">
      <c r="A16" s="149">
        <v>1971</v>
      </c>
      <c r="B16" s="150">
        <v>46.19499119528988</v>
      </c>
      <c r="C16" s="150"/>
      <c r="D16" s="296">
        <f t="shared" si="0"/>
        <v>2.7108147966079077</v>
      </c>
      <c r="E16" s="296">
        <f t="shared" si="2"/>
        <v>3.093268474226063</v>
      </c>
      <c r="F16" s="295" t="s">
        <v>279</v>
      </c>
      <c r="G16" s="295" t="s">
        <v>279</v>
      </c>
      <c r="H16" s="295" t="s">
        <v>279</v>
      </c>
      <c r="I16" s="281">
        <v>47.407305312149987</v>
      </c>
      <c r="J16" s="295"/>
      <c r="K16" s="296">
        <f t="shared" si="1"/>
        <v>2.4788013691908528</v>
      </c>
      <c r="L16" s="296">
        <f t="shared" si="3"/>
        <v>2.9550626608852104</v>
      </c>
      <c r="M16" s="295" t="s">
        <v>279</v>
      </c>
      <c r="N16" s="295" t="s">
        <v>279</v>
      </c>
      <c r="O16" s="295" t="s">
        <v>279</v>
      </c>
    </row>
    <row r="17" spans="1:15" x14ac:dyDescent="0.2">
      <c r="A17" s="149">
        <v>1972</v>
      </c>
      <c r="B17" s="150">
        <v>48.118606133130235</v>
      </c>
      <c r="C17" s="150"/>
      <c r="D17" s="296">
        <f t="shared" si="0"/>
        <v>2.8986296702712355</v>
      </c>
      <c r="E17" s="296">
        <f t="shared" si="2"/>
        <v>3.4934832204572164</v>
      </c>
      <c r="F17" s="295" t="s">
        <v>279</v>
      </c>
      <c r="G17" s="295" t="s">
        <v>279</v>
      </c>
      <c r="H17" s="295" t="s">
        <v>279</v>
      </c>
      <c r="I17" s="281">
        <v>49.428606804823296</v>
      </c>
      <c r="J17" s="295"/>
      <c r="K17" s="296">
        <f t="shared" si="1"/>
        <v>2.7535048284778929</v>
      </c>
      <c r="L17" s="296">
        <f t="shared" si="3"/>
        <v>3.3653477363793538</v>
      </c>
      <c r="M17" s="295" t="s">
        <v>279</v>
      </c>
      <c r="N17" s="295" t="s">
        <v>279</v>
      </c>
      <c r="O17" s="295" t="s">
        <v>279</v>
      </c>
    </row>
    <row r="18" spans="1:15" x14ac:dyDescent="0.2">
      <c r="A18" s="149">
        <v>1973</v>
      </c>
      <c r="B18" s="150">
        <v>51.088415421424934</v>
      </c>
      <c r="C18" s="150"/>
      <c r="D18" s="296">
        <f t="shared" si="0"/>
        <v>4.1627382604585872</v>
      </c>
      <c r="E18" s="296">
        <f t="shared" si="2"/>
        <v>3.6848284536300735</v>
      </c>
      <c r="F18" s="296">
        <f>100*((B18/B8)^(1/10)-1)</f>
        <v>3.7770358874140486</v>
      </c>
      <c r="G18" s="295" t="s">
        <v>279</v>
      </c>
      <c r="H18" s="295" t="s">
        <v>279</v>
      </c>
      <c r="I18" s="281">
        <v>52.446178960109314</v>
      </c>
      <c r="J18" s="295"/>
      <c r="K18" s="296">
        <f t="shared" si="1"/>
        <v>4.0285617057972622</v>
      </c>
      <c r="L18" s="296">
        <f t="shared" si="3"/>
        <v>3.5509621986023587</v>
      </c>
      <c r="M18" s="296">
        <f>100*((I18/I8)^(1/10)-1)</f>
        <v>3.719789756666203</v>
      </c>
      <c r="N18" s="295" t="s">
        <v>279</v>
      </c>
      <c r="O18" s="295" t="s">
        <v>279</v>
      </c>
    </row>
    <row r="19" spans="1:15" x14ac:dyDescent="0.2">
      <c r="A19" s="149">
        <v>1974</v>
      </c>
      <c r="B19" s="150">
        <v>50.394414145697887</v>
      </c>
      <c r="C19" s="150"/>
      <c r="D19" s="296">
        <f t="shared" si="0"/>
        <v>2.9427669703406822</v>
      </c>
      <c r="E19" s="296">
        <f t="shared" si="2"/>
        <v>2.6737979701874304</v>
      </c>
      <c r="F19" s="296">
        <f t="shared" ref="F19:F63" si="4">100*((B19/B9)^(1/10)-1)</f>
        <v>2.8833349755549298</v>
      </c>
      <c r="G19" s="295" t="s">
        <v>279</v>
      </c>
      <c r="H19" s="295" t="s">
        <v>279</v>
      </c>
      <c r="I19" s="281">
        <v>51.665621127468079</v>
      </c>
      <c r="J19" s="295"/>
      <c r="K19" s="296">
        <f t="shared" si="1"/>
        <v>2.9087085867026907</v>
      </c>
      <c r="L19" s="296">
        <f t="shared" si="3"/>
        <v>2.5469253637641298</v>
      </c>
      <c r="M19" s="296">
        <f t="shared" ref="M19:M62" si="5">100*((I19/I9)^(1/10)-1)</f>
        <v>2.8197495623609292</v>
      </c>
      <c r="N19" s="295" t="s">
        <v>279</v>
      </c>
      <c r="O19" s="295" t="s">
        <v>279</v>
      </c>
    </row>
    <row r="20" spans="1:15" x14ac:dyDescent="0.2">
      <c r="A20" s="149">
        <v>1975</v>
      </c>
      <c r="B20" s="150">
        <v>49.220345970369785</v>
      </c>
      <c r="C20" s="150"/>
      <c r="D20" s="296">
        <f t="shared" si="0"/>
        <v>0.75745931153461399</v>
      </c>
      <c r="E20" s="296">
        <f t="shared" si="2"/>
        <v>1.7166102796266625</v>
      </c>
      <c r="F20" s="296">
        <f t="shared" si="4"/>
        <v>2.3438538033836886</v>
      </c>
      <c r="G20" s="295" t="s">
        <v>279</v>
      </c>
      <c r="H20" s="295" t="s">
        <v>279</v>
      </c>
      <c r="I20" s="281">
        <v>50.542947576407919</v>
      </c>
      <c r="J20" s="295"/>
      <c r="K20" s="296">
        <f t="shared" si="1"/>
        <v>0.74590411521269218</v>
      </c>
      <c r="L20" s="296">
        <f t="shared" si="3"/>
        <v>1.6438014112769128</v>
      </c>
      <c r="M20" s="296">
        <f t="shared" si="5"/>
        <v>2.2997592231893238</v>
      </c>
      <c r="N20" s="295" t="s">
        <v>279</v>
      </c>
      <c r="O20" s="295" t="s">
        <v>279</v>
      </c>
    </row>
    <row r="21" spans="1:15" x14ac:dyDescent="0.2">
      <c r="A21" s="149">
        <v>1976</v>
      </c>
      <c r="B21" s="150">
        <v>50.336253974165594</v>
      </c>
      <c r="C21" s="150"/>
      <c r="D21" s="296">
        <f t="shared" si="0"/>
        <v>-0.49318632232364656</v>
      </c>
      <c r="E21" s="296">
        <f t="shared" si="2"/>
        <v>1.731910544541404</v>
      </c>
      <c r="F21" s="296">
        <f t="shared" si="4"/>
        <v>2.4103274390056662</v>
      </c>
      <c r="G21" s="295" t="s">
        <v>279</v>
      </c>
      <c r="H21" s="295" t="s">
        <v>279</v>
      </c>
      <c r="I21" s="281">
        <v>51.678964459661344</v>
      </c>
      <c r="J21" s="295"/>
      <c r="K21" s="296">
        <f t="shared" si="1"/>
        <v>-0.49001745680348208</v>
      </c>
      <c r="L21" s="296">
        <f t="shared" si="3"/>
        <v>1.7404622539020309</v>
      </c>
      <c r="M21" s="296">
        <f t="shared" si="5"/>
        <v>2.3459606750452666</v>
      </c>
      <c r="N21" s="295" t="s">
        <v>279</v>
      </c>
      <c r="O21" s="295" t="s">
        <v>279</v>
      </c>
    </row>
    <row r="22" spans="1:15" x14ac:dyDescent="0.2">
      <c r="A22" s="149">
        <v>1977</v>
      </c>
      <c r="B22" s="150">
        <v>51.313452036552981</v>
      </c>
      <c r="C22" s="150"/>
      <c r="D22" s="296">
        <f t="shared" si="0"/>
        <v>0.60423827377695805</v>
      </c>
      <c r="E22" s="296">
        <f t="shared" si="2"/>
        <v>1.2939807341767695</v>
      </c>
      <c r="F22" s="296">
        <f t="shared" si="4"/>
        <v>2.3878259142454894</v>
      </c>
      <c r="G22" s="295" t="s">
        <v>279</v>
      </c>
      <c r="H22" s="295" t="s">
        <v>279</v>
      </c>
      <c r="I22" s="281">
        <v>52.75480804263119</v>
      </c>
      <c r="J22" s="295"/>
      <c r="K22" s="296">
        <f t="shared" si="1"/>
        <v>0.69783439986628171</v>
      </c>
      <c r="L22" s="296">
        <f t="shared" si="3"/>
        <v>1.3110311148408993</v>
      </c>
      <c r="M22" s="296">
        <f t="shared" si="5"/>
        <v>2.3330345524683382</v>
      </c>
      <c r="N22" s="295" t="s">
        <v>279</v>
      </c>
      <c r="O22" s="295" t="s">
        <v>279</v>
      </c>
    </row>
    <row r="23" spans="1:15" x14ac:dyDescent="0.2">
      <c r="A23" s="149">
        <v>1978</v>
      </c>
      <c r="B23" s="150">
        <v>53.247778671388772</v>
      </c>
      <c r="C23" s="150"/>
      <c r="D23" s="296">
        <f t="shared" si="0"/>
        <v>2.6563009256059367</v>
      </c>
      <c r="E23" s="296">
        <f t="shared" si="2"/>
        <v>0.83140354554747109</v>
      </c>
      <c r="F23" s="296">
        <f t="shared" si="4"/>
        <v>2.2481627187444175</v>
      </c>
      <c r="G23" s="295" t="s">
        <v>279</v>
      </c>
      <c r="H23" s="295" t="s">
        <v>279</v>
      </c>
      <c r="I23" s="281">
        <v>54.889456631692696</v>
      </c>
      <c r="J23" s="295"/>
      <c r="K23" s="296">
        <f t="shared" si="1"/>
        <v>2.7880882357054437</v>
      </c>
      <c r="L23" s="296">
        <f t="shared" si="3"/>
        <v>0.91483531444911392</v>
      </c>
      <c r="M23" s="296">
        <f t="shared" si="5"/>
        <v>2.2244016706613134</v>
      </c>
      <c r="N23" s="295" t="s">
        <v>279</v>
      </c>
      <c r="O23" s="295" t="s">
        <v>279</v>
      </c>
    </row>
    <row r="24" spans="1:15" x14ac:dyDescent="0.2">
      <c r="A24" s="149">
        <v>1979</v>
      </c>
      <c r="B24" s="150">
        <v>54.543294519903945</v>
      </c>
      <c r="C24" s="150"/>
      <c r="D24" s="296">
        <f t="shared" si="0"/>
        <v>2.7117569433976474</v>
      </c>
      <c r="E24" s="296">
        <f t="shared" si="2"/>
        <v>1.5948733301758056</v>
      </c>
      <c r="F24" s="296">
        <f t="shared" si="4"/>
        <v>2.1329109499443222</v>
      </c>
      <c r="G24" s="295" t="s">
        <v>279</v>
      </c>
      <c r="H24" s="295" t="s">
        <v>279</v>
      </c>
      <c r="I24" s="281">
        <v>56.318917952080071</v>
      </c>
      <c r="J24" s="295"/>
      <c r="K24" s="296">
        <f t="shared" si="1"/>
        <v>2.9074538960326857</v>
      </c>
      <c r="L24" s="296">
        <f t="shared" si="3"/>
        <v>1.7397179838293697</v>
      </c>
      <c r="M24" s="296">
        <f t="shared" si="5"/>
        <v>2.1425242816044854</v>
      </c>
      <c r="N24" s="295" t="s">
        <v>279</v>
      </c>
      <c r="O24" s="295" t="s">
        <v>279</v>
      </c>
    </row>
    <row r="25" spans="1:15" x14ac:dyDescent="0.2">
      <c r="A25" s="149">
        <v>1980</v>
      </c>
      <c r="B25" s="150">
        <v>53.481784309930106</v>
      </c>
      <c r="C25" s="150"/>
      <c r="D25" s="296">
        <f t="shared" si="0"/>
        <v>1.3891663096522011</v>
      </c>
      <c r="E25" s="296">
        <f t="shared" si="2"/>
        <v>1.6745467890139976</v>
      </c>
      <c r="F25" s="296">
        <f t="shared" si="4"/>
        <v>1.6955763595241313</v>
      </c>
      <c r="G25" s="295" t="s">
        <v>279</v>
      </c>
      <c r="H25" s="295" t="s">
        <v>279</v>
      </c>
      <c r="I25" s="281">
        <v>55.325983768893209</v>
      </c>
      <c r="J25" s="295"/>
      <c r="K25" s="296">
        <f t="shared" si="1"/>
        <v>1.5989062484924155</v>
      </c>
      <c r="L25" s="296">
        <f t="shared" si="3"/>
        <v>1.8248352018135572</v>
      </c>
      <c r="M25" s="296">
        <f t="shared" si="5"/>
        <v>1.7342780383737377</v>
      </c>
      <c r="N25" s="295" t="s">
        <v>279</v>
      </c>
      <c r="O25" s="295" t="s">
        <v>279</v>
      </c>
    </row>
    <row r="26" spans="1:15" x14ac:dyDescent="0.2">
      <c r="A26" s="149">
        <v>1981</v>
      </c>
      <c r="B26" s="150">
        <v>52.838336554685192</v>
      </c>
      <c r="C26" s="150"/>
      <c r="D26" s="296">
        <f t="shared" si="0"/>
        <v>-0.25697226842317233</v>
      </c>
      <c r="E26" s="296">
        <f t="shared" si="2"/>
        <v>0.97495049428135694</v>
      </c>
      <c r="F26" s="296">
        <f t="shared" si="4"/>
        <v>1.352723845606274</v>
      </c>
      <c r="G26" s="295" t="s">
        <v>279</v>
      </c>
      <c r="H26" s="295" t="s">
        <v>279</v>
      </c>
      <c r="I26" s="281">
        <v>54.804907592047329</v>
      </c>
      <c r="J26" s="295"/>
      <c r="K26" s="296">
        <f t="shared" si="1"/>
        <v>-5.1371425262136672E-2</v>
      </c>
      <c r="L26" s="296">
        <f t="shared" si="3"/>
        <v>1.1815037167002718</v>
      </c>
      <c r="M26" s="296">
        <f t="shared" si="5"/>
        <v>1.4605980648743966</v>
      </c>
      <c r="N26" s="295" t="s">
        <v>279</v>
      </c>
      <c r="O26" s="295" t="s">
        <v>279</v>
      </c>
    </row>
    <row r="27" spans="1:15" x14ac:dyDescent="0.2">
      <c r="A27" s="149">
        <v>1982</v>
      </c>
      <c r="B27" s="150">
        <v>53.375773882377302</v>
      </c>
      <c r="C27" s="150"/>
      <c r="D27" s="296">
        <f t="shared" si="0"/>
        <v>-0.71866551821879732</v>
      </c>
      <c r="E27" s="296">
        <f t="shared" si="2"/>
        <v>0.7911941222511043</v>
      </c>
      <c r="F27" s="296">
        <f t="shared" si="4"/>
        <v>1.0422746952678974</v>
      </c>
      <c r="G27" s="295" t="s">
        <v>279</v>
      </c>
      <c r="H27" s="295" t="s">
        <v>279</v>
      </c>
      <c r="I27" s="281">
        <v>55.530218193684853</v>
      </c>
      <c r="J27" s="295"/>
      <c r="K27" s="296">
        <f t="shared" si="1"/>
        <v>-0.4690018894666359</v>
      </c>
      <c r="L27" s="296">
        <f t="shared" si="3"/>
        <v>1.0307243139803024</v>
      </c>
      <c r="M27" s="296">
        <f t="shared" si="5"/>
        <v>1.1707806361529016</v>
      </c>
      <c r="N27" s="295" t="s">
        <v>279</v>
      </c>
      <c r="O27" s="295" t="s">
        <v>279</v>
      </c>
    </row>
    <row r="28" spans="1:15" x14ac:dyDescent="0.2">
      <c r="A28" s="149">
        <v>1983</v>
      </c>
      <c r="B28" s="150">
        <v>54.427039842458917</v>
      </c>
      <c r="C28" s="150"/>
      <c r="D28" s="296">
        <f t="shared" si="0"/>
        <v>0.58570761741223443</v>
      </c>
      <c r="E28" s="296">
        <f t="shared" si="2"/>
        <v>0.43906101420083665</v>
      </c>
      <c r="F28" s="296">
        <f t="shared" si="4"/>
        <v>0.63504107843723734</v>
      </c>
      <c r="G28" s="296">
        <f>100*((B28/B8)^(1/20)-1)</f>
        <v>2.1939639583883119</v>
      </c>
      <c r="H28" s="295" t="s">
        <v>279</v>
      </c>
      <c r="I28" s="281">
        <v>56.804519916694197</v>
      </c>
      <c r="J28" s="295"/>
      <c r="K28" s="296">
        <f t="shared" si="1"/>
        <v>0.88298320494453186</v>
      </c>
      <c r="L28" s="296">
        <f t="shared" si="3"/>
        <v>0.68824993382763378</v>
      </c>
      <c r="M28" s="296">
        <f t="shared" si="5"/>
        <v>0.80147895825888327</v>
      </c>
      <c r="N28" s="296">
        <f>100*((I28/I8)^(1/20)-1)</f>
        <v>2.2502234946780941</v>
      </c>
      <c r="O28" s="295" t="s">
        <v>279</v>
      </c>
    </row>
    <row r="29" spans="1:15" x14ac:dyDescent="0.2">
      <c r="A29" s="149">
        <v>1984</v>
      </c>
      <c r="B29" s="150">
        <v>56.42579186664053</v>
      </c>
      <c r="C29" s="150"/>
      <c r="D29" s="296">
        <f t="shared" si="0"/>
        <v>2.213793940468145</v>
      </c>
      <c r="E29" s="296">
        <f t="shared" si="2"/>
        <v>0.68093942958269427</v>
      </c>
      <c r="F29" s="296">
        <f t="shared" si="4"/>
        <v>1.1368740277825529</v>
      </c>
      <c r="G29" s="296">
        <f t="shared" ref="G29:G63" si="6">100*((B29/B9)^(1/20)-1)</f>
        <v>2.0063669041342491</v>
      </c>
      <c r="H29" s="295" t="s">
        <v>279</v>
      </c>
      <c r="I29" s="281">
        <v>58.996469989464536</v>
      </c>
      <c r="J29" s="295"/>
      <c r="K29" s="296">
        <f t="shared" si="1"/>
        <v>2.4870184835133147</v>
      </c>
      <c r="L29" s="296">
        <f t="shared" si="3"/>
        <v>0.93327030506147324</v>
      </c>
      <c r="M29" s="296">
        <f t="shared" si="5"/>
        <v>1.3356919156452651</v>
      </c>
      <c r="N29" s="296">
        <f t="shared" ref="N29:N63" si="7">100*((I29/I9)^(1/20)-1)</f>
        <v>2.0750237055823906</v>
      </c>
      <c r="O29" s="295" t="s">
        <v>279</v>
      </c>
    </row>
    <row r="30" spans="1:15" x14ac:dyDescent="0.2">
      <c r="A30" s="149">
        <v>1985</v>
      </c>
      <c r="B30" s="150">
        <v>58.213261862813525</v>
      </c>
      <c r="C30" s="150"/>
      <c r="D30" s="296">
        <f t="shared" si="0"/>
        <v>2.93409486934324</v>
      </c>
      <c r="E30" s="296">
        <f t="shared" si="2"/>
        <v>1.7098957850179231</v>
      </c>
      <c r="F30" s="296">
        <f t="shared" si="4"/>
        <v>1.6922197510681913</v>
      </c>
      <c r="G30" s="296">
        <f t="shared" si="6"/>
        <v>2.0175164917519917</v>
      </c>
      <c r="H30" s="295" t="s">
        <v>279</v>
      </c>
      <c r="I30" s="281">
        <v>60.995820110980745</v>
      </c>
      <c r="J30" s="295"/>
      <c r="K30" s="296">
        <f t="shared" si="1"/>
        <v>3.1787427603872542</v>
      </c>
      <c r="L30" s="296">
        <f t="shared" si="3"/>
        <v>1.9704148087184681</v>
      </c>
      <c r="M30" s="296">
        <f t="shared" si="5"/>
        <v>1.8975990068378801</v>
      </c>
      <c r="N30" s="296">
        <f t="shared" si="7"/>
        <v>2.0984811043759377</v>
      </c>
      <c r="O30" s="295" t="s">
        <v>279</v>
      </c>
    </row>
    <row r="31" spans="1:15" x14ac:dyDescent="0.2">
      <c r="A31" s="149">
        <v>1986</v>
      </c>
      <c r="B31" s="150">
        <v>58.103101492888349</v>
      </c>
      <c r="C31" s="150"/>
      <c r="D31" s="296">
        <f t="shared" si="0"/>
        <v>2.2025033436188446</v>
      </c>
      <c r="E31" s="296">
        <f t="shared" si="2"/>
        <v>1.9177988956493364</v>
      </c>
      <c r="F31" s="296">
        <f t="shared" si="4"/>
        <v>1.4452793281891196</v>
      </c>
      <c r="G31" s="296">
        <f t="shared" si="6"/>
        <v>1.9266612478856748</v>
      </c>
      <c r="H31" s="295" t="s">
        <v>279</v>
      </c>
      <c r="I31" s="281">
        <v>61.072500336731196</v>
      </c>
      <c r="J31" s="295"/>
      <c r="K31" s="296">
        <f t="shared" si="1"/>
        <v>2.4442535320513992</v>
      </c>
      <c r="L31" s="296">
        <f t="shared" si="3"/>
        <v>2.1892590396973555</v>
      </c>
      <c r="M31" s="296">
        <f t="shared" si="5"/>
        <v>1.6841329477317535</v>
      </c>
      <c r="N31" s="296">
        <f t="shared" si="7"/>
        <v>2.0145101049092284</v>
      </c>
      <c r="O31" s="295" t="s">
        <v>279</v>
      </c>
    </row>
    <row r="32" spans="1:15" x14ac:dyDescent="0.2">
      <c r="A32" s="149">
        <v>1987</v>
      </c>
      <c r="B32" s="150">
        <v>59.742324037873196</v>
      </c>
      <c r="C32" s="150"/>
      <c r="D32" s="296">
        <f t="shared" si="0"/>
        <v>1.9220499883042752</v>
      </c>
      <c r="E32" s="296">
        <f t="shared" si="2"/>
        <v>2.2792619908513112</v>
      </c>
      <c r="F32" s="296">
        <f t="shared" si="4"/>
        <v>1.5325019390366235</v>
      </c>
      <c r="G32" s="296">
        <f t="shared" si="6"/>
        <v>1.9592670293969494</v>
      </c>
      <c r="H32" s="295" t="s">
        <v>279</v>
      </c>
      <c r="I32" s="281">
        <v>62.952392235271233</v>
      </c>
      <c r="J32" s="295"/>
      <c r="K32" s="296">
        <f t="shared" si="1"/>
        <v>2.1869422341467049</v>
      </c>
      <c r="L32" s="296">
        <f t="shared" si="3"/>
        <v>2.5407693715856938</v>
      </c>
      <c r="M32" s="296">
        <f t="shared" si="5"/>
        <v>1.7829465152395141</v>
      </c>
      <c r="N32" s="296">
        <f t="shared" si="7"/>
        <v>2.0576199144191509</v>
      </c>
      <c r="O32" s="295" t="s">
        <v>279</v>
      </c>
    </row>
    <row r="33" spans="1:15" x14ac:dyDescent="0.2">
      <c r="A33" s="149">
        <v>1988</v>
      </c>
      <c r="B33" s="150">
        <v>62.6486158394409</v>
      </c>
      <c r="C33" s="150"/>
      <c r="D33" s="296">
        <f t="shared" si="0"/>
        <v>2.4778129947229388</v>
      </c>
      <c r="E33" s="296">
        <f t="shared" si="2"/>
        <v>2.8535658857366641</v>
      </c>
      <c r="F33" s="296">
        <f t="shared" si="4"/>
        <v>1.6391439334552338</v>
      </c>
      <c r="G33" s="296">
        <f t="shared" si="6"/>
        <v>1.9431985347811986</v>
      </c>
      <c r="H33" s="295" t="s">
        <v>279</v>
      </c>
      <c r="I33" s="281">
        <v>66.295419129584189</v>
      </c>
      <c r="J33" s="295"/>
      <c r="K33" s="296">
        <f t="shared" si="1"/>
        <v>2.8161052783561624</v>
      </c>
      <c r="L33" s="296">
        <f t="shared" si="3"/>
        <v>3.1383371904027513</v>
      </c>
      <c r="M33" s="296">
        <f t="shared" si="5"/>
        <v>1.9059305084186962</v>
      </c>
      <c r="N33" s="296">
        <f t="shared" si="7"/>
        <v>2.0650418748510146</v>
      </c>
      <c r="O33" s="295" t="s">
        <v>279</v>
      </c>
    </row>
    <row r="34" spans="1:15" x14ac:dyDescent="0.2">
      <c r="A34" s="149">
        <v>1989</v>
      </c>
      <c r="B34" s="150">
        <v>64.459664374710883</v>
      </c>
      <c r="C34" s="150"/>
      <c r="D34" s="296">
        <f t="shared" si="0"/>
        <v>3.5212660900507675</v>
      </c>
      <c r="E34" s="296">
        <f t="shared" si="2"/>
        <v>2.6980211615066807</v>
      </c>
      <c r="F34" s="296">
        <f t="shared" si="4"/>
        <v>1.6844788947637523</v>
      </c>
      <c r="G34" s="296">
        <f t="shared" si="6"/>
        <v>1.9084482658351387</v>
      </c>
      <c r="H34" s="295" t="s">
        <v>279</v>
      </c>
      <c r="I34" s="281">
        <v>68.201815348642228</v>
      </c>
      <c r="J34" s="295"/>
      <c r="K34" s="296">
        <f t="shared" si="1"/>
        <v>3.7488786276921537</v>
      </c>
      <c r="L34" s="296">
        <f t="shared" si="3"/>
        <v>2.9423270858657924</v>
      </c>
      <c r="M34" s="296">
        <f t="shared" si="5"/>
        <v>1.9328490997369441</v>
      </c>
      <c r="N34" s="296">
        <f t="shared" si="7"/>
        <v>2.0376328334943627</v>
      </c>
      <c r="O34" s="295" t="s">
        <v>279</v>
      </c>
    </row>
    <row r="35" spans="1:15" x14ac:dyDescent="0.2">
      <c r="A35" s="149">
        <v>1990</v>
      </c>
      <c r="B35" s="150">
        <v>65.67491431107301</v>
      </c>
      <c r="C35" s="150"/>
      <c r="D35" s="296">
        <f t="shared" si="0"/>
        <v>3.2062030250696871</v>
      </c>
      <c r="E35" s="296">
        <f t="shared" si="2"/>
        <v>2.4414025827268482</v>
      </c>
      <c r="F35" s="296">
        <f t="shared" si="4"/>
        <v>2.0749939052665978</v>
      </c>
      <c r="G35" s="296">
        <f t="shared" si="6"/>
        <v>1.8851085148904323</v>
      </c>
      <c r="H35" s="295" t="s">
        <v>279</v>
      </c>
      <c r="I35" s="281">
        <v>69.445495829466893</v>
      </c>
      <c r="J35" s="295"/>
      <c r="K35" s="296">
        <f t="shared" si="1"/>
        <v>3.3262373960477598</v>
      </c>
      <c r="L35" s="296">
        <f t="shared" si="3"/>
        <v>2.6286938327616749</v>
      </c>
      <c r="M35" s="296">
        <f t="shared" si="5"/>
        <v>2.2990248311472117</v>
      </c>
      <c r="N35" s="296">
        <f t="shared" si="7"/>
        <v>2.0162606412645889</v>
      </c>
      <c r="O35" s="295" t="s">
        <v>279</v>
      </c>
    </row>
    <row r="36" spans="1:15" x14ac:dyDescent="0.2">
      <c r="A36" s="149">
        <v>1991</v>
      </c>
      <c r="B36" s="150">
        <v>65.694725365721993</v>
      </c>
      <c r="C36" s="150"/>
      <c r="D36" s="296">
        <f t="shared" si="0"/>
        <v>1.5951573046274481</v>
      </c>
      <c r="E36" s="296">
        <f t="shared" si="2"/>
        <v>2.4863997935608451</v>
      </c>
      <c r="F36" s="296">
        <f t="shared" si="4"/>
        <v>2.2017039177882447</v>
      </c>
      <c r="G36" s="296">
        <f t="shared" si="6"/>
        <v>1.7763286512635368</v>
      </c>
      <c r="H36" s="295" t="s">
        <v>279</v>
      </c>
      <c r="I36" s="281">
        <v>69.438293282164295</v>
      </c>
      <c r="J36" s="295"/>
      <c r="K36" s="296">
        <f t="shared" si="1"/>
        <v>1.5559030661947748</v>
      </c>
      <c r="L36" s="296">
        <f t="shared" si="3"/>
        <v>2.6007811882196474</v>
      </c>
      <c r="M36" s="296">
        <f t="shared" si="5"/>
        <v>2.3948133770372415</v>
      </c>
      <c r="N36" s="296">
        <f t="shared" si="7"/>
        <v>1.9266354000533115</v>
      </c>
      <c r="O36" s="295" t="s">
        <v>279</v>
      </c>
    </row>
    <row r="37" spans="1:15" x14ac:dyDescent="0.2">
      <c r="A37" s="149">
        <v>1992</v>
      </c>
      <c r="B37" s="150">
        <v>66.654403097696942</v>
      </c>
      <c r="C37" s="150"/>
      <c r="D37" s="296">
        <f t="shared" si="0"/>
        <v>1.1222989738477684</v>
      </c>
      <c r="E37" s="296">
        <f t="shared" si="2"/>
        <v>2.213755695437003</v>
      </c>
      <c r="F37" s="296">
        <f t="shared" si="4"/>
        <v>2.2465035971522607</v>
      </c>
      <c r="G37" s="296">
        <f t="shared" si="6"/>
        <v>1.6426057472660238</v>
      </c>
      <c r="H37" s="295" t="s">
        <v>279</v>
      </c>
      <c r="I37" s="281">
        <v>70.420933503471673</v>
      </c>
      <c r="J37" s="295"/>
      <c r="K37" s="296">
        <f t="shared" si="1"/>
        <v>1.0730290142286991</v>
      </c>
      <c r="L37" s="296">
        <f t="shared" si="3"/>
        <v>2.267563217180979</v>
      </c>
      <c r="M37" s="296">
        <f t="shared" si="5"/>
        <v>2.4040751828120044</v>
      </c>
      <c r="N37" s="296">
        <f t="shared" si="7"/>
        <v>1.7855600100936897</v>
      </c>
      <c r="O37" s="295" t="s">
        <v>279</v>
      </c>
    </row>
    <row r="38" spans="1:15" x14ac:dyDescent="0.2">
      <c r="A38" s="149">
        <v>1993</v>
      </c>
      <c r="B38" s="150">
        <v>68.456054785112855</v>
      </c>
      <c r="C38" s="150"/>
      <c r="D38" s="296">
        <f t="shared" si="0"/>
        <v>1.3920997969549598</v>
      </c>
      <c r="E38" s="296">
        <f t="shared" si="2"/>
        <v>1.788819415437537</v>
      </c>
      <c r="F38" s="296">
        <f t="shared" si="4"/>
        <v>2.3198076824671121</v>
      </c>
      <c r="G38" s="296">
        <f t="shared" si="6"/>
        <v>1.4739279286205331</v>
      </c>
      <c r="H38" s="296">
        <f>100*((B38/B8)^(1/30)-1)</f>
        <v>2.2358946596823248</v>
      </c>
      <c r="I38" s="281">
        <v>72.227250162084999</v>
      </c>
      <c r="J38" s="296"/>
      <c r="K38" s="296">
        <f t="shared" si="1"/>
        <v>1.3177801400355849</v>
      </c>
      <c r="L38" s="296">
        <f t="shared" si="3"/>
        <v>1.7287040684546673</v>
      </c>
      <c r="M38" s="296">
        <f t="shared" si="5"/>
        <v>2.4310957773808761</v>
      </c>
      <c r="N38" s="296">
        <f t="shared" si="7"/>
        <v>1.6130205518714913</v>
      </c>
      <c r="O38" s="296">
        <f>100*((I38/I8)^(1/30)-1)</f>
        <v>2.3104787406654559</v>
      </c>
    </row>
    <row r="39" spans="1:15" x14ac:dyDescent="0.2">
      <c r="A39" s="149">
        <v>1994</v>
      </c>
      <c r="B39" s="150">
        <v>70.718682029636824</v>
      </c>
      <c r="C39" s="150"/>
      <c r="D39" s="296">
        <f t="shared" si="0"/>
        <v>2.4867887820388956</v>
      </c>
      <c r="E39" s="296">
        <f t="shared" si="2"/>
        <v>1.870684344088458</v>
      </c>
      <c r="F39" s="296">
        <f t="shared" si="4"/>
        <v>2.2835162502070183</v>
      </c>
      <c r="G39" s="296">
        <f t="shared" si="6"/>
        <v>1.7085792748863238</v>
      </c>
      <c r="H39" s="296">
        <f t="shared" ref="H39:H63" si="8">100*((B39/B9)^(1/30)-1)</f>
        <v>2.0986664778358088</v>
      </c>
      <c r="I39" s="281">
        <v>74.471940305326243</v>
      </c>
      <c r="J39" s="296"/>
      <c r="K39" s="296">
        <f t="shared" si="1"/>
        <v>2.36021995792568</v>
      </c>
      <c r="L39" s="296">
        <f t="shared" si="3"/>
        <v>1.7745865852249132</v>
      </c>
      <c r="M39" s="296">
        <f t="shared" si="5"/>
        <v>2.3567915738129885</v>
      </c>
      <c r="N39" s="296">
        <f t="shared" si="7"/>
        <v>1.8449620570297531</v>
      </c>
      <c r="O39" s="296">
        <f t="shared" ref="O39:O63" si="9">100*((I39/I9)^(1/30)-1)</f>
        <v>2.168860039286824</v>
      </c>
    </row>
    <row r="40" spans="1:15" x14ac:dyDescent="0.2">
      <c r="A40" s="149">
        <v>1995</v>
      </c>
      <c r="B40" s="150">
        <v>71.814954535512214</v>
      </c>
      <c r="C40" s="150"/>
      <c r="D40" s="296">
        <f t="shared" si="0"/>
        <v>2.516872533575798</v>
      </c>
      <c r="E40" s="296">
        <f t="shared" si="2"/>
        <v>1.8035857306546443</v>
      </c>
      <c r="F40" s="296">
        <f t="shared" si="4"/>
        <v>2.1219962113899316</v>
      </c>
      <c r="G40" s="296">
        <f t="shared" si="6"/>
        <v>1.9068814170388526</v>
      </c>
      <c r="H40" s="296">
        <f t="shared" si="8"/>
        <v>2.0523311826857515</v>
      </c>
      <c r="I40" s="281">
        <v>75.604464753797174</v>
      </c>
      <c r="J40" s="296"/>
      <c r="K40" s="296">
        <f t="shared" si="1"/>
        <v>2.395739883871606</v>
      </c>
      <c r="L40" s="296">
        <f t="shared" si="3"/>
        <v>1.7139855550335925</v>
      </c>
      <c r="M40" s="296">
        <f t="shared" si="5"/>
        <v>2.1703160513731889</v>
      </c>
      <c r="N40" s="296">
        <f t="shared" si="7"/>
        <v>2.0338664140721274</v>
      </c>
      <c r="O40" s="296">
        <f t="shared" si="9"/>
        <v>2.1224204731266294</v>
      </c>
    </row>
    <row r="41" spans="1:15" x14ac:dyDescent="0.2">
      <c r="A41" s="149">
        <v>1996</v>
      </c>
      <c r="B41" s="150">
        <v>73.208870774487011</v>
      </c>
      <c r="C41" s="150"/>
      <c r="D41" s="296">
        <f t="shared" si="0"/>
        <v>2.2627059944256622</v>
      </c>
      <c r="E41" s="296">
        <f t="shared" si="2"/>
        <v>2.1895863816551397</v>
      </c>
      <c r="F41" s="296">
        <f t="shared" si="4"/>
        <v>2.337885480641666</v>
      </c>
      <c r="G41" s="296">
        <f t="shared" si="6"/>
        <v>1.8906049566883576</v>
      </c>
      <c r="H41" s="296">
        <f t="shared" si="8"/>
        <v>2.063552061029128</v>
      </c>
      <c r="I41" s="281">
        <v>77.245990953071001</v>
      </c>
      <c r="J41" s="296"/>
      <c r="K41" s="296">
        <f t="shared" si="1"/>
        <v>2.2645133662790196</v>
      </c>
      <c r="L41" s="296">
        <f t="shared" si="3"/>
        <v>2.154001278861184</v>
      </c>
      <c r="M41" s="296">
        <f t="shared" si="5"/>
        <v>2.3771475120964114</v>
      </c>
      <c r="N41" s="296">
        <f t="shared" si="7"/>
        <v>2.030051839786684</v>
      </c>
      <c r="O41" s="296">
        <f t="shared" si="9"/>
        <v>2.1352462906076175</v>
      </c>
    </row>
    <row r="42" spans="1:15" x14ac:dyDescent="0.2">
      <c r="A42" s="149">
        <v>1997</v>
      </c>
      <c r="B42" s="150">
        <v>77.040096601828708</v>
      </c>
      <c r="C42" s="324"/>
      <c r="D42" s="325">
        <f t="shared" si="0"/>
        <v>2.8949878340618129</v>
      </c>
      <c r="E42" s="325">
        <f t="shared" si="2"/>
        <v>2.9384429989911087</v>
      </c>
      <c r="F42" s="325">
        <f t="shared" si="4"/>
        <v>2.5754593670803017</v>
      </c>
      <c r="G42" s="325">
        <f t="shared" si="6"/>
        <v>2.0526483100054227</v>
      </c>
      <c r="H42" s="325">
        <f t="shared" si="8"/>
        <v>2.1642520848019986</v>
      </c>
      <c r="I42" s="326">
        <v>81.430012362270787</v>
      </c>
      <c r="J42" s="325"/>
      <c r="K42" s="325">
        <f t="shared" si="1"/>
        <v>3.022150345298602</v>
      </c>
      <c r="L42" s="325">
        <f t="shared" si="3"/>
        <v>2.9476754152369278</v>
      </c>
      <c r="M42" s="325">
        <f t="shared" si="5"/>
        <v>2.6070558177631931</v>
      </c>
      <c r="N42" s="325">
        <f t="shared" si="7"/>
        <v>2.1941704520643812</v>
      </c>
      <c r="O42" s="325">
        <f t="shared" si="9"/>
        <v>2.240437535550055</v>
      </c>
    </row>
    <row r="43" spans="1:15" ht="14.25" x14ac:dyDescent="0.2">
      <c r="A43" s="151" t="s">
        <v>220</v>
      </c>
      <c r="B43" s="152">
        <v>78.264532723260317</v>
      </c>
      <c r="C43" s="299"/>
      <c r="D43" s="296">
        <f t="shared" si="0"/>
        <v>2.9082127258790003</v>
      </c>
      <c r="E43" s="296">
        <f t="shared" si="2"/>
        <v>2.7142326537173078</v>
      </c>
      <c r="F43" s="296">
        <f t="shared" si="4"/>
        <v>2.2504791137159863</v>
      </c>
      <c r="G43" s="296">
        <f t="shared" si="6"/>
        <v>1.9443532713006029</v>
      </c>
      <c r="H43" s="296">
        <f t="shared" si="8"/>
        <v>2.0455226536002735</v>
      </c>
      <c r="I43" s="281">
        <v>82.826381027261306</v>
      </c>
      <c r="J43" s="296"/>
      <c r="K43" s="296">
        <f t="shared" si="1"/>
        <v>3.0877547824458729</v>
      </c>
      <c r="L43" s="296">
        <f t="shared" si="3"/>
        <v>2.7764283223493669</v>
      </c>
      <c r="M43" s="296">
        <f t="shared" si="5"/>
        <v>2.2512242568128116</v>
      </c>
      <c r="N43" s="296">
        <f t="shared" si="7"/>
        <v>2.0784313825183309</v>
      </c>
      <c r="O43" s="296">
        <f t="shared" si="9"/>
        <v>2.1270649708802436</v>
      </c>
    </row>
    <row r="44" spans="1:15" x14ac:dyDescent="0.2">
      <c r="A44" s="149">
        <v>1999</v>
      </c>
      <c r="B44" s="153">
        <v>79.069826218139525</v>
      </c>
      <c r="C44" s="153"/>
      <c r="D44" s="296">
        <f t="shared" si="0"/>
        <v>2.6003932646051275</v>
      </c>
      <c r="E44" s="296">
        <f t="shared" si="2"/>
        <v>2.2575363457968178</v>
      </c>
      <c r="F44" s="296">
        <f t="shared" si="4"/>
        <v>2.0639270598913351</v>
      </c>
      <c r="G44" s="296">
        <f t="shared" si="6"/>
        <v>1.874026312098942</v>
      </c>
      <c r="H44" s="296">
        <f t="shared" si="8"/>
        <v>1.9602481962228246</v>
      </c>
      <c r="I44" s="281">
        <v>83.76308446851084</v>
      </c>
      <c r="J44" s="296"/>
      <c r="K44" s="296">
        <f t="shared" si="1"/>
        <v>2.7366903330239278</v>
      </c>
      <c r="L44" s="296">
        <f t="shared" si="3"/>
        <v>2.3792628976426755</v>
      </c>
      <c r="M44" s="296">
        <f t="shared" si="5"/>
        <v>2.0764769979236597</v>
      </c>
      <c r="N44" s="296">
        <f t="shared" si="7"/>
        <v>2.0046377693785145</v>
      </c>
      <c r="O44" s="296">
        <f t="shared" si="9"/>
        <v>2.050579245609474</v>
      </c>
    </row>
    <row r="45" spans="1:15" x14ac:dyDescent="0.2">
      <c r="A45" s="149">
        <v>2000</v>
      </c>
      <c r="B45" s="153">
        <v>81.96567838770514</v>
      </c>
      <c r="C45" s="153"/>
      <c r="D45" s="296">
        <f t="shared" si="0"/>
        <v>2.0873051458369263</v>
      </c>
      <c r="E45" s="296">
        <f t="shared" si="2"/>
        <v>2.6794253738871676</v>
      </c>
      <c r="F45" s="296">
        <f t="shared" si="4"/>
        <v>2.240567701010332</v>
      </c>
      <c r="G45" s="296">
        <f t="shared" si="6"/>
        <v>2.1577472585981861</v>
      </c>
      <c r="H45" s="296">
        <f t="shared" si="8"/>
        <v>2.0034573840022052</v>
      </c>
      <c r="I45" s="281">
        <v>86.985346454261688</v>
      </c>
      <c r="J45" s="296"/>
      <c r="K45" s="296">
        <f t="shared" si="1"/>
        <v>2.2242341613356587</v>
      </c>
      <c r="L45" s="296">
        <f t="shared" si="3"/>
        <v>2.8441826254651748</v>
      </c>
      <c r="M45" s="296">
        <f t="shared" si="5"/>
        <v>2.2775229754113724</v>
      </c>
      <c r="N45" s="296">
        <f t="shared" si="7"/>
        <v>2.2882733382954212</v>
      </c>
      <c r="O45" s="296">
        <f t="shared" si="9"/>
        <v>2.1032738482973157</v>
      </c>
    </row>
    <row r="46" spans="1:15" x14ac:dyDescent="0.2">
      <c r="A46" s="149">
        <v>2001</v>
      </c>
      <c r="B46" s="153">
        <v>83.828447647425719</v>
      </c>
      <c r="C46" s="153"/>
      <c r="D46" s="296">
        <f t="shared" si="0"/>
        <v>2.3156676203308191</v>
      </c>
      <c r="E46" s="296">
        <f t="shared" si="2"/>
        <v>2.7461466308674298</v>
      </c>
      <c r="F46" s="296">
        <f t="shared" si="4"/>
        <v>2.4674886318447387</v>
      </c>
      <c r="G46" s="296">
        <f t="shared" si="6"/>
        <v>2.3345099873504527</v>
      </c>
      <c r="H46" s="296">
        <f t="shared" si="8"/>
        <v>2.0061957538612951</v>
      </c>
      <c r="I46" s="281">
        <v>88.940059478223276</v>
      </c>
      <c r="J46" s="296"/>
      <c r="K46" s="296">
        <f t="shared" si="1"/>
        <v>2.402268249638273</v>
      </c>
      <c r="L46" s="296">
        <f t="shared" si="3"/>
        <v>2.8594726309499219</v>
      </c>
      <c r="M46" s="296">
        <f t="shared" si="5"/>
        <v>2.5061300541828313</v>
      </c>
      <c r="N46" s="296">
        <f t="shared" si="7"/>
        <v>2.4504565968368919</v>
      </c>
      <c r="O46" s="296">
        <f t="shared" si="9"/>
        <v>2.1194353628461338</v>
      </c>
    </row>
    <row r="47" spans="1:15" x14ac:dyDescent="0.2">
      <c r="A47" s="149">
        <v>2002</v>
      </c>
      <c r="B47" s="153">
        <v>85.565073914665248</v>
      </c>
      <c r="C47" s="153"/>
      <c r="D47" s="296">
        <f t="shared" si="0"/>
        <v>2.6664586526345735</v>
      </c>
      <c r="E47" s="296">
        <f t="shared" si="2"/>
        <v>2.1212077096830262</v>
      </c>
      <c r="F47" s="296">
        <f t="shared" si="4"/>
        <v>2.5290111081314182</v>
      </c>
      <c r="G47" s="296">
        <f t="shared" si="6"/>
        <v>2.3876599160271184</v>
      </c>
      <c r="H47" s="296">
        <f t="shared" si="8"/>
        <v>1.9372194305573798</v>
      </c>
      <c r="I47" s="281">
        <v>90.750324149920317</v>
      </c>
      <c r="J47" s="296"/>
      <c r="K47" s="296">
        <f t="shared" si="1"/>
        <v>2.7066367307880146</v>
      </c>
      <c r="L47" s="296">
        <f t="shared" si="3"/>
        <v>2.1910206699199408</v>
      </c>
      <c r="M47" s="296">
        <f t="shared" si="5"/>
        <v>2.5686503093351964</v>
      </c>
      <c r="N47" s="296">
        <f t="shared" si="7"/>
        <v>2.4863297112191152</v>
      </c>
      <c r="O47" s="296">
        <f t="shared" si="9"/>
        <v>2.045923542112682</v>
      </c>
    </row>
    <row r="48" spans="1:15" x14ac:dyDescent="0.2">
      <c r="A48" s="149">
        <v>2003</v>
      </c>
      <c r="B48" s="153">
        <v>88.353653724246954</v>
      </c>
      <c r="C48" s="153"/>
      <c r="D48" s="296">
        <f t="shared" si="0"/>
        <v>2.5331166703843166</v>
      </c>
      <c r="E48" s="296">
        <f t="shared" si="2"/>
        <v>2.4547041132786607</v>
      </c>
      <c r="F48" s="296">
        <f t="shared" si="4"/>
        <v>2.5843863107786635</v>
      </c>
      <c r="G48" s="296">
        <f t="shared" si="6"/>
        <v>2.45201158856172</v>
      </c>
      <c r="H48" s="296">
        <f t="shared" si="8"/>
        <v>1.8427386426230985</v>
      </c>
      <c r="I48" s="281">
        <v>93.661671393978267</v>
      </c>
      <c r="J48" s="296"/>
      <c r="K48" s="296">
        <f t="shared" si="1"/>
        <v>2.4956109842073193</v>
      </c>
      <c r="L48" s="296">
        <f t="shared" si="3"/>
        <v>2.4893275154549199</v>
      </c>
      <c r="M48" s="296">
        <f t="shared" si="5"/>
        <v>2.6327775284189725</v>
      </c>
      <c r="N48" s="296">
        <f t="shared" si="7"/>
        <v>2.5318870640353763</v>
      </c>
      <c r="O48" s="296">
        <f t="shared" si="9"/>
        <v>1.9518087343227464</v>
      </c>
    </row>
    <row r="49" spans="1:15" x14ac:dyDescent="0.2">
      <c r="A49" s="149">
        <v>2004</v>
      </c>
      <c r="B49" s="153">
        <v>90.355403046446682</v>
      </c>
      <c r="C49" s="153"/>
      <c r="D49" s="296">
        <f t="shared" si="0"/>
        <v>2.5307736889483179</v>
      </c>
      <c r="E49" s="296">
        <f t="shared" si="2"/>
        <v>2.7043098661366782</v>
      </c>
      <c r="F49" s="296">
        <f t="shared" si="4"/>
        <v>2.4806796377075724</v>
      </c>
      <c r="G49" s="296">
        <f t="shared" si="6"/>
        <v>2.3820504827663624</v>
      </c>
      <c r="H49" s="296">
        <f t="shared" si="8"/>
        <v>1.9652975457235655</v>
      </c>
      <c r="I49" s="281">
        <v>95.48602178639301</v>
      </c>
      <c r="J49" s="296"/>
      <c r="K49" s="296">
        <f t="shared" si="1"/>
        <v>2.3954820193340387</v>
      </c>
      <c r="L49" s="296">
        <f t="shared" si="3"/>
        <v>2.6543666123854504</v>
      </c>
      <c r="M49" s="296">
        <f t="shared" si="5"/>
        <v>2.5167224749230943</v>
      </c>
      <c r="N49" s="296">
        <f t="shared" si="7"/>
        <v>2.4367258125528535</v>
      </c>
      <c r="O49" s="296">
        <f t="shared" si="9"/>
        <v>2.0683916732993968</v>
      </c>
    </row>
    <row r="50" spans="1:15" x14ac:dyDescent="0.2">
      <c r="A50" s="149">
        <v>2005</v>
      </c>
      <c r="B50" s="153">
        <v>91.756283026236559</v>
      </c>
      <c r="C50" s="153"/>
      <c r="D50" s="296">
        <f t="shared" si="0"/>
        <v>2.3559501609355937</v>
      </c>
      <c r="E50" s="296">
        <f t="shared" si="2"/>
        <v>2.2823634903895718</v>
      </c>
      <c r="F50" s="296">
        <f t="shared" si="4"/>
        <v>2.4807021300901066</v>
      </c>
      <c r="G50" s="296">
        <f t="shared" si="6"/>
        <v>2.3011919513631129</v>
      </c>
      <c r="H50" s="296">
        <f t="shared" si="8"/>
        <v>2.097797097030174</v>
      </c>
      <c r="I50" s="281">
        <v>96.474992896553744</v>
      </c>
      <c r="J50" s="296"/>
      <c r="K50" s="296">
        <f t="shared" si="1"/>
        <v>2.0599904680057346</v>
      </c>
      <c r="L50" s="296">
        <f t="shared" si="3"/>
        <v>2.0924747920810116</v>
      </c>
      <c r="M50" s="296">
        <f t="shared" si="5"/>
        <v>2.4676393902117733</v>
      </c>
      <c r="N50" s="296">
        <f t="shared" si="7"/>
        <v>2.3188697237028322</v>
      </c>
      <c r="O50" s="296">
        <f t="shared" si="9"/>
        <v>2.1782529904885051</v>
      </c>
    </row>
    <row r="51" spans="1:15" x14ac:dyDescent="0.2">
      <c r="A51" s="149">
        <v>2006</v>
      </c>
      <c r="B51" s="153">
        <v>94.788854345781672</v>
      </c>
      <c r="C51" s="153"/>
      <c r="D51" s="296">
        <f t="shared" si="0"/>
        <v>2.3711511333163182</v>
      </c>
      <c r="E51" s="296">
        <f t="shared" si="2"/>
        <v>2.4880358444214989</v>
      </c>
      <c r="F51" s="296">
        <f t="shared" si="4"/>
        <v>2.6170100849782552</v>
      </c>
      <c r="G51" s="296">
        <f t="shared" si="6"/>
        <v>2.4773527489969638</v>
      </c>
      <c r="H51" s="296">
        <f t="shared" si="8"/>
        <v>2.1321668527581883</v>
      </c>
      <c r="I51" s="281">
        <v>99.218895871867858</v>
      </c>
      <c r="J51" s="296"/>
      <c r="K51" s="296">
        <f t="shared" si="1"/>
        <v>1.9398903475877693</v>
      </c>
      <c r="L51" s="296">
        <f t="shared" si="3"/>
        <v>2.2114136382300753</v>
      </c>
      <c r="M51" s="296">
        <f t="shared" si="5"/>
        <v>2.534931139062202</v>
      </c>
      <c r="N51" s="296">
        <f t="shared" si="7"/>
        <v>2.4560089519712669</v>
      </c>
      <c r="O51" s="296">
        <f t="shared" si="9"/>
        <v>2.1980681097100829</v>
      </c>
    </row>
    <row r="52" spans="1:15" x14ac:dyDescent="0.2">
      <c r="A52" s="149">
        <v>2007</v>
      </c>
      <c r="B52" s="153">
        <v>95.255314990711682</v>
      </c>
      <c r="C52" s="153"/>
      <c r="D52" s="296">
        <f t="shared" si="0"/>
        <v>1.7759183924167976</v>
      </c>
      <c r="E52" s="296">
        <f t="shared" si="2"/>
        <v>2.1688576421841521</v>
      </c>
      <c r="F52" s="296">
        <f t="shared" si="4"/>
        <v>2.1450298973891613</v>
      </c>
      <c r="G52" s="296">
        <f t="shared" si="6"/>
        <v>2.3600183850552403</v>
      </c>
      <c r="H52" s="296">
        <f t="shared" si="8"/>
        <v>2.0834328852469941</v>
      </c>
      <c r="I52" s="281">
        <v>98.995514012590689</v>
      </c>
      <c r="J52" s="296"/>
      <c r="K52" s="296">
        <f t="shared" si="1"/>
        <v>1.2104226343010227</v>
      </c>
      <c r="L52" s="296">
        <f t="shared" si="3"/>
        <v>1.7544628405002927</v>
      </c>
      <c r="M52" s="296">
        <f t="shared" si="5"/>
        <v>1.9725081352330198</v>
      </c>
      <c r="N52" s="296">
        <f t="shared" si="7"/>
        <v>2.2892899286585333</v>
      </c>
      <c r="O52" s="296">
        <f t="shared" si="9"/>
        <v>2.1202295272734872</v>
      </c>
    </row>
    <row r="53" spans="1:15" x14ac:dyDescent="0.2">
      <c r="A53" s="149">
        <v>2008</v>
      </c>
      <c r="B53" s="153">
        <v>95.869131490619623</v>
      </c>
      <c r="C53" s="153"/>
      <c r="D53" s="296">
        <f t="shared" si="0"/>
        <v>1.4723364229867864</v>
      </c>
      <c r="E53" s="296">
        <f t="shared" si="2"/>
        <v>1.6461317696868871</v>
      </c>
      <c r="F53" s="296">
        <f t="shared" si="4"/>
        <v>2.0496171218814752</v>
      </c>
      <c r="G53" s="296">
        <f t="shared" si="6"/>
        <v>2.1499987473502458</v>
      </c>
      <c r="H53" s="296">
        <f t="shared" si="8"/>
        <v>1.9794291515909501</v>
      </c>
      <c r="I53" s="281">
        <v>99.003410309461884</v>
      </c>
      <c r="J53" s="296"/>
      <c r="K53" s="296">
        <f t="shared" si="1"/>
        <v>0.86607771544011669</v>
      </c>
      <c r="L53" s="296">
        <f t="shared" si="3"/>
        <v>1.1154805654353117</v>
      </c>
      <c r="M53" s="296">
        <f t="shared" si="5"/>
        <v>1.8000864663361593</v>
      </c>
      <c r="N53" s="296">
        <f t="shared" si="7"/>
        <v>2.0254060057212975</v>
      </c>
      <c r="O53" s="296">
        <f t="shared" si="9"/>
        <v>1.9855652842550642</v>
      </c>
    </row>
    <row r="54" spans="1:15" x14ac:dyDescent="0.2">
      <c r="A54" s="149">
        <v>2009</v>
      </c>
      <c r="B54" s="153">
        <v>93.588370358461745</v>
      </c>
      <c r="C54" s="153"/>
      <c r="D54" s="296">
        <f t="shared" si="0"/>
        <v>-0.42395558350405427</v>
      </c>
      <c r="E54" s="296">
        <f t="shared" si="2"/>
        <v>0.70558381343599486</v>
      </c>
      <c r="F54" s="296">
        <f t="shared" si="4"/>
        <v>1.7000368005111843</v>
      </c>
      <c r="G54" s="296">
        <f t="shared" si="6"/>
        <v>1.8818194674380395</v>
      </c>
      <c r="H54" s="296">
        <f t="shared" si="8"/>
        <v>1.8159967596793392</v>
      </c>
      <c r="I54" s="281">
        <v>96.112371019326631</v>
      </c>
      <c r="J54" s="296"/>
      <c r="K54" s="296">
        <f t="shared" si="1"/>
        <v>-1.054746139377627</v>
      </c>
      <c r="L54" s="296">
        <f t="shared" si="3"/>
        <v>0.13084893934998121</v>
      </c>
      <c r="M54" s="296">
        <f t="shared" si="5"/>
        <v>1.3847566265729139</v>
      </c>
      <c r="N54" s="296">
        <f t="shared" si="7"/>
        <v>1.7300288888804971</v>
      </c>
      <c r="O54" s="296">
        <f t="shared" si="9"/>
        <v>1.7975907461142526</v>
      </c>
    </row>
    <row r="55" spans="1:15" x14ac:dyDescent="0.2">
      <c r="A55" s="149">
        <v>2010</v>
      </c>
      <c r="B55" s="153">
        <v>94.466580423330001</v>
      </c>
      <c r="C55" s="153"/>
      <c r="D55" s="296">
        <f t="shared" si="0"/>
        <v>-0.27677251798640112</v>
      </c>
      <c r="E55" s="296">
        <f t="shared" si="2"/>
        <v>0.58390132079049195</v>
      </c>
      <c r="F55" s="296">
        <f t="shared" si="4"/>
        <v>1.4295773242428922</v>
      </c>
      <c r="G55" s="296">
        <f t="shared" si="6"/>
        <v>1.8342651925378206</v>
      </c>
      <c r="H55" s="296">
        <f t="shared" si="8"/>
        <v>1.9144449502476624</v>
      </c>
      <c r="I55" s="281">
        <v>96.455652885590069</v>
      </c>
      <c r="J55" s="296"/>
      <c r="K55" s="296">
        <f t="shared" si="1"/>
        <v>-0.8626307702291558</v>
      </c>
      <c r="L55" s="296">
        <f t="shared" si="3"/>
        <v>-4.0096529431710159E-3</v>
      </c>
      <c r="M55" s="296">
        <f t="shared" si="5"/>
        <v>1.0387951423416197</v>
      </c>
      <c r="N55" s="296">
        <f t="shared" si="7"/>
        <v>1.6562722687524456</v>
      </c>
      <c r="O55" s="296">
        <f t="shared" si="9"/>
        <v>1.8700731470930876</v>
      </c>
    </row>
    <row r="56" spans="1:15" x14ac:dyDescent="0.2">
      <c r="A56" s="149">
        <v>2011</v>
      </c>
      <c r="B56" s="153">
        <v>95.275351560708714</v>
      </c>
      <c r="C56" s="153"/>
      <c r="D56" s="296">
        <f t="shared" si="0"/>
        <v>-0.20688273860558493</v>
      </c>
      <c r="E56" s="296">
        <f t="shared" si="2"/>
        <v>0.10243852352753713</v>
      </c>
      <c r="F56" s="296">
        <f t="shared" si="4"/>
        <v>1.2882140602414438</v>
      </c>
      <c r="G56" s="296">
        <f t="shared" si="6"/>
        <v>1.876145013234809</v>
      </c>
      <c r="H56" s="296">
        <f t="shared" si="8"/>
        <v>1.9845492565178091</v>
      </c>
      <c r="I56" s="281">
        <v>96.589457147434459</v>
      </c>
      <c r="J56" s="296"/>
      <c r="K56" s="296">
        <f t="shared" si="1"/>
        <v>-0.81944744447969287</v>
      </c>
      <c r="L56" s="296">
        <f t="shared" si="3"/>
        <v>-0.5357374354122979</v>
      </c>
      <c r="M56" s="296">
        <f t="shared" si="5"/>
        <v>0.82848249979068367</v>
      </c>
      <c r="N56" s="296">
        <f t="shared" si="7"/>
        <v>1.663845787425533</v>
      </c>
      <c r="O56" s="296">
        <f t="shared" si="9"/>
        <v>1.9069200066280212</v>
      </c>
    </row>
    <row r="57" spans="1:15" x14ac:dyDescent="0.2">
      <c r="A57" s="149">
        <v>2012</v>
      </c>
      <c r="B57" s="153">
        <v>95.50602219317409</v>
      </c>
      <c r="C57" s="153"/>
      <c r="D57" s="296">
        <f t="shared" si="0"/>
        <v>0.67839667768461176</v>
      </c>
      <c r="E57" s="296">
        <f t="shared" si="2"/>
        <v>5.2583665073635544E-2</v>
      </c>
      <c r="F57" s="296">
        <f t="shared" si="4"/>
        <v>1.1051837306556234</v>
      </c>
      <c r="G57" s="296">
        <f t="shared" si="6"/>
        <v>1.8146085088483588</v>
      </c>
      <c r="H57" s="296">
        <f t="shared" si="8"/>
        <v>1.9583704512812661</v>
      </c>
      <c r="I57" s="281">
        <v>96.573670815252243</v>
      </c>
      <c r="J57" s="296"/>
      <c r="K57" s="296">
        <f t="shared" si="1"/>
        <v>0.15973099553443504</v>
      </c>
      <c r="L57" s="296">
        <f t="shared" si="3"/>
        <v>-0.49414289477632822</v>
      </c>
      <c r="M57" s="296">
        <f t="shared" si="5"/>
        <v>0.62387907065406534</v>
      </c>
      <c r="N57" s="296">
        <f t="shared" si="7"/>
        <v>1.591611194855802</v>
      </c>
      <c r="O57" s="296">
        <f t="shared" si="9"/>
        <v>1.8617137635163372</v>
      </c>
    </row>
    <row r="58" spans="1:15" x14ac:dyDescent="0.2">
      <c r="A58" s="149">
        <v>2013</v>
      </c>
      <c r="B58" s="153">
        <v>97.505500480374167</v>
      </c>
      <c r="C58" s="153"/>
      <c r="D58" s="296">
        <f t="shared" si="0"/>
        <v>1.0610114246818014</v>
      </c>
      <c r="E58" s="296">
        <f t="shared" si="2"/>
        <v>0.33906841662576515</v>
      </c>
      <c r="F58" s="296">
        <f t="shared" si="4"/>
        <v>0.99048554157945556</v>
      </c>
      <c r="G58" s="296">
        <f t="shared" si="6"/>
        <v>1.7843159947076304</v>
      </c>
      <c r="H58" s="296">
        <f t="shared" si="8"/>
        <v>1.9625011084668076</v>
      </c>
      <c r="I58" s="281">
        <v>98.334563522918017</v>
      </c>
      <c r="J58" s="296"/>
      <c r="K58" s="296">
        <f t="shared" si="1"/>
        <v>0.64514652493954383</v>
      </c>
      <c r="L58" s="296">
        <f t="shared" si="3"/>
        <v>-0.13548252176404096</v>
      </c>
      <c r="M58" s="296">
        <f t="shared" si="5"/>
        <v>0.48805240548321915</v>
      </c>
      <c r="N58" s="296">
        <f t="shared" si="7"/>
        <v>1.5547533441742312</v>
      </c>
      <c r="O58" s="296">
        <f t="shared" si="9"/>
        <v>1.8460312506751064</v>
      </c>
    </row>
    <row r="59" spans="1:15" x14ac:dyDescent="0.2">
      <c r="A59" s="149" t="s">
        <v>221</v>
      </c>
      <c r="B59" s="153">
        <v>99.388775122591682</v>
      </c>
      <c r="C59" s="153"/>
      <c r="D59" s="296">
        <f t="shared" si="0"/>
        <v>1.4189070737710585</v>
      </c>
      <c r="E59" s="296">
        <f t="shared" si="2"/>
        <v>1.2099221175817743</v>
      </c>
      <c r="F59" s="296">
        <f t="shared" si="4"/>
        <v>0.95743803486427748</v>
      </c>
      <c r="G59" s="296">
        <f t="shared" si="6"/>
        <v>1.7162074808859451</v>
      </c>
      <c r="H59" s="296">
        <f t="shared" si="8"/>
        <v>1.9049599237374704</v>
      </c>
      <c r="I59" s="281">
        <v>99.860851360177477</v>
      </c>
      <c r="J59" s="296"/>
      <c r="K59" s="296">
        <f t="shared" si="1"/>
        <v>1.1164575365669505</v>
      </c>
      <c r="L59" s="296">
        <f t="shared" si="3"/>
        <v>0.76812893353834788</v>
      </c>
      <c r="M59" s="296">
        <f t="shared" si="5"/>
        <v>0.448983549586357</v>
      </c>
      <c r="N59" s="296">
        <f t="shared" si="7"/>
        <v>1.4775865373288344</v>
      </c>
      <c r="O59" s="296">
        <f t="shared" si="9"/>
        <v>1.7698125488984084</v>
      </c>
    </row>
    <row r="60" spans="1:15" x14ac:dyDescent="0.2">
      <c r="A60" s="154">
        <v>2015</v>
      </c>
      <c r="B60" s="153">
        <v>100</v>
      </c>
      <c r="C60" s="153"/>
      <c r="D60" s="296">
        <f t="shared" si="0"/>
        <v>1.5445020544711863</v>
      </c>
      <c r="E60" s="296">
        <f t="shared" si="2"/>
        <v>1.1449865682918059</v>
      </c>
      <c r="F60" s="296">
        <f t="shared" si="4"/>
        <v>0.86405379558043283</v>
      </c>
      <c r="G60" s="296">
        <f t="shared" si="6"/>
        <v>1.6691647091597872</v>
      </c>
      <c r="H60" s="296">
        <f t="shared" si="8"/>
        <v>1.8198849962988151</v>
      </c>
      <c r="I60" s="281">
        <v>100</v>
      </c>
      <c r="J60" s="296"/>
      <c r="K60" s="296">
        <f t="shared" si="1"/>
        <v>1.1689137125073357</v>
      </c>
      <c r="L60" s="296">
        <f t="shared" si="3"/>
        <v>0.72434757434458596</v>
      </c>
      <c r="M60" s="296">
        <f t="shared" si="5"/>
        <v>0.35950820803059003</v>
      </c>
      <c r="N60" s="296">
        <f t="shared" si="7"/>
        <v>1.4080958131029941</v>
      </c>
      <c r="O60" s="296">
        <f t="shared" si="9"/>
        <v>1.6615353012906953</v>
      </c>
    </row>
    <row r="61" spans="1:15" x14ac:dyDescent="0.2">
      <c r="A61" s="298">
        <v>2016</v>
      </c>
      <c r="B61" s="299">
        <v>100.42319030993652</v>
      </c>
      <c r="C61" s="299"/>
      <c r="D61" s="296">
        <f t="shared" si="0"/>
        <v>0.98765773315996341</v>
      </c>
      <c r="E61" s="296">
        <f t="shared" si="2"/>
        <v>1.0579980956007651</v>
      </c>
      <c r="F61" s="296">
        <f t="shared" si="4"/>
        <v>0.57908351976387884</v>
      </c>
      <c r="G61" s="296">
        <f t="shared" si="6"/>
        <v>1.5929368995969195</v>
      </c>
      <c r="H61" s="296">
        <f t="shared" si="8"/>
        <v>1.840648612628315</v>
      </c>
      <c r="I61" s="281">
        <v>99.834181644733079</v>
      </c>
      <c r="J61" s="296"/>
      <c r="K61" s="296">
        <f t="shared" si="1"/>
        <v>0.505776356537746</v>
      </c>
      <c r="L61" s="296">
        <f t="shared" si="3"/>
        <v>0.66300883930612287</v>
      </c>
      <c r="M61" s="296">
        <f t="shared" si="5"/>
        <v>6.1840587379546896E-2</v>
      </c>
      <c r="N61" s="296">
        <f t="shared" si="7"/>
        <v>1.2908383531046841</v>
      </c>
      <c r="O61" s="296">
        <f t="shared" si="9"/>
        <v>1.6516545874528887</v>
      </c>
    </row>
    <row r="62" spans="1:15" x14ac:dyDescent="0.2">
      <c r="A62" s="298">
        <v>2017</v>
      </c>
      <c r="B62" s="299">
        <v>101.82533138838755</v>
      </c>
      <c r="C62" s="299"/>
      <c r="D62" s="296">
        <f t="shared" si="0"/>
        <v>0.81059188519050362</v>
      </c>
      <c r="E62" s="296">
        <f t="shared" si="2"/>
        <v>1.2896370654662537</v>
      </c>
      <c r="F62" s="296">
        <f t="shared" si="4"/>
        <v>0.66921022287553811</v>
      </c>
      <c r="G62" s="296">
        <f t="shared" si="6"/>
        <v>1.4044352479819944</v>
      </c>
      <c r="H62" s="296">
        <f t="shared" si="8"/>
        <v>1.7932836258630402</v>
      </c>
      <c r="I62" s="281">
        <v>100.83076063607216</v>
      </c>
      <c r="J62" s="300"/>
      <c r="K62" s="296">
        <f t="shared" si="1"/>
        <v>0.32271104622552116</v>
      </c>
      <c r="L62" s="296">
        <f t="shared" si="3"/>
        <v>0.86647896234206545</v>
      </c>
      <c r="M62" s="296">
        <f t="shared" si="5"/>
        <v>0.18385819249455704</v>
      </c>
      <c r="N62" s="296">
        <f t="shared" si="7"/>
        <v>1.0742266581999838</v>
      </c>
      <c r="O62" s="296">
        <f t="shared" si="9"/>
        <v>1.5826083730926088</v>
      </c>
    </row>
    <row r="63" spans="1:15" x14ac:dyDescent="0.2">
      <c r="A63" s="302">
        <v>2018</v>
      </c>
      <c r="B63" s="303">
        <v>103.17838796651563</v>
      </c>
      <c r="C63" s="303"/>
      <c r="D63" s="322">
        <f>100*((B63/B60)^(1/3)-1)</f>
        <v>1.0484321410596076</v>
      </c>
      <c r="E63" s="322">
        <f t="shared" si="2"/>
        <v>1.137432538517813</v>
      </c>
      <c r="F63" s="322">
        <f t="shared" si="4"/>
        <v>0.73745958164823655</v>
      </c>
      <c r="G63" s="322">
        <f t="shared" si="6"/>
        <v>1.391415712269306</v>
      </c>
      <c r="H63" s="322">
        <f t="shared" si="8"/>
        <v>1.6769652289028159</v>
      </c>
      <c r="I63" s="321">
        <v>102.1706013426633</v>
      </c>
      <c r="J63" s="322"/>
      <c r="K63" s="322">
        <f>100*((I63/I60)^(1/3)-1)</f>
        <v>0.71836099881414928</v>
      </c>
      <c r="L63" s="322">
        <f>100*((I63/I58)^(1/5)-1)</f>
        <v>0.76830443357043254</v>
      </c>
      <c r="M63" s="322">
        <f>100*((I63/I53)^(1/10)-1)</f>
        <v>0.31539313265187552</v>
      </c>
      <c r="N63" s="322">
        <f t="shared" si="7"/>
        <v>1.0550132096793341</v>
      </c>
      <c r="O63" s="322">
        <f t="shared" si="9"/>
        <v>1.4521871775125428</v>
      </c>
    </row>
    <row r="64" spans="1:15" ht="11.25" customHeight="1" x14ac:dyDescent="0.2">
      <c r="A64" s="354" t="s">
        <v>262</v>
      </c>
      <c r="B64" s="354"/>
      <c r="C64" s="354"/>
      <c r="D64" s="354"/>
      <c r="E64" s="354"/>
      <c r="F64" s="354"/>
      <c r="G64" s="354"/>
      <c r="H64" s="354"/>
      <c r="I64" s="305"/>
      <c r="J64" s="305"/>
    </row>
    <row r="65" spans="1:10" ht="13.5" customHeight="1" x14ac:dyDescent="0.2">
      <c r="A65" s="354"/>
      <c r="B65" s="354"/>
      <c r="C65" s="354"/>
      <c r="D65" s="354"/>
      <c r="E65" s="354"/>
      <c r="F65" s="354"/>
      <c r="G65" s="354"/>
      <c r="H65" s="354"/>
      <c r="I65" s="305"/>
      <c r="J65" s="305"/>
    </row>
    <row r="66" spans="1:10" x14ac:dyDescent="0.2">
      <c r="A66" s="354"/>
      <c r="B66" s="354"/>
      <c r="C66" s="354"/>
      <c r="D66" s="354"/>
      <c r="E66" s="354"/>
      <c r="F66" s="354"/>
      <c r="G66" s="354"/>
      <c r="H66" s="354"/>
      <c r="I66" s="305"/>
      <c r="J66" s="305"/>
    </row>
    <row r="67" spans="1:10" x14ac:dyDescent="0.2">
      <c r="A67" s="354"/>
      <c r="B67" s="354"/>
      <c r="C67" s="354"/>
      <c r="D67" s="354"/>
      <c r="E67" s="354"/>
      <c r="F67" s="354"/>
      <c r="G67" s="354"/>
      <c r="H67" s="354"/>
      <c r="I67" s="305"/>
      <c r="J67" s="305"/>
    </row>
    <row r="68" spans="1:10" ht="12.75" customHeight="1" x14ac:dyDescent="0.2">
      <c r="A68" s="354"/>
      <c r="B68" s="354"/>
      <c r="C68" s="354"/>
      <c r="D68" s="354"/>
      <c r="E68" s="354"/>
      <c r="F68" s="354"/>
      <c r="G68" s="354"/>
      <c r="H68" s="354"/>
      <c r="I68" s="305"/>
      <c r="J68" s="305"/>
    </row>
    <row r="69" spans="1:10" x14ac:dyDescent="0.2">
      <c r="A69" s="355"/>
      <c r="B69" s="355"/>
      <c r="C69" s="355"/>
      <c r="D69" s="355"/>
      <c r="E69" s="355"/>
      <c r="F69" s="355"/>
      <c r="G69" s="355"/>
      <c r="H69" s="355"/>
      <c r="I69" s="305"/>
      <c r="J69" s="305"/>
    </row>
    <row r="70" spans="1:10" ht="12.75" customHeight="1" x14ac:dyDescent="0.2">
      <c r="A70" s="283"/>
      <c r="B70" s="283"/>
      <c r="C70" s="283"/>
      <c r="D70" s="283"/>
      <c r="I70" s="283"/>
    </row>
    <row r="71" spans="1:10" ht="12.75" customHeight="1" x14ac:dyDescent="0.2">
      <c r="A71" s="283"/>
      <c r="B71" s="283"/>
      <c r="C71" s="283"/>
      <c r="D71" s="283"/>
      <c r="I71" s="283"/>
    </row>
    <row r="72" spans="1:10" ht="12.75" customHeight="1" x14ac:dyDescent="0.2">
      <c r="A72" s="283"/>
      <c r="B72" s="283"/>
      <c r="C72" s="283"/>
      <c r="D72" s="283"/>
      <c r="I72" s="283"/>
    </row>
    <row r="73" spans="1:10" ht="12.75" customHeight="1" x14ac:dyDescent="0.2">
      <c r="A73" s="283"/>
      <c r="B73" s="283"/>
      <c r="C73" s="283"/>
      <c r="D73" s="283"/>
      <c r="I73" s="283"/>
    </row>
    <row r="74" spans="1:10" ht="12.75" customHeight="1" x14ac:dyDescent="0.2">
      <c r="A74" s="283"/>
      <c r="B74" s="283"/>
      <c r="C74" s="283"/>
      <c r="D74" s="283"/>
      <c r="I74" s="283"/>
    </row>
    <row r="75" spans="1:10" ht="12.75" customHeight="1" x14ac:dyDescent="0.2">
      <c r="A75" s="283"/>
      <c r="B75" s="283"/>
      <c r="C75" s="283"/>
      <c r="D75" s="283"/>
      <c r="I75" s="283"/>
    </row>
    <row r="76" spans="1:10" ht="12.75" customHeight="1" x14ac:dyDescent="0.2">
      <c r="A76" s="283"/>
      <c r="B76" s="283"/>
      <c r="C76" s="283"/>
      <c r="D76" s="283"/>
      <c r="I76" s="283"/>
    </row>
  </sheetData>
  <mergeCells count="3">
    <mergeCell ref="D6:H6"/>
    <mergeCell ref="A64:H69"/>
    <mergeCell ref="K6:O6"/>
  </mergeCells>
  <pageMargins left="0.7" right="0.7" top="0.75" bottom="0.75" header="0.3" footer="0.3"/>
  <pageSetup paperSize="9" scale="54"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169"/>
  <sheetViews>
    <sheetView view="pageBreakPreview" zoomScaleNormal="70" zoomScaleSheetLayoutView="100" workbookViewId="0">
      <pane ySplit="11" topLeftCell="A12" activePane="bottomLeft" state="frozen"/>
      <selection activeCell="E32" sqref="E32"/>
      <selection pane="bottomLeft" sqref="A1:P1"/>
    </sheetView>
  </sheetViews>
  <sheetFormatPr defaultRowHeight="12.75" customHeight="1" x14ac:dyDescent="0.2"/>
  <cols>
    <col min="1" max="1" customWidth="true" style="90" width="9.28515625" collapsed="false"/>
    <col min="2" max="2" bestFit="true" customWidth="true" style="90" width="15.0" collapsed="false"/>
    <col min="3" max="3" customWidth="true" style="90" width="11.5703125" collapsed="false"/>
    <col min="4" max="4" bestFit="true" customWidth="true" style="90" width="15.42578125" collapsed="false"/>
    <col min="5" max="5" customWidth="true" style="90" width="15.42578125" collapsed="false"/>
    <col min="6" max="6" bestFit="true" customWidth="true" style="90" width="17.0" collapsed="false"/>
    <col min="7" max="7" customWidth="true" style="90" width="11.0" collapsed="false"/>
    <col min="8" max="9" customWidth="true" style="90" width="12.140625" collapsed="false"/>
    <col min="10" max="10" customWidth="true" style="90" width="13.0" collapsed="false"/>
    <col min="11" max="11" bestFit="true" customWidth="true" style="90" width="17.140625" collapsed="false"/>
    <col min="12" max="12" bestFit="true" customWidth="true" style="90" width="10.28515625" collapsed="false"/>
    <col min="13" max="13" customWidth="true" style="90" width="12.42578125" collapsed="false"/>
    <col min="14" max="14" bestFit="true" customWidth="true" style="90" width="16.28515625" collapsed="false"/>
    <col min="15" max="15" bestFit="true" customWidth="true" style="90" width="11.140625" collapsed="false"/>
    <col min="16" max="16" bestFit="true" customWidth="true" style="90" width="13.140625" collapsed="false"/>
    <col min="17" max="17" customWidth="true" style="90" width="18.7109375" collapsed="false"/>
    <col min="18" max="16384" style="90" width="9.140625" collapsed="false"/>
  </cols>
  <sheetData>
    <row r="1" spans="1:17" s="222" customFormat="1" ht="56.25" customHeight="1" x14ac:dyDescent="0.2">
      <c r="A1" s="341" t="s">
        <v>265</v>
      </c>
      <c r="B1" s="342"/>
      <c r="C1" s="342"/>
      <c r="D1" s="342"/>
      <c r="E1" s="342"/>
      <c r="F1" s="342"/>
      <c r="G1" s="342"/>
      <c r="H1" s="342"/>
      <c r="I1" s="342"/>
      <c r="J1" s="342"/>
      <c r="K1" s="342"/>
      <c r="L1" s="342"/>
      <c r="M1" s="342"/>
      <c r="N1" s="342"/>
      <c r="O1" s="342"/>
      <c r="P1" s="342"/>
      <c r="Q1" s="183"/>
    </row>
    <row r="2" spans="1:17" s="222" customFormat="1" ht="9" customHeight="1" thickBot="1" x14ac:dyDescent="0.25">
      <c r="A2" s="191"/>
      <c r="B2" s="192"/>
      <c r="C2" s="192"/>
      <c r="D2" s="192"/>
      <c r="E2" s="192"/>
      <c r="F2" s="192"/>
      <c r="G2" s="192"/>
      <c r="H2" s="192"/>
      <c r="I2" s="192"/>
      <c r="J2" s="192"/>
      <c r="K2" s="192"/>
      <c r="L2" s="192"/>
      <c r="M2" s="192"/>
      <c r="N2" s="192"/>
      <c r="O2" s="192"/>
      <c r="P2" s="192"/>
      <c r="Q2" s="183"/>
    </row>
    <row r="3" spans="1:17" ht="80.25" customHeight="1" thickTop="1" thickBot="1" x14ac:dyDescent="0.35">
      <c r="A3" s="104"/>
      <c r="B3" s="356" t="s">
        <v>288</v>
      </c>
      <c r="C3" s="357"/>
      <c r="D3" s="357"/>
      <c r="E3" s="357"/>
      <c r="F3" s="357"/>
      <c r="G3" s="357"/>
      <c r="H3" s="357"/>
      <c r="I3" s="357"/>
      <c r="J3" s="357"/>
      <c r="K3" s="357"/>
      <c r="L3" s="357"/>
      <c r="M3" s="357"/>
      <c r="N3" s="357"/>
      <c r="O3" s="357"/>
      <c r="P3" s="358"/>
      <c r="Q3" s="103"/>
    </row>
    <row r="4" spans="1:17" ht="10.5" customHeight="1" thickTop="1" x14ac:dyDescent="0.3">
      <c r="A4" s="104"/>
      <c r="B4" s="284"/>
      <c r="C4" s="284"/>
      <c r="D4" s="284"/>
      <c r="E4" s="284"/>
      <c r="F4" s="284"/>
      <c r="G4" s="284"/>
      <c r="H4" s="284"/>
      <c r="I4" s="284"/>
      <c r="J4" s="284"/>
      <c r="K4" s="284"/>
      <c r="L4" s="284"/>
      <c r="M4" s="284"/>
      <c r="N4" s="284"/>
      <c r="O4" s="284"/>
      <c r="P4" s="284"/>
      <c r="Q4" s="103"/>
    </row>
    <row r="5" spans="1:17" ht="18" customHeight="1" thickBot="1" x14ac:dyDescent="0.3">
      <c r="A5" s="346" t="s">
        <v>287</v>
      </c>
      <c r="B5" s="346"/>
      <c r="C5" s="346"/>
      <c r="Q5" s="137" t="s">
        <v>268</v>
      </c>
    </row>
    <row r="6" spans="1:17" s="99" customFormat="1" ht="63.75" x14ac:dyDescent="0.2">
      <c r="A6" s="101"/>
      <c r="B6" s="101"/>
      <c r="C6" s="286" t="s">
        <v>101</v>
      </c>
      <c r="D6" s="264" t="s">
        <v>270</v>
      </c>
      <c r="E6" s="264" t="s">
        <v>20</v>
      </c>
      <c r="F6" s="203" t="s">
        <v>5</v>
      </c>
      <c r="G6" s="204"/>
      <c r="H6" s="204"/>
      <c r="I6" s="203"/>
      <c r="J6" s="203"/>
      <c r="K6" s="205" t="s">
        <v>0</v>
      </c>
      <c r="L6" s="203" t="s">
        <v>6</v>
      </c>
      <c r="M6" s="203"/>
      <c r="N6" s="203"/>
      <c r="O6" s="203"/>
      <c r="P6" s="203"/>
      <c r="Q6" s="282" t="s">
        <v>252</v>
      </c>
    </row>
    <row r="7" spans="1:17" s="99" customFormat="1" ht="61.5" customHeight="1" x14ac:dyDescent="0.2">
      <c r="A7" s="207"/>
      <c r="B7" s="207"/>
      <c r="C7" s="261"/>
      <c r="D7" s="261"/>
      <c r="E7" s="261" t="s">
        <v>10</v>
      </c>
      <c r="F7" s="261" t="s">
        <v>10</v>
      </c>
      <c r="G7" s="226" t="s">
        <v>19</v>
      </c>
      <c r="H7" s="226" t="s">
        <v>21</v>
      </c>
      <c r="I7" s="226" t="s">
        <v>35</v>
      </c>
      <c r="J7" s="226" t="s">
        <v>36</v>
      </c>
      <c r="K7" s="226" t="s">
        <v>10</v>
      </c>
      <c r="L7" s="226" t="s">
        <v>10</v>
      </c>
      <c r="M7" s="226" t="s">
        <v>22</v>
      </c>
      <c r="N7" s="226" t="s">
        <v>23</v>
      </c>
      <c r="O7" s="226" t="s">
        <v>24</v>
      </c>
      <c r="P7" s="226" t="s">
        <v>25</v>
      </c>
      <c r="Q7" s="208"/>
    </row>
    <row r="8" spans="1:17" s="99" customFormat="1" x14ac:dyDescent="0.2">
      <c r="A8" s="207"/>
      <c r="B8" s="207"/>
      <c r="C8" s="261"/>
      <c r="D8" s="261"/>
      <c r="E8" s="261"/>
      <c r="F8" s="261"/>
      <c r="G8" s="226"/>
      <c r="H8" s="226"/>
      <c r="I8" s="226"/>
      <c r="J8" s="226"/>
      <c r="K8" s="226"/>
      <c r="L8" s="226"/>
      <c r="M8" s="226"/>
      <c r="N8" s="226"/>
      <c r="O8" s="226"/>
      <c r="P8" s="226"/>
      <c r="Q8" s="208"/>
    </row>
    <row r="9" spans="1:17" s="99" customFormat="1" ht="13.5" thickBot="1" x14ac:dyDescent="0.25">
      <c r="A9" s="93" t="s">
        <v>44</v>
      </c>
      <c r="B9" s="209"/>
      <c r="C9" s="262" t="s">
        <v>246</v>
      </c>
      <c r="D9" s="285" t="s">
        <v>266</v>
      </c>
      <c r="E9" s="262" t="s">
        <v>45</v>
      </c>
      <c r="F9" s="262" t="s">
        <v>46</v>
      </c>
      <c r="G9" s="230" t="s">
        <v>39</v>
      </c>
      <c r="H9" s="230" t="s">
        <v>12</v>
      </c>
      <c r="I9" s="230" t="s">
        <v>14</v>
      </c>
      <c r="J9" s="230" t="s">
        <v>13</v>
      </c>
      <c r="K9" s="230" t="s">
        <v>30</v>
      </c>
      <c r="L9" s="230" t="s">
        <v>178</v>
      </c>
      <c r="M9" s="230" t="s">
        <v>47</v>
      </c>
      <c r="N9" s="230" t="s">
        <v>48</v>
      </c>
      <c r="O9" s="230" t="s">
        <v>49</v>
      </c>
      <c r="P9" s="230" t="s">
        <v>247</v>
      </c>
      <c r="Q9" s="210"/>
    </row>
    <row r="10" spans="1:17" ht="12.75" customHeight="1" x14ac:dyDescent="0.2">
      <c r="A10" s="200"/>
      <c r="B10" s="200"/>
      <c r="C10" s="263"/>
      <c r="D10" s="229"/>
      <c r="E10" s="229"/>
      <c r="F10" s="229"/>
      <c r="G10" s="229"/>
      <c r="H10" s="229"/>
      <c r="I10" s="229"/>
      <c r="J10" s="229"/>
      <c r="K10" s="229"/>
      <c r="L10" s="229"/>
      <c r="M10" s="229"/>
      <c r="N10" s="229"/>
      <c r="O10" s="229"/>
      <c r="P10" s="229"/>
      <c r="Q10" s="211"/>
    </row>
    <row r="11" spans="1:17" ht="12.75" customHeight="1" x14ac:dyDescent="0.2">
      <c r="A11" s="106" t="s">
        <v>271</v>
      </c>
      <c r="B11" s="206"/>
      <c r="C11" s="161">
        <v>1000</v>
      </c>
      <c r="D11" s="161">
        <v>993</v>
      </c>
      <c r="E11" s="161">
        <v>7</v>
      </c>
      <c r="F11" s="161">
        <v>138</v>
      </c>
      <c r="G11" s="161">
        <v>10</v>
      </c>
      <c r="H11" s="161">
        <v>100</v>
      </c>
      <c r="I11" s="161">
        <v>17</v>
      </c>
      <c r="J11" s="161">
        <v>10</v>
      </c>
      <c r="K11" s="161">
        <v>60</v>
      </c>
      <c r="L11" s="161">
        <v>796</v>
      </c>
      <c r="M11" s="161">
        <v>134</v>
      </c>
      <c r="N11" s="161">
        <v>106</v>
      </c>
      <c r="O11" s="161">
        <v>335</v>
      </c>
      <c r="P11" s="161">
        <v>221</v>
      </c>
      <c r="Q11" s="162"/>
    </row>
    <row r="12" spans="1:17" ht="27" customHeight="1" x14ac:dyDescent="0.2">
      <c r="A12" s="106" t="s">
        <v>267</v>
      </c>
      <c r="B12" s="206"/>
      <c r="C12" s="161" t="s">
        <v>102</v>
      </c>
      <c r="D12" s="161" t="s">
        <v>69</v>
      </c>
      <c r="E12" s="161" t="s">
        <v>50</v>
      </c>
      <c r="F12" s="161" t="s">
        <v>51</v>
      </c>
      <c r="G12" s="161" t="s">
        <v>52</v>
      </c>
      <c r="H12" s="161" t="s">
        <v>53</v>
      </c>
      <c r="I12" s="161" t="s">
        <v>54</v>
      </c>
      <c r="J12" s="161" t="s">
        <v>55</v>
      </c>
      <c r="K12" s="161" t="s">
        <v>56</v>
      </c>
      <c r="L12" s="161" t="s">
        <v>57</v>
      </c>
      <c r="M12" s="161" t="s">
        <v>58</v>
      </c>
      <c r="N12" s="161" t="s">
        <v>59</v>
      </c>
      <c r="O12" s="161" t="s">
        <v>60</v>
      </c>
      <c r="P12" s="161" t="s">
        <v>61</v>
      </c>
      <c r="Q12" s="162" t="s">
        <v>272</v>
      </c>
    </row>
    <row r="13" spans="1:17" ht="12.75" customHeight="1" x14ac:dyDescent="0.2">
      <c r="C13" s="163"/>
      <c r="D13" s="163"/>
      <c r="E13" s="163"/>
      <c r="F13" s="163"/>
      <c r="G13" s="163"/>
      <c r="H13" s="163"/>
      <c r="I13" s="163"/>
      <c r="J13" s="163"/>
      <c r="K13" s="163"/>
      <c r="L13" s="163"/>
      <c r="M13" s="163"/>
      <c r="N13" s="163"/>
      <c r="O13" s="163"/>
      <c r="P13" s="163"/>
      <c r="Q13" s="164"/>
    </row>
    <row r="14" spans="1:17" ht="12.75" customHeight="1" x14ac:dyDescent="0.2">
      <c r="A14" s="126">
        <v>1998</v>
      </c>
      <c r="C14" s="165">
        <v>70.7</v>
      </c>
      <c r="D14" s="165">
        <v>69.7</v>
      </c>
      <c r="E14" s="165">
        <v>85.9</v>
      </c>
      <c r="F14" s="165">
        <v>109.3</v>
      </c>
      <c r="G14" s="165">
        <v>216.1</v>
      </c>
      <c r="H14" s="165">
        <v>102.2</v>
      </c>
      <c r="I14" s="165">
        <v>90.5</v>
      </c>
      <c r="J14" s="165">
        <v>70.900000000000006</v>
      </c>
      <c r="K14" s="165">
        <v>78.400000000000006</v>
      </c>
      <c r="L14" s="165">
        <v>64.599999999999994</v>
      </c>
      <c r="M14" s="165">
        <v>71.7</v>
      </c>
      <c r="N14" s="165">
        <v>53.3</v>
      </c>
      <c r="O14" s="165">
        <v>58.3</v>
      </c>
      <c r="P14" s="306">
        <v>77.5</v>
      </c>
      <c r="Q14" s="165">
        <v>79.400000000000006</v>
      </c>
    </row>
    <row r="15" spans="1:17" ht="12.75" customHeight="1" x14ac:dyDescent="0.2">
      <c r="A15" s="126">
        <v>1999</v>
      </c>
      <c r="C15" s="165">
        <v>73</v>
      </c>
      <c r="D15" s="165">
        <v>72</v>
      </c>
      <c r="E15" s="165">
        <v>91.4</v>
      </c>
      <c r="F15" s="165">
        <v>110.4</v>
      </c>
      <c r="G15" s="165">
        <v>223.2</v>
      </c>
      <c r="H15" s="165">
        <v>102.7</v>
      </c>
      <c r="I15" s="165">
        <v>94.6</v>
      </c>
      <c r="J15" s="165">
        <v>71.400000000000006</v>
      </c>
      <c r="K15" s="165">
        <v>79.3</v>
      </c>
      <c r="L15" s="165">
        <v>67.2</v>
      </c>
      <c r="M15" s="165">
        <v>72.599999999999994</v>
      </c>
      <c r="N15" s="165">
        <v>59.5</v>
      </c>
      <c r="O15" s="165">
        <v>60.7</v>
      </c>
      <c r="P15" s="306">
        <v>79.3</v>
      </c>
      <c r="Q15" s="165">
        <v>81.599999999999994</v>
      </c>
    </row>
    <row r="16" spans="1:17" ht="12.75" customHeight="1" x14ac:dyDescent="0.2">
      <c r="A16" s="126">
        <v>2000</v>
      </c>
      <c r="C16" s="165">
        <v>75.5</v>
      </c>
      <c r="D16" s="165">
        <v>74.599999999999994</v>
      </c>
      <c r="E16" s="165">
        <v>92.6</v>
      </c>
      <c r="F16" s="165">
        <v>112.4</v>
      </c>
      <c r="G16" s="165">
        <v>215.5</v>
      </c>
      <c r="H16" s="165">
        <v>105</v>
      </c>
      <c r="I16" s="165">
        <v>98.9</v>
      </c>
      <c r="J16" s="165">
        <v>72.3</v>
      </c>
      <c r="K16" s="165">
        <v>80</v>
      </c>
      <c r="L16" s="165">
        <v>70</v>
      </c>
      <c r="M16" s="165">
        <v>72</v>
      </c>
      <c r="N16" s="165">
        <v>67.599999999999994</v>
      </c>
      <c r="O16" s="165">
        <v>63.2</v>
      </c>
      <c r="P16" s="306">
        <v>81.2</v>
      </c>
      <c r="Q16" s="165">
        <v>84.2</v>
      </c>
    </row>
    <row r="17" spans="1:17" ht="12.75" customHeight="1" x14ac:dyDescent="0.2">
      <c r="A17" s="126">
        <v>2001</v>
      </c>
      <c r="C17" s="165">
        <v>77.599999999999994</v>
      </c>
      <c r="D17" s="165">
        <v>76.7</v>
      </c>
      <c r="E17" s="165">
        <v>87.3</v>
      </c>
      <c r="F17" s="165">
        <v>110.7</v>
      </c>
      <c r="G17" s="165">
        <v>204.4</v>
      </c>
      <c r="H17" s="165">
        <v>103.4</v>
      </c>
      <c r="I17" s="165">
        <v>102.4</v>
      </c>
      <c r="J17" s="165">
        <v>73</v>
      </c>
      <c r="K17" s="165">
        <v>81.5</v>
      </c>
      <c r="L17" s="165">
        <v>72.599999999999994</v>
      </c>
      <c r="M17" s="165">
        <v>75.099999999999994</v>
      </c>
      <c r="N17" s="165">
        <v>70.7</v>
      </c>
      <c r="O17" s="165">
        <v>65.900000000000006</v>
      </c>
      <c r="P17" s="306">
        <v>82.9</v>
      </c>
      <c r="Q17" s="165">
        <v>86.2</v>
      </c>
    </row>
    <row r="18" spans="1:17" ht="12.75" customHeight="1" x14ac:dyDescent="0.2">
      <c r="A18" s="126">
        <v>2002</v>
      </c>
      <c r="C18" s="165">
        <v>79.599999999999994</v>
      </c>
      <c r="D18" s="165">
        <v>78.400000000000006</v>
      </c>
      <c r="E18" s="165">
        <v>98.6</v>
      </c>
      <c r="F18" s="165">
        <v>109.2</v>
      </c>
      <c r="G18" s="165">
        <v>203.3</v>
      </c>
      <c r="H18" s="165">
        <v>101.2</v>
      </c>
      <c r="I18" s="165">
        <v>103.2</v>
      </c>
      <c r="J18" s="165">
        <v>76.400000000000006</v>
      </c>
      <c r="K18" s="165">
        <v>86.1</v>
      </c>
      <c r="L18" s="165">
        <v>74.5</v>
      </c>
      <c r="M18" s="165">
        <v>78.8</v>
      </c>
      <c r="N18" s="165">
        <v>72.400000000000006</v>
      </c>
      <c r="O18" s="165">
        <v>66.900000000000006</v>
      </c>
      <c r="P18" s="306">
        <v>85.4</v>
      </c>
      <c r="Q18" s="165">
        <v>88</v>
      </c>
    </row>
    <row r="19" spans="1:17" ht="12.75" customHeight="1" x14ac:dyDescent="0.2">
      <c r="A19" s="126">
        <v>2003</v>
      </c>
      <c r="C19" s="165">
        <v>82.2</v>
      </c>
      <c r="D19" s="165">
        <v>81.3</v>
      </c>
      <c r="E19" s="165">
        <v>94.4</v>
      </c>
      <c r="F19" s="165">
        <v>108.5</v>
      </c>
      <c r="G19" s="165">
        <v>192.5</v>
      </c>
      <c r="H19" s="165">
        <v>100.7</v>
      </c>
      <c r="I19" s="165">
        <v>105.1</v>
      </c>
      <c r="J19" s="165">
        <v>80.400000000000006</v>
      </c>
      <c r="K19" s="165">
        <v>90.3</v>
      </c>
      <c r="L19" s="165">
        <v>77.7</v>
      </c>
      <c r="M19" s="165">
        <v>80.8</v>
      </c>
      <c r="N19" s="165">
        <v>76.2</v>
      </c>
      <c r="O19" s="165">
        <v>70.7</v>
      </c>
      <c r="P19" s="306">
        <v>87.7</v>
      </c>
      <c r="Q19" s="165">
        <v>90.5</v>
      </c>
    </row>
    <row r="20" spans="1:17" ht="12.75" customHeight="1" x14ac:dyDescent="0.2">
      <c r="A20" s="126">
        <v>2004</v>
      </c>
      <c r="C20" s="165">
        <v>84.2</v>
      </c>
      <c r="D20" s="165">
        <v>83.2</v>
      </c>
      <c r="E20" s="165">
        <v>92.2</v>
      </c>
      <c r="F20" s="165">
        <v>109.2</v>
      </c>
      <c r="G20" s="165">
        <v>178.4</v>
      </c>
      <c r="H20" s="165">
        <v>102.5</v>
      </c>
      <c r="I20" s="165">
        <v>106.7</v>
      </c>
      <c r="J20" s="165">
        <v>81.7</v>
      </c>
      <c r="K20" s="165">
        <v>95.1</v>
      </c>
      <c r="L20" s="165">
        <v>79.400000000000006</v>
      </c>
      <c r="M20" s="165">
        <v>83.1</v>
      </c>
      <c r="N20" s="165">
        <v>78.400000000000006</v>
      </c>
      <c r="O20" s="165">
        <v>72.7</v>
      </c>
      <c r="P20" s="306">
        <v>88.3</v>
      </c>
      <c r="Q20" s="165">
        <v>92.2</v>
      </c>
    </row>
    <row r="21" spans="1:17" ht="12.75" customHeight="1" x14ac:dyDescent="0.2">
      <c r="A21" s="126">
        <v>2005</v>
      </c>
      <c r="C21" s="165">
        <v>86.8</v>
      </c>
      <c r="D21" s="165">
        <v>86.2</v>
      </c>
      <c r="E21" s="165">
        <v>99.5</v>
      </c>
      <c r="F21" s="165">
        <v>108.5</v>
      </c>
      <c r="G21" s="165">
        <v>164.6</v>
      </c>
      <c r="H21" s="165">
        <v>102.5</v>
      </c>
      <c r="I21" s="165">
        <v>106.5</v>
      </c>
      <c r="J21" s="165">
        <v>85.5</v>
      </c>
      <c r="K21" s="165">
        <v>92.8</v>
      </c>
      <c r="L21" s="165">
        <v>83</v>
      </c>
      <c r="M21" s="165">
        <v>83</v>
      </c>
      <c r="N21" s="165">
        <v>82.5</v>
      </c>
      <c r="O21" s="165">
        <v>77.400000000000006</v>
      </c>
      <c r="P21" s="306">
        <v>92.4</v>
      </c>
      <c r="Q21" s="165">
        <v>94.3</v>
      </c>
    </row>
    <row r="22" spans="1:17" ht="12.75" customHeight="1" x14ac:dyDescent="0.2">
      <c r="A22" s="126">
        <v>2006</v>
      </c>
      <c r="C22" s="165">
        <v>89</v>
      </c>
      <c r="D22" s="165">
        <v>88.5</v>
      </c>
      <c r="E22" s="165">
        <v>93.5</v>
      </c>
      <c r="F22" s="165">
        <v>109.2</v>
      </c>
      <c r="G22" s="165">
        <v>155.4</v>
      </c>
      <c r="H22" s="165">
        <v>104.7</v>
      </c>
      <c r="I22" s="165">
        <v>106.1</v>
      </c>
      <c r="J22" s="165">
        <v>83.7</v>
      </c>
      <c r="K22" s="165">
        <v>93.5</v>
      </c>
      <c r="L22" s="165">
        <v>85.6</v>
      </c>
      <c r="M22" s="165">
        <v>86</v>
      </c>
      <c r="N22" s="165">
        <v>84</v>
      </c>
      <c r="O22" s="165">
        <v>81</v>
      </c>
      <c r="P22" s="306">
        <v>93.3</v>
      </c>
      <c r="Q22" s="165">
        <v>96.1</v>
      </c>
    </row>
    <row r="23" spans="1:17" ht="12.75" customHeight="1" x14ac:dyDescent="0.2">
      <c r="A23" s="126">
        <v>2007</v>
      </c>
      <c r="C23" s="165">
        <v>91.3</v>
      </c>
      <c r="D23" s="165">
        <v>90.8</v>
      </c>
      <c r="E23" s="165">
        <v>90.2</v>
      </c>
      <c r="F23" s="165">
        <v>109.5</v>
      </c>
      <c r="G23" s="165">
        <v>150.30000000000001</v>
      </c>
      <c r="H23" s="165">
        <v>105.3</v>
      </c>
      <c r="I23" s="165">
        <v>106.9</v>
      </c>
      <c r="J23" s="165">
        <v>87.3</v>
      </c>
      <c r="K23" s="165">
        <v>95.5</v>
      </c>
      <c r="L23" s="165">
        <v>88.2</v>
      </c>
      <c r="M23" s="165">
        <v>89.3</v>
      </c>
      <c r="N23" s="165">
        <v>87.7</v>
      </c>
      <c r="O23" s="165">
        <v>85.1</v>
      </c>
      <c r="P23" s="306">
        <v>92.3</v>
      </c>
      <c r="Q23" s="165">
        <v>97.7</v>
      </c>
    </row>
    <row r="24" spans="1:17" ht="12.75" customHeight="1" x14ac:dyDescent="0.2">
      <c r="A24" s="126">
        <v>2008</v>
      </c>
      <c r="C24" s="165">
        <v>91</v>
      </c>
      <c r="D24" s="165">
        <v>90.7</v>
      </c>
      <c r="E24" s="165">
        <v>96.4</v>
      </c>
      <c r="F24" s="165">
        <v>106.8</v>
      </c>
      <c r="G24" s="165">
        <v>141.30000000000001</v>
      </c>
      <c r="H24" s="165">
        <v>102.4</v>
      </c>
      <c r="I24" s="165">
        <v>108.9</v>
      </c>
      <c r="J24" s="165">
        <v>90.1</v>
      </c>
      <c r="K24" s="165">
        <v>93</v>
      </c>
      <c r="L24" s="165">
        <v>88.6</v>
      </c>
      <c r="M24" s="165">
        <v>86.6</v>
      </c>
      <c r="N24" s="165">
        <v>88</v>
      </c>
      <c r="O24" s="165">
        <v>86.3</v>
      </c>
      <c r="P24" s="306">
        <v>93.5</v>
      </c>
      <c r="Q24" s="165">
        <v>96.6</v>
      </c>
    </row>
    <row r="25" spans="1:17" ht="12.75" customHeight="1" x14ac:dyDescent="0.2">
      <c r="A25" s="126">
        <v>2009</v>
      </c>
      <c r="C25" s="165">
        <v>87.1</v>
      </c>
      <c r="D25" s="165">
        <v>86.8</v>
      </c>
      <c r="E25" s="165">
        <v>90.6</v>
      </c>
      <c r="F25" s="165">
        <v>97.3</v>
      </c>
      <c r="G25" s="165">
        <v>128</v>
      </c>
      <c r="H25" s="165">
        <v>92.8</v>
      </c>
      <c r="I25" s="165">
        <v>106.4</v>
      </c>
      <c r="J25" s="165">
        <v>81.400000000000006</v>
      </c>
      <c r="K25" s="165">
        <v>80.7</v>
      </c>
      <c r="L25" s="165">
        <v>86.1</v>
      </c>
      <c r="M25" s="165">
        <v>81.7</v>
      </c>
      <c r="N25" s="165">
        <v>82.2</v>
      </c>
      <c r="O25" s="165">
        <v>83.9</v>
      </c>
      <c r="P25" s="306">
        <v>94.1</v>
      </c>
      <c r="Q25" s="165">
        <v>91.9</v>
      </c>
    </row>
    <row r="26" spans="1:17" ht="12.75" customHeight="1" x14ac:dyDescent="0.2">
      <c r="A26" s="126">
        <v>2010</v>
      </c>
      <c r="C26" s="165">
        <v>88.6</v>
      </c>
      <c r="D26" s="165">
        <v>88.5</v>
      </c>
      <c r="E26" s="165">
        <v>90.2</v>
      </c>
      <c r="F26" s="165">
        <v>100.4</v>
      </c>
      <c r="G26" s="165">
        <v>123.7</v>
      </c>
      <c r="H26" s="165">
        <v>97.1</v>
      </c>
      <c r="I26" s="165">
        <v>110.7</v>
      </c>
      <c r="J26" s="165">
        <v>82.6</v>
      </c>
      <c r="K26" s="165">
        <v>87.6</v>
      </c>
      <c r="L26" s="165">
        <v>87.1</v>
      </c>
      <c r="M26" s="165">
        <v>82.7</v>
      </c>
      <c r="N26" s="165">
        <v>85.1</v>
      </c>
      <c r="O26" s="165">
        <v>84.8</v>
      </c>
      <c r="P26" s="306">
        <v>94.5</v>
      </c>
      <c r="Q26" s="165">
        <v>92.7</v>
      </c>
    </row>
    <row r="27" spans="1:17" ht="12.75" customHeight="1" x14ac:dyDescent="0.2">
      <c r="A27" s="126">
        <v>2011</v>
      </c>
      <c r="C27" s="165">
        <v>90.1</v>
      </c>
      <c r="D27" s="165">
        <v>90</v>
      </c>
      <c r="E27" s="165">
        <v>100</v>
      </c>
      <c r="F27" s="165">
        <v>99.8</v>
      </c>
      <c r="G27" s="165">
        <v>106.1</v>
      </c>
      <c r="H27" s="165">
        <v>99.2</v>
      </c>
      <c r="I27" s="165">
        <v>104.2</v>
      </c>
      <c r="J27" s="165">
        <v>87.3</v>
      </c>
      <c r="K27" s="165">
        <v>89.5</v>
      </c>
      <c r="L27" s="165">
        <v>88.6</v>
      </c>
      <c r="M27" s="165">
        <v>84</v>
      </c>
      <c r="N27" s="165">
        <v>87.2</v>
      </c>
      <c r="O27" s="165">
        <v>86.8</v>
      </c>
      <c r="P27" s="306">
        <v>94.9</v>
      </c>
      <c r="Q27" s="165">
        <v>93.4</v>
      </c>
    </row>
    <row r="28" spans="1:17" ht="12.75" customHeight="1" x14ac:dyDescent="0.2">
      <c r="A28" s="126">
        <v>2012</v>
      </c>
      <c r="C28" s="165">
        <v>91.4</v>
      </c>
      <c r="D28" s="165">
        <v>91.3</v>
      </c>
      <c r="E28" s="165">
        <v>93.1</v>
      </c>
      <c r="F28" s="165">
        <v>97.1</v>
      </c>
      <c r="G28" s="165">
        <v>94.5</v>
      </c>
      <c r="H28" s="165">
        <v>97.8</v>
      </c>
      <c r="I28" s="165">
        <v>103.2</v>
      </c>
      <c r="J28" s="165">
        <v>87.2</v>
      </c>
      <c r="K28" s="165">
        <v>83.4</v>
      </c>
      <c r="L28" s="165">
        <v>90.9</v>
      </c>
      <c r="M28" s="165">
        <v>85.3</v>
      </c>
      <c r="N28" s="165">
        <v>88.8</v>
      </c>
      <c r="O28" s="165">
        <v>90.1</v>
      </c>
      <c r="P28" s="306">
        <v>96.7</v>
      </c>
      <c r="Q28" s="165">
        <v>94.2</v>
      </c>
    </row>
    <row r="29" spans="1:17" ht="12.75" customHeight="1" x14ac:dyDescent="0.2">
      <c r="A29" s="126">
        <v>2013</v>
      </c>
      <c r="C29" s="165">
        <v>93.2</v>
      </c>
      <c r="D29" s="165">
        <v>92.6</v>
      </c>
      <c r="E29" s="165">
        <v>93.5</v>
      </c>
      <c r="F29" s="165">
        <v>96.4</v>
      </c>
      <c r="G29" s="165">
        <v>91.8</v>
      </c>
      <c r="H29" s="165">
        <v>96.8</v>
      </c>
      <c r="I29" s="165">
        <v>103.1</v>
      </c>
      <c r="J29" s="165">
        <v>90.9</v>
      </c>
      <c r="K29" s="165">
        <v>84.6</v>
      </c>
      <c r="L29" s="165">
        <v>92.6</v>
      </c>
      <c r="M29" s="165">
        <v>88.3</v>
      </c>
      <c r="N29" s="165">
        <v>90.4</v>
      </c>
      <c r="O29" s="165">
        <v>92.2</v>
      </c>
      <c r="P29" s="306">
        <v>97</v>
      </c>
      <c r="Q29" s="165">
        <v>95.5</v>
      </c>
    </row>
    <row r="30" spans="1:17" ht="12.75" customHeight="1" x14ac:dyDescent="0.2">
      <c r="A30" s="126">
        <v>2014</v>
      </c>
      <c r="C30" s="165">
        <v>96</v>
      </c>
      <c r="D30" s="165">
        <v>95.8</v>
      </c>
      <c r="E30" s="165">
        <v>104.9</v>
      </c>
      <c r="F30" s="165">
        <v>97.9</v>
      </c>
      <c r="G30" s="165">
        <v>92.3</v>
      </c>
      <c r="H30" s="165">
        <v>99.6</v>
      </c>
      <c r="I30" s="165">
        <v>96.9</v>
      </c>
      <c r="J30" s="165">
        <v>91.5</v>
      </c>
      <c r="K30" s="165">
        <v>92</v>
      </c>
      <c r="L30" s="165">
        <v>95.5</v>
      </c>
      <c r="M30" s="165">
        <v>92.2</v>
      </c>
      <c r="N30" s="165">
        <v>92.9</v>
      </c>
      <c r="O30" s="165">
        <v>95.5</v>
      </c>
      <c r="P30" s="306">
        <v>99.1</v>
      </c>
      <c r="Q30" s="165">
        <v>97.6</v>
      </c>
    </row>
    <row r="31" spans="1:17" ht="12.75" customHeight="1" x14ac:dyDescent="0.2">
      <c r="A31" s="126">
        <v>2015</v>
      </c>
      <c r="C31" s="165">
        <v>98.2</v>
      </c>
      <c r="D31" s="165">
        <v>98.2</v>
      </c>
      <c r="E31" s="165">
        <v>106</v>
      </c>
      <c r="F31" s="165">
        <v>99</v>
      </c>
      <c r="G31" s="165">
        <v>99.7</v>
      </c>
      <c r="H31" s="165">
        <v>99.6</v>
      </c>
      <c r="I31" s="165">
        <v>97.9</v>
      </c>
      <c r="J31" s="165">
        <v>94.7</v>
      </c>
      <c r="K31" s="165">
        <v>96.1</v>
      </c>
      <c r="L31" s="165">
        <v>98.1</v>
      </c>
      <c r="M31" s="165">
        <v>96.3</v>
      </c>
      <c r="N31" s="165">
        <v>96.7</v>
      </c>
      <c r="O31" s="165">
        <v>98</v>
      </c>
      <c r="P31" s="306">
        <v>100</v>
      </c>
      <c r="Q31" s="165">
        <v>99.1</v>
      </c>
    </row>
    <row r="32" spans="1:17" ht="12.75" customHeight="1" x14ac:dyDescent="0.2">
      <c r="A32" s="126">
        <v>2016</v>
      </c>
      <c r="C32" s="165">
        <v>100</v>
      </c>
      <c r="D32" s="165">
        <v>100</v>
      </c>
      <c r="E32" s="165">
        <v>100</v>
      </c>
      <c r="F32" s="165">
        <v>100</v>
      </c>
      <c r="G32" s="165">
        <v>100</v>
      </c>
      <c r="H32" s="165">
        <v>100</v>
      </c>
      <c r="I32" s="165">
        <v>100</v>
      </c>
      <c r="J32" s="165">
        <v>100</v>
      </c>
      <c r="K32" s="165">
        <v>100</v>
      </c>
      <c r="L32" s="165">
        <v>100</v>
      </c>
      <c r="M32" s="165">
        <v>100</v>
      </c>
      <c r="N32" s="165">
        <v>100</v>
      </c>
      <c r="O32" s="165">
        <v>100</v>
      </c>
      <c r="P32" s="306">
        <v>100</v>
      </c>
      <c r="Q32" s="165">
        <v>100</v>
      </c>
    </row>
    <row r="33" spans="1:17" ht="12.75" customHeight="1" x14ac:dyDescent="0.2">
      <c r="A33" s="126">
        <v>2017</v>
      </c>
      <c r="C33" s="165">
        <v>101.8</v>
      </c>
      <c r="D33" s="165">
        <v>102.1</v>
      </c>
      <c r="E33" s="165">
        <v>103</v>
      </c>
      <c r="F33" s="165">
        <v>101.8</v>
      </c>
      <c r="G33" s="165">
        <v>99.4</v>
      </c>
      <c r="H33" s="165">
        <v>102.5</v>
      </c>
      <c r="I33" s="165">
        <v>98.4</v>
      </c>
      <c r="J33" s="165">
        <v>103.4</v>
      </c>
      <c r="K33" s="165">
        <v>107.1</v>
      </c>
      <c r="L33" s="165">
        <v>102.1</v>
      </c>
      <c r="M33" s="165">
        <v>102.2</v>
      </c>
      <c r="N33" s="165">
        <v>104.9</v>
      </c>
      <c r="O33" s="165">
        <v>102.2</v>
      </c>
      <c r="P33" s="306">
        <v>100.6</v>
      </c>
      <c r="Q33" s="165">
        <v>101.2</v>
      </c>
    </row>
    <row r="34" spans="1:17" ht="12.75" customHeight="1" x14ac:dyDescent="0.2">
      <c r="A34" s="126">
        <v>2018</v>
      </c>
      <c r="C34" s="165">
        <v>103.2</v>
      </c>
      <c r="D34" s="165">
        <v>103.5</v>
      </c>
      <c r="E34" s="165">
        <v>100.6</v>
      </c>
      <c r="F34" s="165">
        <v>102.6</v>
      </c>
      <c r="G34" s="165">
        <v>103.7</v>
      </c>
      <c r="H34" s="165">
        <v>103.4</v>
      </c>
      <c r="I34" s="165">
        <v>97.9</v>
      </c>
      <c r="J34" s="165">
        <v>101.9</v>
      </c>
      <c r="K34" s="165">
        <v>107.4</v>
      </c>
      <c r="L34" s="165">
        <v>103.9</v>
      </c>
      <c r="M34" s="165">
        <v>105.1</v>
      </c>
      <c r="N34" s="165">
        <v>108.9</v>
      </c>
      <c r="O34" s="165">
        <v>103.8</v>
      </c>
      <c r="P34" s="165">
        <v>100.9</v>
      </c>
      <c r="Q34" s="165">
        <v>102</v>
      </c>
    </row>
    <row r="35" spans="1:17" ht="12.75" customHeight="1" x14ac:dyDescent="0.2">
      <c r="A35" s="126"/>
      <c r="C35" s="165"/>
      <c r="D35" s="307"/>
      <c r="E35" s="165"/>
      <c r="F35" s="307"/>
      <c r="G35" s="165"/>
      <c r="H35" s="307"/>
      <c r="I35" s="307"/>
      <c r="J35" s="307"/>
      <c r="K35" s="307"/>
      <c r="L35" s="307"/>
      <c r="M35" s="307"/>
      <c r="N35" s="307"/>
      <c r="O35" s="307"/>
      <c r="P35" s="307"/>
      <c r="Q35" s="308"/>
    </row>
    <row r="36" spans="1:17" ht="12.75" customHeight="1" x14ac:dyDescent="0.2">
      <c r="A36" s="126" t="s">
        <v>17</v>
      </c>
      <c r="C36" s="165"/>
      <c r="D36" s="165"/>
      <c r="E36" s="165"/>
      <c r="F36" s="165"/>
      <c r="G36" s="165"/>
      <c r="H36" s="165"/>
      <c r="I36" s="165"/>
      <c r="J36" s="165"/>
      <c r="K36" s="165"/>
      <c r="L36" s="165"/>
      <c r="M36" s="165"/>
      <c r="N36" s="165"/>
      <c r="O36" s="165"/>
      <c r="P36" s="165"/>
      <c r="Q36" s="309"/>
    </row>
    <row r="37" spans="1:17" ht="26.25" customHeight="1" x14ac:dyDescent="0.2">
      <c r="A37" s="126">
        <v>1998</v>
      </c>
      <c r="B37" s="90" t="s">
        <v>3</v>
      </c>
      <c r="C37" s="165">
        <v>69.8</v>
      </c>
      <c r="D37" s="165">
        <v>68.599999999999994</v>
      </c>
      <c r="E37" s="165">
        <v>85.2</v>
      </c>
      <c r="F37" s="165">
        <v>109.6</v>
      </c>
      <c r="G37" s="165">
        <v>213.6</v>
      </c>
      <c r="H37" s="165">
        <v>102.9</v>
      </c>
      <c r="I37" s="165">
        <v>88.1</v>
      </c>
      <c r="J37" s="165">
        <v>72.099999999999994</v>
      </c>
      <c r="K37" s="165">
        <v>79.900000000000006</v>
      </c>
      <c r="L37" s="165">
        <v>63.1</v>
      </c>
      <c r="M37" s="165">
        <v>70.099999999999994</v>
      </c>
      <c r="N37" s="165">
        <v>50.9</v>
      </c>
      <c r="O37" s="165">
        <v>57</v>
      </c>
      <c r="P37" s="306">
        <v>76.5</v>
      </c>
      <c r="Q37" s="165">
        <v>78.5</v>
      </c>
    </row>
    <row r="38" spans="1:17" ht="12.75" customHeight="1" x14ac:dyDescent="0.2">
      <c r="A38" s="126"/>
      <c r="B38" s="90" t="s">
        <v>4</v>
      </c>
      <c r="C38" s="165">
        <v>70.400000000000006</v>
      </c>
      <c r="D38" s="165">
        <v>69.400000000000006</v>
      </c>
      <c r="E38" s="165">
        <v>85.9</v>
      </c>
      <c r="F38" s="165">
        <v>109.5</v>
      </c>
      <c r="G38" s="165">
        <v>216.5</v>
      </c>
      <c r="H38" s="165">
        <v>102.5</v>
      </c>
      <c r="I38" s="165">
        <v>89.8</v>
      </c>
      <c r="J38" s="165">
        <v>71.3</v>
      </c>
      <c r="K38" s="165">
        <v>77.599999999999994</v>
      </c>
      <c r="L38" s="165">
        <v>64.2</v>
      </c>
      <c r="M38" s="165">
        <v>71</v>
      </c>
      <c r="N38" s="165">
        <v>52.7</v>
      </c>
      <c r="O38" s="165">
        <v>58.3</v>
      </c>
      <c r="P38" s="306">
        <v>77</v>
      </c>
      <c r="Q38" s="165">
        <v>79.099999999999994</v>
      </c>
    </row>
    <row r="39" spans="1:17" ht="12.75" customHeight="1" x14ac:dyDescent="0.2">
      <c r="A39" s="126"/>
      <c r="B39" s="90" t="s">
        <v>1</v>
      </c>
      <c r="C39" s="165">
        <v>71</v>
      </c>
      <c r="D39" s="165">
        <v>70.099999999999994</v>
      </c>
      <c r="E39" s="165">
        <v>86.1</v>
      </c>
      <c r="F39" s="165">
        <v>109</v>
      </c>
      <c r="G39" s="165">
        <v>214.9</v>
      </c>
      <c r="H39" s="165">
        <v>102</v>
      </c>
      <c r="I39" s="165">
        <v>91.7</v>
      </c>
      <c r="J39" s="165">
        <v>69.5</v>
      </c>
      <c r="K39" s="165">
        <v>77.599999999999994</v>
      </c>
      <c r="L39" s="165">
        <v>65.099999999999994</v>
      </c>
      <c r="M39" s="165">
        <v>72.400000000000006</v>
      </c>
      <c r="N39" s="165">
        <v>53.9</v>
      </c>
      <c r="O39" s="165">
        <v>58.8</v>
      </c>
      <c r="P39" s="306">
        <v>78</v>
      </c>
      <c r="Q39" s="165">
        <v>79.599999999999994</v>
      </c>
    </row>
    <row r="40" spans="1:17" ht="12.75" customHeight="1" x14ac:dyDescent="0.2">
      <c r="A40" s="126"/>
      <c r="B40" s="90" t="s">
        <v>2</v>
      </c>
      <c r="C40" s="165">
        <v>71.599999999999994</v>
      </c>
      <c r="D40" s="165">
        <v>70.7</v>
      </c>
      <c r="E40" s="165">
        <v>86.4</v>
      </c>
      <c r="F40" s="165">
        <v>108.9</v>
      </c>
      <c r="G40" s="165">
        <v>219.6</v>
      </c>
      <c r="H40" s="165">
        <v>101.4</v>
      </c>
      <c r="I40" s="165">
        <v>92.5</v>
      </c>
      <c r="J40" s="165">
        <v>70.7</v>
      </c>
      <c r="K40" s="165">
        <v>78.400000000000006</v>
      </c>
      <c r="L40" s="165">
        <v>65.900000000000006</v>
      </c>
      <c r="M40" s="165">
        <v>73.599999999999994</v>
      </c>
      <c r="N40" s="165">
        <v>55.9</v>
      </c>
      <c r="O40" s="165">
        <v>59.1</v>
      </c>
      <c r="P40" s="306">
        <v>78.5</v>
      </c>
      <c r="Q40" s="165">
        <v>80.3</v>
      </c>
    </row>
    <row r="41" spans="1:17" ht="26.25" customHeight="1" x14ac:dyDescent="0.2">
      <c r="A41" s="126">
        <v>1999</v>
      </c>
      <c r="B41" s="90" t="s">
        <v>3</v>
      </c>
      <c r="C41" s="165">
        <v>72</v>
      </c>
      <c r="D41" s="165">
        <v>70.900000000000006</v>
      </c>
      <c r="E41" s="165">
        <v>90.6</v>
      </c>
      <c r="F41" s="165">
        <v>108.9</v>
      </c>
      <c r="G41" s="165">
        <v>222.6</v>
      </c>
      <c r="H41" s="165">
        <v>101.3</v>
      </c>
      <c r="I41" s="165">
        <v>92.8</v>
      </c>
      <c r="J41" s="165">
        <v>69.5</v>
      </c>
      <c r="K41" s="165">
        <v>78.7</v>
      </c>
      <c r="L41" s="165">
        <v>66.2</v>
      </c>
      <c r="M41" s="165">
        <v>73.099999999999994</v>
      </c>
      <c r="N41" s="165">
        <v>56.6</v>
      </c>
      <c r="O41" s="165">
        <v>59.5</v>
      </c>
      <c r="P41" s="306">
        <v>78.599999999999994</v>
      </c>
      <c r="Q41" s="165">
        <v>80.7</v>
      </c>
    </row>
    <row r="42" spans="1:17" ht="12.75" customHeight="1" x14ac:dyDescent="0.2">
      <c r="A42" s="126"/>
      <c r="B42" s="90" t="s">
        <v>4</v>
      </c>
      <c r="C42" s="165">
        <v>72.099999999999994</v>
      </c>
      <c r="D42" s="165">
        <v>71.099999999999994</v>
      </c>
      <c r="E42" s="165">
        <v>91.3</v>
      </c>
      <c r="F42" s="165">
        <v>109.2</v>
      </c>
      <c r="G42" s="165">
        <v>220.6</v>
      </c>
      <c r="H42" s="165">
        <v>101.6</v>
      </c>
      <c r="I42" s="165">
        <v>93.8</v>
      </c>
      <c r="J42" s="165">
        <v>70.8</v>
      </c>
      <c r="K42" s="165">
        <v>78.7</v>
      </c>
      <c r="L42" s="165">
        <v>66.3</v>
      </c>
      <c r="M42" s="165">
        <v>72.3</v>
      </c>
      <c r="N42" s="165">
        <v>57.9</v>
      </c>
      <c r="O42" s="165">
        <v>59.6</v>
      </c>
      <c r="P42" s="306">
        <v>78.8</v>
      </c>
      <c r="Q42" s="165">
        <v>80.7</v>
      </c>
    </row>
    <row r="43" spans="1:17" ht="12.75" customHeight="1" x14ac:dyDescent="0.2">
      <c r="A43" s="126"/>
      <c r="B43" s="90" t="s">
        <v>1</v>
      </c>
      <c r="C43" s="165">
        <v>73.400000000000006</v>
      </c>
      <c r="D43" s="165">
        <v>72.400000000000006</v>
      </c>
      <c r="E43" s="165">
        <v>91.7</v>
      </c>
      <c r="F43" s="165">
        <v>111.5</v>
      </c>
      <c r="G43" s="165">
        <v>225.4</v>
      </c>
      <c r="H43" s="165">
        <v>103.8</v>
      </c>
      <c r="I43" s="165">
        <v>95.4</v>
      </c>
      <c r="J43" s="165">
        <v>71.900000000000006</v>
      </c>
      <c r="K43" s="165">
        <v>80</v>
      </c>
      <c r="L43" s="165">
        <v>67.5</v>
      </c>
      <c r="M43" s="165">
        <v>72.099999999999994</v>
      </c>
      <c r="N43" s="165">
        <v>61.1</v>
      </c>
      <c r="O43" s="165">
        <v>60.9</v>
      </c>
      <c r="P43" s="306">
        <v>79.5</v>
      </c>
      <c r="Q43" s="165">
        <v>82.1</v>
      </c>
    </row>
    <row r="44" spans="1:17" ht="12.75" customHeight="1" x14ac:dyDescent="0.2">
      <c r="A44" s="126"/>
      <c r="B44" s="90" t="s">
        <v>2</v>
      </c>
      <c r="C44" s="165">
        <v>74.400000000000006</v>
      </c>
      <c r="D44" s="165">
        <v>73.5</v>
      </c>
      <c r="E44" s="165">
        <v>91.8</v>
      </c>
      <c r="F44" s="165">
        <v>112.1</v>
      </c>
      <c r="G44" s="165">
        <v>224.2</v>
      </c>
      <c r="H44" s="165">
        <v>104.2</v>
      </c>
      <c r="I44" s="165">
        <v>96.6</v>
      </c>
      <c r="J44" s="165">
        <v>73.400000000000006</v>
      </c>
      <c r="K44" s="165">
        <v>80</v>
      </c>
      <c r="L44" s="165">
        <v>68.8</v>
      </c>
      <c r="M44" s="165">
        <v>72.900000000000006</v>
      </c>
      <c r="N44" s="165">
        <v>62.3</v>
      </c>
      <c r="O44" s="165">
        <v>62.6</v>
      </c>
      <c r="P44" s="306">
        <v>80.2</v>
      </c>
      <c r="Q44" s="165">
        <v>83.1</v>
      </c>
    </row>
    <row r="45" spans="1:17" ht="26.25" customHeight="1" x14ac:dyDescent="0.2">
      <c r="A45" s="126">
        <v>2000</v>
      </c>
      <c r="B45" s="90" t="s">
        <v>3</v>
      </c>
      <c r="C45" s="165">
        <v>75</v>
      </c>
      <c r="D45" s="165">
        <v>74.2</v>
      </c>
      <c r="E45" s="165">
        <v>92.3</v>
      </c>
      <c r="F45" s="165">
        <v>112.2</v>
      </c>
      <c r="G45" s="165">
        <v>226.1</v>
      </c>
      <c r="H45" s="165">
        <v>104.5</v>
      </c>
      <c r="I45" s="165">
        <v>96</v>
      </c>
      <c r="J45" s="165">
        <v>71.400000000000006</v>
      </c>
      <c r="K45" s="165">
        <v>81.3</v>
      </c>
      <c r="L45" s="165">
        <v>69.5</v>
      </c>
      <c r="M45" s="165">
        <v>72.900000000000006</v>
      </c>
      <c r="N45" s="165">
        <v>65.099999999999994</v>
      </c>
      <c r="O45" s="165">
        <v>62.6</v>
      </c>
      <c r="P45" s="306">
        <v>81.400000000000006</v>
      </c>
      <c r="Q45" s="165">
        <v>83.8</v>
      </c>
    </row>
    <row r="46" spans="1:17" ht="12.75" customHeight="1" x14ac:dyDescent="0.2">
      <c r="A46" s="126"/>
      <c r="B46" s="90" t="s">
        <v>4</v>
      </c>
      <c r="C46" s="165">
        <v>75.5</v>
      </c>
      <c r="D46" s="165">
        <v>74.599999999999994</v>
      </c>
      <c r="E46" s="165">
        <v>92.8</v>
      </c>
      <c r="F46" s="165">
        <v>112.6</v>
      </c>
      <c r="G46" s="165">
        <v>218.5</v>
      </c>
      <c r="H46" s="165">
        <v>104.9</v>
      </c>
      <c r="I46" s="165">
        <v>100.1</v>
      </c>
      <c r="J46" s="165">
        <v>71.599999999999994</v>
      </c>
      <c r="K46" s="165">
        <v>80.3</v>
      </c>
      <c r="L46" s="165">
        <v>69.900000000000006</v>
      </c>
      <c r="M46" s="165">
        <v>72.3</v>
      </c>
      <c r="N46" s="165">
        <v>67.2</v>
      </c>
      <c r="O46" s="165">
        <v>63.1</v>
      </c>
      <c r="P46" s="306">
        <v>81.400000000000006</v>
      </c>
      <c r="Q46" s="165">
        <v>84.2</v>
      </c>
    </row>
    <row r="47" spans="1:17" ht="12.75" customHeight="1" x14ac:dyDescent="0.2">
      <c r="A47" s="126"/>
      <c r="B47" s="90" t="s">
        <v>1</v>
      </c>
      <c r="C47" s="165">
        <v>75.7</v>
      </c>
      <c r="D47" s="165">
        <v>74.8</v>
      </c>
      <c r="E47" s="165">
        <v>93.4</v>
      </c>
      <c r="F47" s="165">
        <v>112.3</v>
      </c>
      <c r="G47" s="165">
        <v>212.5</v>
      </c>
      <c r="H47" s="165">
        <v>104.8</v>
      </c>
      <c r="I47" s="165">
        <v>100</v>
      </c>
      <c r="J47" s="165">
        <v>73.099999999999994</v>
      </c>
      <c r="K47" s="165">
        <v>78.5</v>
      </c>
      <c r="L47" s="165">
        <v>70.2</v>
      </c>
      <c r="M47" s="165">
        <v>71.599999999999994</v>
      </c>
      <c r="N47" s="165">
        <v>69</v>
      </c>
      <c r="O47" s="165">
        <v>63.5</v>
      </c>
      <c r="P47" s="306">
        <v>81.2</v>
      </c>
      <c r="Q47" s="165">
        <v>84.3</v>
      </c>
    </row>
    <row r="48" spans="1:17" ht="12.75" customHeight="1" x14ac:dyDescent="0.2">
      <c r="A48" s="126"/>
      <c r="B48" s="90" t="s">
        <v>2</v>
      </c>
      <c r="C48" s="165">
        <v>75.8</v>
      </c>
      <c r="D48" s="165">
        <v>74.900000000000006</v>
      </c>
      <c r="E48" s="165">
        <v>91.8</v>
      </c>
      <c r="F48" s="165">
        <v>112.6</v>
      </c>
      <c r="G48" s="165">
        <v>204.8</v>
      </c>
      <c r="H48" s="165">
        <v>105.8</v>
      </c>
      <c r="I48" s="165">
        <v>99.5</v>
      </c>
      <c r="J48" s="165">
        <v>73</v>
      </c>
      <c r="K48" s="165">
        <v>80</v>
      </c>
      <c r="L48" s="165">
        <v>70.2</v>
      </c>
      <c r="M48" s="165">
        <v>71.400000000000006</v>
      </c>
      <c r="N48" s="165">
        <v>69</v>
      </c>
      <c r="O48" s="165">
        <v>63.5</v>
      </c>
      <c r="P48" s="306">
        <v>81</v>
      </c>
      <c r="Q48" s="165">
        <v>84.4</v>
      </c>
    </row>
    <row r="49" spans="1:17" ht="26.25" customHeight="1" x14ac:dyDescent="0.2">
      <c r="A49" s="126">
        <v>2001</v>
      </c>
      <c r="B49" s="90" t="s">
        <v>3</v>
      </c>
      <c r="C49" s="165">
        <v>76.8</v>
      </c>
      <c r="D49" s="165">
        <v>75.900000000000006</v>
      </c>
      <c r="E49" s="165">
        <v>87</v>
      </c>
      <c r="F49" s="165">
        <v>112.1</v>
      </c>
      <c r="G49" s="165">
        <v>201</v>
      </c>
      <c r="H49" s="165">
        <v>105.3</v>
      </c>
      <c r="I49" s="165">
        <v>104.1</v>
      </c>
      <c r="J49" s="165">
        <v>72.400000000000006</v>
      </c>
      <c r="K49" s="165">
        <v>79.8</v>
      </c>
      <c r="L49" s="165">
        <v>71.5</v>
      </c>
      <c r="M49" s="165">
        <v>73.3</v>
      </c>
      <c r="N49" s="165">
        <v>69.900000000000006</v>
      </c>
      <c r="O49" s="165">
        <v>65.099999999999994</v>
      </c>
      <c r="P49" s="306">
        <v>81.8</v>
      </c>
      <c r="Q49" s="165">
        <v>85.4</v>
      </c>
    </row>
    <row r="50" spans="1:17" ht="12.75" customHeight="1" x14ac:dyDescent="0.2">
      <c r="A50" s="126"/>
      <c r="B50" s="90" t="s">
        <v>4</v>
      </c>
      <c r="C50" s="165">
        <v>77.400000000000006</v>
      </c>
      <c r="D50" s="165">
        <v>76.5</v>
      </c>
      <c r="E50" s="165">
        <v>86.2</v>
      </c>
      <c r="F50" s="165">
        <v>110.7</v>
      </c>
      <c r="G50" s="165">
        <v>204.5</v>
      </c>
      <c r="H50" s="165">
        <v>103.4</v>
      </c>
      <c r="I50" s="165">
        <v>103.1</v>
      </c>
      <c r="J50" s="165">
        <v>73.400000000000006</v>
      </c>
      <c r="K50" s="165">
        <v>81.599999999999994</v>
      </c>
      <c r="L50" s="165">
        <v>72.400000000000006</v>
      </c>
      <c r="M50" s="165">
        <v>74.099999999999994</v>
      </c>
      <c r="N50" s="165">
        <v>70.8</v>
      </c>
      <c r="O50" s="165">
        <v>65.900000000000006</v>
      </c>
      <c r="P50" s="306">
        <v>83</v>
      </c>
      <c r="Q50" s="165">
        <v>86</v>
      </c>
    </row>
    <row r="51" spans="1:17" ht="12.75" customHeight="1" x14ac:dyDescent="0.2">
      <c r="A51" s="126"/>
      <c r="B51" s="90" t="s">
        <v>1</v>
      </c>
      <c r="C51" s="165">
        <v>78</v>
      </c>
      <c r="D51" s="165">
        <v>77</v>
      </c>
      <c r="E51" s="165">
        <v>87.6</v>
      </c>
      <c r="F51" s="165">
        <v>110.7</v>
      </c>
      <c r="G51" s="165">
        <v>206.5</v>
      </c>
      <c r="H51" s="165">
        <v>103.4</v>
      </c>
      <c r="I51" s="165">
        <v>102</v>
      </c>
      <c r="J51" s="165">
        <v>72.400000000000006</v>
      </c>
      <c r="K51" s="165">
        <v>81.400000000000006</v>
      </c>
      <c r="L51" s="165">
        <v>73</v>
      </c>
      <c r="M51" s="165">
        <v>75.7</v>
      </c>
      <c r="N51" s="165">
        <v>71</v>
      </c>
      <c r="O51" s="165">
        <v>66.400000000000006</v>
      </c>
      <c r="P51" s="306">
        <v>83</v>
      </c>
      <c r="Q51" s="165">
        <v>86.6</v>
      </c>
    </row>
    <row r="52" spans="1:17" ht="12.75" customHeight="1" x14ac:dyDescent="0.2">
      <c r="A52" s="126"/>
      <c r="B52" s="90" t="s">
        <v>2</v>
      </c>
      <c r="C52" s="165">
        <v>78.3</v>
      </c>
      <c r="D52" s="165">
        <v>77.3</v>
      </c>
      <c r="E52" s="165">
        <v>88.5</v>
      </c>
      <c r="F52" s="165">
        <v>109.2</v>
      </c>
      <c r="G52" s="165">
        <v>205.8</v>
      </c>
      <c r="H52" s="165">
        <v>101.7</v>
      </c>
      <c r="I52" s="165">
        <v>100.3</v>
      </c>
      <c r="J52" s="165">
        <v>73.7</v>
      </c>
      <c r="K52" s="165">
        <v>83</v>
      </c>
      <c r="L52" s="165">
        <v>73.5</v>
      </c>
      <c r="M52" s="165">
        <v>77.400000000000006</v>
      </c>
      <c r="N52" s="165">
        <v>71.099999999999994</v>
      </c>
      <c r="O52" s="165">
        <v>66.2</v>
      </c>
      <c r="P52" s="306">
        <v>84.1</v>
      </c>
      <c r="Q52" s="165">
        <v>86.9</v>
      </c>
    </row>
    <row r="53" spans="1:17" ht="26.25" customHeight="1" x14ac:dyDescent="0.2">
      <c r="A53" s="126">
        <v>2002</v>
      </c>
      <c r="B53" s="90" t="s">
        <v>3</v>
      </c>
      <c r="C53" s="165">
        <v>78.7</v>
      </c>
      <c r="D53" s="165">
        <v>77.599999999999994</v>
      </c>
      <c r="E53" s="165">
        <v>99.7</v>
      </c>
      <c r="F53" s="165">
        <v>109.6</v>
      </c>
      <c r="G53" s="165">
        <v>204.9</v>
      </c>
      <c r="H53" s="165">
        <v>102</v>
      </c>
      <c r="I53" s="165">
        <v>99.9</v>
      </c>
      <c r="J53" s="165">
        <v>75.8</v>
      </c>
      <c r="K53" s="165">
        <v>83.9</v>
      </c>
      <c r="L53" s="165">
        <v>73.5</v>
      </c>
      <c r="M53" s="165">
        <v>77.599999999999994</v>
      </c>
      <c r="N53" s="165">
        <v>72.099999999999994</v>
      </c>
      <c r="O53" s="165">
        <v>65.900000000000006</v>
      </c>
      <c r="P53" s="306">
        <v>84.1</v>
      </c>
      <c r="Q53" s="165">
        <v>87.2</v>
      </c>
    </row>
    <row r="54" spans="1:17" ht="12.75" customHeight="1" x14ac:dyDescent="0.2">
      <c r="A54" s="126"/>
      <c r="B54" s="90" t="s">
        <v>4</v>
      </c>
      <c r="C54" s="165">
        <v>79.2</v>
      </c>
      <c r="D54" s="165">
        <v>78</v>
      </c>
      <c r="E54" s="165">
        <v>99.7</v>
      </c>
      <c r="F54" s="165">
        <v>109.2</v>
      </c>
      <c r="G54" s="165">
        <v>210.3</v>
      </c>
      <c r="H54" s="165">
        <v>100.8</v>
      </c>
      <c r="I54" s="165">
        <v>101.6</v>
      </c>
      <c r="J54" s="165">
        <v>76</v>
      </c>
      <c r="K54" s="165">
        <v>84.4</v>
      </c>
      <c r="L54" s="165">
        <v>74.2</v>
      </c>
      <c r="M54" s="165">
        <v>78.2</v>
      </c>
      <c r="N54" s="165">
        <v>71.8</v>
      </c>
      <c r="O54" s="165">
        <v>66.8</v>
      </c>
      <c r="P54" s="306">
        <v>85.2</v>
      </c>
      <c r="Q54" s="165">
        <v>87.7</v>
      </c>
    </row>
    <row r="55" spans="1:17" ht="12.75" customHeight="1" x14ac:dyDescent="0.2">
      <c r="A55" s="126"/>
      <c r="B55" s="90" t="s">
        <v>227</v>
      </c>
      <c r="C55" s="165">
        <v>79.8</v>
      </c>
      <c r="D55" s="165">
        <v>78.8</v>
      </c>
      <c r="E55" s="165">
        <v>98</v>
      </c>
      <c r="F55" s="165">
        <v>109.2</v>
      </c>
      <c r="G55" s="165">
        <v>194.5</v>
      </c>
      <c r="H55" s="165">
        <v>101.8</v>
      </c>
      <c r="I55" s="165">
        <v>104.9</v>
      </c>
      <c r="J55" s="165">
        <v>76.5</v>
      </c>
      <c r="K55" s="165">
        <v>87.4</v>
      </c>
      <c r="L55" s="165">
        <v>74.8</v>
      </c>
      <c r="M55" s="165">
        <v>79.3</v>
      </c>
      <c r="N55" s="165">
        <v>72.400000000000006</v>
      </c>
      <c r="O55" s="165">
        <v>67</v>
      </c>
      <c r="P55" s="306">
        <v>85.8</v>
      </c>
      <c r="Q55" s="165">
        <v>88.2</v>
      </c>
    </row>
    <row r="56" spans="1:17" ht="12.75" customHeight="1" x14ac:dyDescent="0.2">
      <c r="A56" s="126"/>
      <c r="B56" s="90" t="s">
        <v>2</v>
      </c>
      <c r="C56" s="165">
        <v>80.5</v>
      </c>
      <c r="D56" s="165">
        <v>79.400000000000006</v>
      </c>
      <c r="E56" s="165">
        <v>96.9</v>
      </c>
      <c r="F56" s="165">
        <v>108.6</v>
      </c>
      <c r="G56" s="165">
        <v>203.5</v>
      </c>
      <c r="H56" s="165">
        <v>100.1</v>
      </c>
      <c r="I56" s="165">
        <v>106.5</v>
      </c>
      <c r="J56" s="165">
        <v>77.099999999999994</v>
      </c>
      <c r="K56" s="165">
        <v>88.8</v>
      </c>
      <c r="L56" s="165">
        <v>75.599999999999994</v>
      </c>
      <c r="M56" s="165">
        <v>80.099999999999994</v>
      </c>
      <c r="N56" s="165">
        <v>73.099999999999994</v>
      </c>
      <c r="O56" s="165">
        <v>67.900000000000006</v>
      </c>
      <c r="P56" s="306">
        <v>86.5</v>
      </c>
      <c r="Q56" s="165">
        <v>88.9</v>
      </c>
    </row>
    <row r="57" spans="1:17" ht="26.25" customHeight="1" x14ac:dyDescent="0.2">
      <c r="A57" s="126">
        <v>2003</v>
      </c>
      <c r="B57" s="90" t="s">
        <v>3</v>
      </c>
      <c r="C57" s="165">
        <v>81.099999999999994</v>
      </c>
      <c r="D57" s="165">
        <v>80</v>
      </c>
      <c r="E57" s="165">
        <v>95</v>
      </c>
      <c r="F57" s="165">
        <v>108.1</v>
      </c>
      <c r="G57" s="165">
        <v>202.2</v>
      </c>
      <c r="H57" s="165">
        <v>99.9</v>
      </c>
      <c r="I57" s="165">
        <v>99.9</v>
      </c>
      <c r="J57" s="165">
        <v>80.2</v>
      </c>
      <c r="K57" s="165">
        <v>86.8</v>
      </c>
      <c r="L57" s="165">
        <v>76.599999999999994</v>
      </c>
      <c r="M57" s="165">
        <v>79.2</v>
      </c>
      <c r="N57" s="165">
        <v>75.3</v>
      </c>
      <c r="O57" s="165">
        <v>69.400000000000006</v>
      </c>
      <c r="P57" s="306">
        <v>87.1</v>
      </c>
      <c r="Q57" s="165">
        <v>89.4</v>
      </c>
    </row>
    <row r="58" spans="1:17" ht="12.75" customHeight="1" x14ac:dyDescent="0.2">
      <c r="A58" s="126"/>
      <c r="B58" s="90" t="s">
        <v>4</v>
      </c>
      <c r="C58" s="165">
        <v>81.8</v>
      </c>
      <c r="D58" s="165">
        <v>81</v>
      </c>
      <c r="E58" s="165">
        <v>95.2</v>
      </c>
      <c r="F58" s="165">
        <v>107.9</v>
      </c>
      <c r="G58" s="165">
        <v>191.5</v>
      </c>
      <c r="H58" s="165">
        <v>100.2</v>
      </c>
      <c r="I58" s="165">
        <v>103.7</v>
      </c>
      <c r="J58" s="165">
        <v>80</v>
      </c>
      <c r="K58" s="165">
        <v>89.1</v>
      </c>
      <c r="L58" s="165">
        <v>77.5</v>
      </c>
      <c r="M58" s="165">
        <v>80.7</v>
      </c>
      <c r="N58" s="165">
        <v>76.7</v>
      </c>
      <c r="O58" s="165">
        <v>70.3</v>
      </c>
      <c r="P58" s="306">
        <v>87.6</v>
      </c>
      <c r="Q58" s="165">
        <v>90.1</v>
      </c>
    </row>
    <row r="59" spans="1:17" ht="12.75" customHeight="1" x14ac:dyDescent="0.2">
      <c r="A59" s="126"/>
      <c r="B59" s="90" t="s">
        <v>1</v>
      </c>
      <c r="C59" s="165">
        <v>82.7</v>
      </c>
      <c r="D59" s="165">
        <v>81.7</v>
      </c>
      <c r="E59" s="165">
        <v>94.1</v>
      </c>
      <c r="F59" s="165">
        <v>108.7</v>
      </c>
      <c r="G59" s="165">
        <v>189.5</v>
      </c>
      <c r="H59" s="165">
        <v>100.8</v>
      </c>
      <c r="I59" s="165">
        <v>107.7</v>
      </c>
      <c r="J59" s="165">
        <v>81.3</v>
      </c>
      <c r="K59" s="165">
        <v>91.4</v>
      </c>
      <c r="L59" s="165">
        <v>78.099999999999994</v>
      </c>
      <c r="M59" s="165">
        <v>81.599999999999994</v>
      </c>
      <c r="N59" s="165">
        <v>75.8</v>
      </c>
      <c r="O59" s="165">
        <v>71.099999999999994</v>
      </c>
      <c r="P59" s="306">
        <v>88.2</v>
      </c>
      <c r="Q59" s="165">
        <v>90.9</v>
      </c>
    </row>
    <row r="60" spans="1:17" ht="12.75" customHeight="1" x14ac:dyDescent="0.2">
      <c r="A60" s="126"/>
      <c r="B60" s="90" t="s">
        <v>2</v>
      </c>
      <c r="C60" s="165">
        <v>83.3</v>
      </c>
      <c r="D60" s="165">
        <v>82.4</v>
      </c>
      <c r="E60" s="165">
        <v>93.3</v>
      </c>
      <c r="F60" s="165">
        <v>109.3</v>
      </c>
      <c r="G60" s="165">
        <v>187</v>
      </c>
      <c r="H60" s="165">
        <v>101.8</v>
      </c>
      <c r="I60" s="165">
        <v>109.1</v>
      </c>
      <c r="J60" s="165">
        <v>80.2</v>
      </c>
      <c r="K60" s="165">
        <v>93.8</v>
      </c>
      <c r="L60" s="165">
        <v>78.599999999999994</v>
      </c>
      <c r="M60" s="165">
        <v>81.599999999999994</v>
      </c>
      <c r="N60" s="165">
        <v>77</v>
      </c>
      <c r="O60" s="165">
        <v>72.099999999999994</v>
      </c>
      <c r="P60" s="306">
        <v>87.9</v>
      </c>
      <c r="Q60" s="165">
        <v>91.6</v>
      </c>
    </row>
    <row r="61" spans="1:17" ht="26.25" customHeight="1" x14ac:dyDescent="0.2">
      <c r="A61" s="126">
        <v>2004</v>
      </c>
      <c r="B61" s="90" t="s">
        <v>3</v>
      </c>
      <c r="C61" s="165">
        <v>83.8</v>
      </c>
      <c r="D61" s="165">
        <v>82.8</v>
      </c>
      <c r="E61" s="165">
        <v>93.7</v>
      </c>
      <c r="F61" s="165">
        <v>109.7</v>
      </c>
      <c r="G61" s="165">
        <v>182</v>
      </c>
      <c r="H61" s="165">
        <v>102.7</v>
      </c>
      <c r="I61" s="165">
        <v>108.4</v>
      </c>
      <c r="J61" s="165">
        <v>80.5</v>
      </c>
      <c r="K61" s="165">
        <v>96.9</v>
      </c>
      <c r="L61" s="165">
        <v>78.8</v>
      </c>
      <c r="M61" s="165">
        <v>83</v>
      </c>
      <c r="N61" s="165">
        <v>77.099999999999994</v>
      </c>
      <c r="O61" s="165">
        <v>71.900000000000006</v>
      </c>
      <c r="P61" s="306">
        <v>88.1</v>
      </c>
      <c r="Q61" s="165">
        <v>91.9</v>
      </c>
    </row>
    <row r="62" spans="1:17" ht="12.75" customHeight="1" x14ac:dyDescent="0.2">
      <c r="A62" s="126"/>
      <c r="B62" s="90" t="s">
        <v>4</v>
      </c>
      <c r="C62" s="165">
        <v>84.1</v>
      </c>
      <c r="D62" s="165">
        <v>83.2</v>
      </c>
      <c r="E62" s="165">
        <v>92.5</v>
      </c>
      <c r="F62" s="165">
        <v>110</v>
      </c>
      <c r="G62" s="165">
        <v>182.2</v>
      </c>
      <c r="H62" s="165">
        <v>102.9</v>
      </c>
      <c r="I62" s="165">
        <v>107</v>
      </c>
      <c r="J62" s="165">
        <v>83.6</v>
      </c>
      <c r="K62" s="165">
        <v>95.2</v>
      </c>
      <c r="L62" s="165">
        <v>79.3</v>
      </c>
      <c r="M62" s="165">
        <v>83.3</v>
      </c>
      <c r="N62" s="165">
        <v>77.599999999999994</v>
      </c>
      <c r="O62" s="165">
        <v>72.5</v>
      </c>
      <c r="P62" s="306">
        <v>88.6</v>
      </c>
      <c r="Q62" s="165">
        <v>92.2</v>
      </c>
    </row>
    <row r="63" spans="1:17" ht="12.75" customHeight="1" x14ac:dyDescent="0.2">
      <c r="A63" s="126"/>
      <c r="B63" s="90" t="s">
        <v>1</v>
      </c>
      <c r="C63" s="165">
        <v>84.3</v>
      </c>
      <c r="D63" s="165">
        <v>83.3</v>
      </c>
      <c r="E63" s="165">
        <v>92.3</v>
      </c>
      <c r="F63" s="165">
        <v>108.2</v>
      </c>
      <c r="G63" s="165">
        <v>175.8</v>
      </c>
      <c r="H63" s="165">
        <v>101.4</v>
      </c>
      <c r="I63" s="165">
        <v>106.4</v>
      </c>
      <c r="J63" s="165">
        <v>81.400000000000006</v>
      </c>
      <c r="K63" s="165">
        <v>94.6</v>
      </c>
      <c r="L63" s="165">
        <v>79.7</v>
      </c>
      <c r="M63" s="165">
        <v>83.2</v>
      </c>
      <c r="N63" s="165">
        <v>79</v>
      </c>
      <c r="O63" s="165">
        <v>73.099999999999994</v>
      </c>
      <c r="P63" s="306">
        <v>88.2</v>
      </c>
      <c r="Q63" s="165">
        <v>92.1</v>
      </c>
    </row>
    <row r="64" spans="1:17" ht="12.75" customHeight="1" x14ac:dyDescent="0.2">
      <c r="A64" s="126"/>
      <c r="B64" s="90" t="s">
        <v>2</v>
      </c>
      <c r="C64" s="165">
        <v>84.5</v>
      </c>
      <c r="D64" s="165">
        <v>83.5</v>
      </c>
      <c r="E64" s="165">
        <v>90.4</v>
      </c>
      <c r="F64" s="165">
        <v>109</v>
      </c>
      <c r="G64" s="165">
        <v>173.6</v>
      </c>
      <c r="H64" s="165">
        <v>102.8</v>
      </c>
      <c r="I64" s="165">
        <v>104.9</v>
      </c>
      <c r="J64" s="165">
        <v>81.400000000000006</v>
      </c>
      <c r="K64" s="165">
        <v>93.6</v>
      </c>
      <c r="L64" s="165">
        <v>79.900000000000006</v>
      </c>
      <c r="M64" s="165">
        <v>82.8</v>
      </c>
      <c r="N64" s="165">
        <v>79.8</v>
      </c>
      <c r="O64" s="165">
        <v>73.5</v>
      </c>
      <c r="P64" s="306">
        <v>88.3</v>
      </c>
      <c r="Q64" s="165">
        <v>92.2</v>
      </c>
    </row>
    <row r="65" spans="1:17" ht="26.25" customHeight="1" x14ac:dyDescent="0.2">
      <c r="A65" s="126">
        <v>2005</v>
      </c>
      <c r="B65" s="90" t="s">
        <v>3</v>
      </c>
      <c r="C65" s="165">
        <v>85.3</v>
      </c>
      <c r="D65" s="165">
        <v>84.4</v>
      </c>
      <c r="E65" s="165">
        <v>100.6</v>
      </c>
      <c r="F65" s="165">
        <v>108.2</v>
      </c>
      <c r="G65" s="165">
        <v>169.6</v>
      </c>
      <c r="H65" s="165">
        <v>101.8</v>
      </c>
      <c r="I65" s="165">
        <v>105.9</v>
      </c>
      <c r="J65" s="165">
        <v>84</v>
      </c>
      <c r="K65" s="165">
        <v>94.3</v>
      </c>
      <c r="L65" s="165">
        <v>80.900000000000006</v>
      </c>
      <c r="M65" s="165">
        <v>82.4</v>
      </c>
      <c r="N65" s="165">
        <v>80.7</v>
      </c>
      <c r="O65" s="165">
        <v>74.599999999999994</v>
      </c>
      <c r="P65" s="306">
        <v>89.8</v>
      </c>
      <c r="Q65" s="165">
        <v>92.9</v>
      </c>
    </row>
    <row r="66" spans="1:17" ht="12.75" customHeight="1" x14ac:dyDescent="0.2">
      <c r="A66" s="126"/>
      <c r="B66" s="90" t="s">
        <v>4</v>
      </c>
      <c r="C66" s="165">
        <v>86.2</v>
      </c>
      <c r="D66" s="165">
        <v>85.4</v>
      </c>
      <c r="E66" s="165">
        <v>99.6</v>
      </c>
      <c r="F66" s="165">
        <v>109.4</v>
      </c>
      <c r="G66" s="165">
        <v>170.2</v>
      </c>
      <c r="H66" s="165">
        <v>102.9</v>
      </c>
      <c r="I66" s="165">
        <v>107.5</v>
      </c>
      <c r="J66" s="165">
        <v>85.6</v>
      </c>
      <c r="K66" s="165">
        <v>93.6</v>
      </c>
      <c r="L66" s="165">
        <v>82</v>
      </c>
      <c r="M66" s="165">
        <v>82.5</v>
      </c>
      <c r="N66" s="165">
        <v>80.8</v>
      </c>
      <c r="O66" s="165">
        <v>76.099999999999994</v>
      </c>
      <c r="P66" s="306">
        <v>91.9</v>
      </c>
      <c r="Q66" s="165">
        <v>93.7</v>
      </c>
    </row>
    <row r="67" spans="1:17" ht="12.75" customHeight="1" x14ac:dyDescent="0.2">
      <c r="A67" s="126"/>
      <c r="B67" s="90" t="s">
        <v>1</v>
      </c>
      <c r="C67" s="165">
        <v>87.2</v>
      </c>
      <c r="D67" s="165">
        <v>86.7</v>
      </c>
      <c r="E67" s="165">
        <v>99.8</v>
      </c>
      <c r="F67" s="165">
        <v>107.9</v>
      </c>
      <c r="G67" s="165">
        <v>157.69999999999999</v>
      </c>
      <c r="H67" s="165">
        <v>102.5</v>
      </c>
      <c r="I67" s="165">
        <v>105.5</v>
      </c>
      <c r="J67" s="165">
        <v>85.9</v>
      </c>
      <c r="K67" s="165">
        <v>91.7</v>
      </c>
      <c r="L67" s="165">
        <v>83.8</v>
      </c>
      <c r="M67" s="165">
        <v>82.8</v>
      </c>
      <c r="N67" s="165">
        <v>83.1</v>
      </c>
      <c r="O67" s="165">
        <v>78.400000000000006</v>
      </c>
      <c r="P67" s="306">
        <v>93.3</v>
      </c>
      <c r="Q67" s="165">
        <v>94.7</v>
      </c>
    </row>
    <row r="68" spans="1:17" ht="12.75" customHeight="1" x14ac:dyDescent="0.2">
      <c r="A68" s="126"/>
      <c r="B68" s="90" t="s">
        <v>2</v>
      </c>
      <c r="C68" s="165">
        <v>88.5</v>
      </c>
      <c r="D68" s="165">
        <v>88.3</v>
      </c>
      <c r="E68" s="165">
        <v>98.1</v>
      </c>
      <c r="F68" s="165">
        <v>108.5</v>
      </c>
      <c r="G68" s="165">
        <v>160.69999999999999</v>
      </c>
      <c r="H68" s="165">
        <v>102.6</v>
      </c>
      <c r="I68" s="165">
        <v>107</v>
      </c>
      <c r="J68" s="165">
        <v>86.3</v>
      </c>
      <c r="K68" s="165">
        <v>91.5</v>
      </c>
      <c r="L68" s="165">
        <v>85.6</v>
      </c>
      <c r="M68" s="165">
        <v>84.1</v>
      </c>
      <c r="N68" s="165">
        <v>85.3</v>
      </c>
      <c r="O68" s="165">
        <v>80.599999999999994</v>
      </c>
      <c r="P68" s="306">
        <v>94.4</v>
      </c>
      <c r="Q68" s="165">
        <v>95.9</v>
      </c>
    </row>
    <row r="69" spans="1:17" ht="26.25" customHeight="1" x14ac:dyDescent="0.2">
      <c r="A69" s="126">
        <v>2006</v>
      </c>
      <c r="B69" s="90" t="s">
        <v>3</v>
      </c>
      <c r="C69" s="165">
        <v>88.8</v>
      </c>
      <c r="D69" s="165">
        <v>88.3</v>
      </c>
      <c r="E69" s="165">
        <v>94.4</v>
      </c>
      <c r="F69" s="165">
        <v>109.4</v>
      </c>
      <c r="G69" s="165">
        <v>165.2</v>
      </c>
      <c r="H69" s="165">
        <v>103.5</v>
      </c>
      <c r="I69" s="165">
        <v>110.6</v>
      </c>
      <c r="J69" s="165">
        <v>83</v>
      </c>
      <c r="K69" s="165">
        <v>92.4</v>
      </c>
      <c r="L69" s="165">
        <v>85.5</v>
      </c>
      <c r="M69" s="165">
        <v>85.4</v>
      </c>
      <c r="N69" s="165">
        <v>83.8</v>
      </c>
      <c r="O69" s="165">
        <v>80.7</v>
      </c>
      <c r="P69" s="306">
        <v>94</v>
      </c>
      <c r="Q69" s="165">
        <v>96</v>
      </c>
    </row>
    <row r="70" spans="1:17" ht="12.75" customHeight="1" x14ac:dyDescent="0.2">
      <c r="A70" s="126"/>
      <c r="B70" s="90" t="s">
        <v>4</v>
      </c>
      <c r="C70" s="165">
        <v>89</v>
      </c>
      <c r="D70" s="165">
        <v>88.4</v>
      </c>
      <c r="E70" s="165">
        <v>93.1</v>
      </c>
      <c r="F70" s="165">
        <v>108.9</v>
      </c>
      <c r="G70" s="165">
        <v>154.19999999999999</v>
      </c>
      <c r="H70" s="165">
        <v>104.4</v>
      </c>
      <c r="I70" s="165">
        <v>105.6</v>
      </c>
      <c r="J70" s="165">
        <v>84.2</v>
      </c>
      <c r="K70" s="165">
        <v>93.1</v>
      </c>
      <c r="L70" s="165">
        <v>85.6</v>
      </c>
      <c r="M70" s="165">
        <v>86</v>
      </c>
      <c r="N70" s="165">
        <v>84.4</v>
      </c>
      <c r="O70" s="165">
        <v>80.8</v>
      </c>
      <c r="P70" s="306">
        <v>93.2</v>
      </c>
      <c r="Q70" s="165">
        <v>96.1</v>
      </c>
    </row>
    <row r="71" spans="1:17" ht="12.75" customHeight="1" x14ac:dyDescent="0.2">
      <c r="A71" s="126"/>
      <c r="B71" s="90" t="s">
        <v>1</v>
      </c>
      <c r="C71" s="165">
        <v>89</v>
      </c>
      <c r="D71" s="165">
        <v>88.4</v>
      </c>
      <c r="E71" s="165">
        <v>94.3</v>
      </c>
      <c r="F71" s="165">
        <v>109.1</v>
      </c>
      <c r="G71" s="165">
        <v>153</v>
      </c>
      <c r="H71" s="165">
        <v>105.1</v>
      </c>
      <c r="I71" s="165">
        <v>104.1</v>
      </c>
      <c r="J71" s="165">
        <v>83.2</v>
      </c>
      <c r="K71" s="165">
        <v>93.4</v>
      </c>
      <c r="L71" s="165">
        <v>85.5</v>
      </c>
      <c r="M71" s="165">
        <v>85.9</v>
      </c>
      <c r="N71" s="165">
        <v>83.9</v>
      </c>
      <c r="O71" s="165">
        <v>81.099999999999994</v>
      </c>
      <c r="P71" s="306">
        <v>93</v>
      </c>
      <c r="Q71" s="165">
        <v>95.9</v>
      </c>
    </row>
    <row r="72" spans="1:17" ht="12.75" customHeight="1" x14ac:dyDescent="0.2">
      <c r="A72" s="126"/>
      <c r="B72" s="90" t="s">
        <v>2</v>
      </c>
      <c r="C72" s="165">
        <v>89.3</v>
      </c>
      <c r="D72" s="165">
        <v>88.8</v>
      </c>
      <c r="E72" s="165">
        <v>92.4</v>
      </c>
      <c r="F72" s="165">
        <v>109.2</v>
      </c>
      <c r="G72" s="165">
        <v>149.19999999999999</v>
      </c>
      <c r="H72" s="165">
        <v>105.7</v>
      </c>
      <c r="I72" s="165">
        <v>103.9</v>
      </c>
      <c r="J72" s="165">
        <v>84.4</v>
      </c>
      <c r="K72" s="165">
        <v>95.1</v>
      </c>
      <c r="L72" s="165">
        <v>85.8</v>
      </c>
      <c r="M72" s="165">
        <v>86.5</v>
      </c>
      <c r="N72" s="165">
        <v>83.9</v>
      </c>
      <c r="O72" s="165">
        <v>81.5</v>
      </c>
      <c r="P72" s="306">
        <v>92.8</v>
      </c>
      <c r="Q72" s="165">
        <v>96.1</v>
      </c>
    </row>
    <row r="73" spans="1:17" ht="26.25" customHeight="1" x14ac:dyDescent="0.2">
      <c r="A73" s="126">
        <v>2007</v>
      </c>
      <c r="B73" s="90" t="s">
        <v>3</v>
      </c>
      <c r="C73" s="165">
        <v>90.2</v>
      </c>
      <c r="D73" s="165">
        <v>89.7</v>
      </c>
      <c r="E73" s="165">
        <v>90</v>
      </c>
      <c r="F73" s="165">
        <v>109.5</v>
      </c>
      <c r="G73" s="165">
        <v>151.80000000000001</v>
      </c>
      <c r="H73" s="165">
        <v>105.3</v>
      </c>
      <c r="I73" s="165">
        <v>104.7</v>
      </c>
      <c r="J73" s="165">
        <v>87.8</v>
      </c>
      <c r="K73" s="165">
        <v>96.3</v>
      </c>
      <c r="L73" s="165">
        <v>86.8</v>
      </c>
      <c r="M73" s="165">
        <v>88.3</v>
      </c>
      <c r="N73" s="165">
        <v>85.5</v>
      </c>
      <c r="O73" s="165">
        <v>83.1</v>
      </c>
      <c r="P73" s="306">
        <v>92.2</v>
      </c>
      <c r="Q73" s="165">
        <v>96.9</v>
      </c>
    </row>
    <row r="74" spans="1:17" ht="12.75" customHeight="1" x14ac:dyDescent="0.2">
      <c r="A74" s="126"/>
      <c r="B74" s="90" t="s">
        <v>4</v>
      </c>
      <c r="C74" s="165">
        <v>90.9</v>
      </c>
      <c r="D74" s="165">
        <v>90.4</v>
      </c>
      <c r="E74" s="165">
        <v>90</v>
      </c>
      <c r="F74" s="165">
        <v>109.6</v>
      </c>
      <c r="G74" s="165">
        <v>152.19999999999999</v>
      </c>
      <c r="H74" s="165">
        <v>105.5</v>
      </c>
      <c r="I74" s="165">
        <v>104.7</v>
      </c>
      <c r="J74" s="165">
        <v>87.4</v>
      </c>
      <c r="K74" s="165">
        <v>95.8</v>
      </c>
      <c r="L74" s="165">
        <v>87.7</v>
      </c>
      <c r="M74" s="165">
        <v>88.9</v>
      </c>
      <c r="N74" s="165">
        <v>87.9</v>
      </c>
      <c r="O74" s="165">
        <v>84.4</v>
      </c>
      <c r="P74" s="306">
        <v>91.8</v>
      </c>
      <c r="Q74" s="165">
        <v>97.4</v>
      </c>
    </row>
    <row r="75" spans="1:17" ht="12.75" customHeight="1" x14ac:dyDescent="0.2">
      <c r="A75" s="126"/>
      <c r="B75" s="90" t="s">
        <v>1</v>
      </c>
      <c r="C75" s="165">
        <v>91.7</v>
      </c>
      <c r="D75" s="165">
        <v>91.1</v>
      </c>
      <c r="E75" s="165">
        <v>90</v>
      </c>
      <c r="F75" s="165">
        <v>109.1</v>
      </c>
      <c r="G75" s="165">
        <v>148.4</v>
      </c>
      <c r="H75" s="165">
        <v>105.2</v>
      </c>
      <c r="I75" s="165">
        <v>107.2</v>
      </c>
      <c r="J75" s="165">
        <v>86.1</v>
      </c>
      <c r="K75" s="165">
        <v>94.4</v>
      </c>
      <c r="L75" s="165">
        <v>88.7</v>
      </c>
      <c r="M75" s="165">
        <v>89.9</v>
      </c>
      <c r="N75" s="165">
        <v>88.9</v>
      </c>
      <c r="O75" s="165">
        <v>85.9</v>
      </c>
      <c r="P75" s="306">
        <v>92</v>
      </c>
      <c r="Q75" s="165">
        <v>98</v>
      </c>
    </row>
    <row r="76" spans="1:17" ht="12.75" customHeight="1" x14ac:dyDescent="0.2">
      <c r="A76" s="126"/>
      <c r="B76" s="90" t="s">
        <v>2</v>
      </c>
      <c r="C76" s="165">
        <v>92.4</v>
      </c>
      <c r="D76" s="165">
        <v>91.9</v>
      </c>
      <c r="E76" s="165">
        <v>90.7</v>
      </c>
      <c r="F76" s="165">
        <v>109.7</v>
      </c>
      <c r="G76" s="165">
        <v>148.69999999999999</v>
      </c>
      <c r="H76" s="165">
        <v>105.3</v>
      </c>
      <c r="I76" s="165">
        <v>111</v>
      </c>
      <c r="J76" s="165">
        <v>88</v>
      </c>
      <c r="K76" s="165">
        <v>95.5</v>
      </c>
      <c r="L76" s="165">
        <v>89.4</v>
      </c>
      <c r="M76" s="165">
        <v>89.9</v>
      </c>
      <c r="N76" s="165">
        <v>88.6</v>
      </c>
      <c r="O76" s="165">
        <v>87</v>
      </c>
      <c r="P76" s="306">
        <v>93.1</v>
      </c>
      <c r="Q76" s="165">
        <v>98.6</v>
      </c>
    </row>
    <row r="77" spans="1:17" ht="26.25" customHeight="1" x14ac:dyDescent="0.2">
      <c r="A77" s="126">
        <v>2008</v>
      </c>
      <c r="B77" s="90" t="s">
        <v>3</v>
      </c>
      <c r="C77" s="165">
        <v>92.7</v>
      </c>
      <c r="D77" s="165">
        <v>92.3</v>
      </c>
      <c r="E77" s="165">
        <v>100.1</v>
      </c>
      <c r="F77" s="165">
        <v>109.3</v>
      </c>
      <c r="G77" s="165">
        <v>143.9</v>
      </c>
      <c r="H77" s="165">
        <v>105.6</v>
      </c>
      <c r="I77" s="165">
        <v>109.2</v>
      </c>
      <c r="J77" s="165">
        <v>89</v>
      </c>
      <c r="K77" s="165">
        <v>96.5</v>
      </c>
      <c r="L77" s="165">
        <v>89.9</v>
      </c>
      <c r="M77" s="165">
        <v>89.7</v>
      </c>
      <c r="N77" s="165">
        <v>89.2</v>
      </c>
      <c r="O77" s="165">
        <v>87.3</v>
      </c>
      <c r="P77" s="306">
        <v>94.2</v>
      </c>
      <c r="Q77" s="165">
        <v>98.7</v>
      </c>
    </row>
    <row r="78" spans="1:17" ht="12.75" customHeight="1" x14ac:dyDescent="0.2">
      <c r="A78" s="126"/>
      <c r="B78" s="90" t="s">
        <v>4</v>
      </c>
      <c r="C78" s="165">
        <v>92.1</v>
      </c>
      <c r="D78" s="165">
        <v>91.7</v>
      </c>
      <c r="E78" s="165">
        <v>97.4</v>
      </c>
      <c r="F78" s="165">
        <v>108.5</v>
      </c>
      <c r="G78" s="165">
        <v>144</v>
      </c>
      <c r="H78" s="165">
        <v>103.9</v>
      </c>
      <c r="I78" s="165">
        <v>111</v>
      </c>
      <c r="J78" s="165">
        <v>90.5</v>
      </c>
      <c r="K78" s="165">
        <v>95.5</v>
      </c>
      <c r="L78" s="165">
        <v>89.3</v>
      </c>
      <c r="M78" s="165">
        <v>88.8</v>
      </c>
      <c r="N78" s="165">
        <v>89.4</v>
      </c>
      <c r="O78" s="165">
        <v>86.4</v>
      </c>
      <c r="P78" s="306">
        <v>93.9</v>
      </c>
      <c r="Q78" s="165">
        <v>97.8</v>
      </c>
    </row>
    <row r="79" spans="1:17" ht="12.75" customHeight="1" x14ac:dyDescent="0.2">
      <c r="A79" s="126"/>
      <c r="B79" s="90" t="s">
        <v>1</v>
      </c>
      <c r="C79" s="165">
        <v>90.5</v>
      </c>
      <c r="D79" s="165">
        <v>90.4</v>
      </c>
      <c r="E79" s="165">
        <v>95.6</v>
      </c>
      <c r="F79" s="165">
        <v>107.2</v>
      </c>
      <c r="G79" s="165">
        <v>141.9</v>
      </c>
      <c r="H79" s="165">
        <v>102.4</v>
      </c>
      <c r="I79" s="165">
        <v>107.6</v>
      </c>
      <c r="J79" s="165">
        <v>94.3</v>
      </c>
      <c r="K79" s="165">
        <v>92.8</v>
      </c>
      <c r="L79" s="165">
        <v>88.1</v>
      </c>
      <c r="M79" s="165">
        <v>85.6</v>
      </c>
      <c r="N79" s="165">
        <v>87.5</v>
      </c>
      <c r="O79" s="165">
        <v>85.8</v>
      </c>
      <c r="P79" s="306">
        <v>93.2</v>
      </c>
      <c r="Q79" s="165">
        <v>96</v>
      </c>
    </row>
    <row r="80" spans="1:17" ht="12.75" customHeight="1" x14ac:dyDescent="0.2">
      <c r="A80" s="126"/>
      <c r="B80" s="90" t="s">
        <v>2</v>
      </c>
      <c r="C80" s="165">
        <v>88.6</v>
      </c>
      <c r="D80" s="165">
        <v>88.6</v>
      </c>
      <c r="E80" s="165">
        <v>92.4</v>
      </c>
      <c r="F80" s="165">
        <v>102.3</v>
      </c>
      <c r="G80" s="165">
        <v>135.4</v>
      </c>
      <c r="H80" s="165">
        <v>97.7</v>
      </c>
      <c r="I80" s="165">
        <v>107.9</v>
      </c>
      <c r="J80" s="165">
        <v>86.7</v>
      </c>
      <c r="K80" s="165">
        <v>87.2</v>
      </c>
      <c r="L80" s="165">
        <v>87</v>
      </c>
      <c r="M80" s="165">
        <v>82.5</v>
      </c>
      <c r="N80" s="165">
        <v>86.1</v>
      </c>
      <c r="O80" s="165">
        <v>85.5</v>
      </c>
      <c r="P80" s="306">
        <v>92.6</v>
      </c>
      <c r="Q80" s="165">
        <v>93.8</v>
      </c>
    </row>
    <row r="81" spans="1:17" ht="26.25" customHeight="1" x14ac:dyDescent="0.2">
      <c r="A81" s="126">
        <v>2009</v>
      </c>
      <c r="B81" s="90" t="s">
        <v>3</v>
      </c>
      <c r="C81" s="165">
        <v>87.1</v>
      </c>
      <c r="D81" s="165">
        <v>86.9</v>
      </c>
      <c r="E81" s="165">
        <v>91.6</v>
      </c>
      <c r="F81" s="165">
        <v>97.4</v>
      </c>
      <c r="G81" s="165">
        <v>131.80000000000001</v>
      </c>
      <c r="H81" s="165">
        <v>92.4</v>
      </c>
      <c r="I81" s="165">
        <v>105.8</v>
      </c>
      <c r="J81" s="165">
        <v>80.5</v>
      </c>
      <c r="K81" s="165">
        <v>81</v>
      </c>
      <c r="L81" s="165">
        <v>86.2</v>
      </c>
      <c r="M81" s="165">
        <v>81.400000000000006</v>
      </c>
      <c r="N81" s="165">
        <v>83.1</v>
      </c>
      <c r="O81" s="165">
        <v>84.5</v>
      </c>
      <c r="P81" s="306">
        <v>93.2</v>
      </c>
      <c r="Q81" s="165">
        <v>92.1</v>
      </c>
    </row>
    <row r="82" spans="1:17" ht="12.75" customHeight="1" x14ac:dyDescent="0.2">
      <c r="A82" s="126"/>
      <c r="B82" s="90" t="s">
        <v>4</v>
      </c>
      <c r="C82" s="165">
        <v>86.9</v>
      </c>
      <c r="D82" s="165">
        <v>86.6</v>
      </c>
      <c r="E82" s="165">
        <v>90.4</v>
      </c>
      <c r="F82" s="165">
        <v>97.6</v>
      </c>
      <c r="G82" s="165">
        <v>132.30000000000001</v>
      </c>
      <c r="H82" s="165">
        <v>92.6</v>
      </c>
      <c r="I82" s="165">
        <v>105.3</v>
      </c>
      <c r="J82" s="165">
        <v>81.5</v>
      </c>
      <c r="K82" s="165">
        <v>80</v>
      </c>
      <c r="L82" s="165">
        <v>85.9</v>
      </c>
      <c r="M82" s="165">
        <v>81.3</v>
      </c>
      <c r="N82" s="165">
        <v>80.8</v>
      </c>
      <c r="O82" s="165">
        <v>84.2</v>
      </c>
      <c r="P82" s="306">
        <v>93.9</v>
      </c>
      <c r="Q82" s="165">
        <v>91.7</v>
      </c>
    </row>
    <row r="83" spans="1:17" ht="12.75" customHeight="1" x14ac:dyDescent="0.2">
      <c r="A83" s="126"/>
      <c r="B83" s="90" t="s">
        <v>1</v>
      </c>
      <c r="C83" s="165">
        <v>87.1</v>
      </c>
      <c r="D83" s="165">
        <v>86.8</v>
      </c>
      <c r="E83" s="165">
        <v>90.2</v>
      </c>
      <c r="F83" s="165">
        <v>96.6</v>
      </c>
      <c r="G83" s="165">
        <v>125</v>
      </c>
      <c r="H83" s="165">
        <v>92.3</v>
      </c>
      <c r="I83" s="165">
        <v>107.4</v>
      </c>
      <c r="J83" s="165">
        <v>81.400000000000006</v>
      </c>
      <c r="K83" s="165">
        <v>81.400000000000006</v>
      </c>
      <c r="L83" s="165">
        <v>86.1</v>
      </c>
      <c r="M83" s="165">
        <v>81.400000000000006</v>
      </c>
      <c r="N83" s="165">
        <v>81.7</v>
      </c>
      <c r="O83" s="165">
        <v>83.7</v>
      </c>
      <c r="P83" s="306">
        <v>95</v>
      </c>
      <c r="Q83" s="165">
        <v>91.7</v>
      </c>
    </row>
    <row r="84" spans="1:17" ht="12.75" customHeight="1" x14ac:dyDescent="0.2">
      <c r="A84" s="126"/>
      <c r="B84" s="90" t="s">
        <v>2</v>
      </c>
      <c r="C84" s="165">
        <v>87.4</v>
      </c>
      <c r="D84" s="165">
        <v>87</v>
      </c>
      <c r="E84" s="165">
        <v>90.3</v>
      </c>
      <c r="F84" s="165">
        <v>97.5</v>
      </c>
      <c r="G84" s="165">
        <v>123</v>
      </c>
      <c r="H84" s="165">
        <v>93.8</v>
      </c>
      <c r="I84" s="165">
        <v>107</v>
      </c>
      <c r="J84" s="165">
        <v>82.1</v>
      </c>
      <c r="K84" s="165">
        <v>80.400000000000006</v>
      </c>
      <c r="L84" s="165">
        <v>86.3</v>
      </c>
      <c r="M84" s="165">
        <v>82.7</v>
      </c>
      <c r="N84" s="165">
        <v>83.5</v>
      </c>
      <c r="O84" s="165">
        <v>83.3</v>
      </c>
      <c r="P84" s="306">
        <v>94.4</v>
      </c>
      <c r="Q84" s="165">
        <v>91.8</v>
      </c>
    </row>
    <row r="85" spans="1:17" ht="26.25" customHeight="1" x14ac:dyDescent="0.2">
      <c r="A85" s="126">
        <v>2010</v>
      </c>
      <c r="B85" s="90" t="s">
        <v>3</v>
      </c>
      <c r="C85" s="165">
        <v>87.8</v>
      </c>
      <c r="D85" s="165">
        <v>87.5</v>
      </c>
      <c r="E85" s="165">
        <v>89.5</v>
      </c>
      <c r="F85" s="165">
        <v>99.2</v>
      </c>
      <c r="G85" s="165">
        <v>126.7</v>
      </c>
      <c r="H85" s="165">
        <v>94.9</v>
      </c>
      <c r="I85" s="165">
        <v>112.6</v>
      </c>
      <c r="J85" s="165">
        <v>81.2</v>
      </c>
      <c r="K85" s="165">
        <v>84.3</v>
      </c>
      <c r="L85" s="165">
        <v>86.3</v>
      </c>
      <c r="M85" s="165">
        <v>82</v>
      </c>
      <c r="N85" s="165">
        <v>84</v>
      </c>
      <c r="O85" s="165">
        <v>83.8</v>
      </c>
      <c r="P85" s="306">
        <v>93.9</v>
      </c>
      <c r="Q85" s="165">
        <v>92</v>
      </c>
    </row>
    <row r="86" spans="1:17" ht="12.75" customHeight="1" x14ac:dyDescent="0.2">
      <c r="A86" s="126"/>
      <c r="B86" s="90" t="s">
        <v>4</v>
      </c>
      <c r="C86" s="165">
        <v>88.5</v>
      </c>
      <c r="D86" s="165">
        <v>88.3</v>
      </c>
      <c r="E86" s="165">
        <v>89.6</v>
      </c>
      <c r="F86" s="165">
        <v>100.3</v>
      </c>
      <c r="G86" s="165">
        <v>125.6</v>
      </c>
      <c r="H86" s="165">
        <v>96.6</v>
      </c>
      <c r="I86" s="165">
        <v>110</v>
      </c>
      <c r="J86" s="165">
        <v>82.8</v>
      </c>
      <c r="K86" s="165">
        <v>88.4</v>
      </c>
      <c r="L86" s="165">
        <v>86.9</v>
      </c>
      <c r="M86" s="165">
        <v>82.6</v>
      </c>
      <c r="N86" s="165">
        <v>84.3</v>
      </c>
      <c r="O86" s="165">
        <v>84.5</v>
      </c>
      <c r="P86" s="306">
        <v>94.4</v>
      </c>
      <c r="Q86" s="165">
        <v>92.6</v>
      </c>
    </row>
    <row r="87" spans="1:17" ht="12.75" customHeight="1" x14ac:dyDescent="0.2">
      <c r="A87" s="126"/>
      <c r="B87" s="90" t="s">
        <v>1</v>
      </c>
      <c r="C87" s="165">
        <v>89</v>
      </c>
      <c r="D87" s="165">
        <v>89</v>
      </c>
      <c r="E87" s="165">
        <v>90.8</v>
      </c>
      <c r="F87" s="165">
        <v>100.6</v>
      </c>
      <c r="G87" s="165">
        <v>123.6</v>
      </c>
      <c r="H87" s="165">
        <v>97.9</v>
      </c>
      <c r="I87" s="165">
        <v>106.3</v>
      </c>
      <c r="J87" s="165">
        <v>83</v>
      </c>
      <c r="K87" s="165">
        <v>90.1</v>
      </c>
      <c r="L87" s="165">
        <v>87.5</v>
      </c>
      <c r="M87" s="165">
        <v>83.2</v>
      </c>
      <c r="N87" s="165">
        <v>85.6</v>
      </c>
      <c r="O87" s="165">
        <v>85.1</v>
      </c>
      <c r="P87" s="306">
        <v>94.7</v>
      </c>
      <c r="Q87" s="165">
        <v>93</v>
      </c>
    </row>
    <row r="88" spans="1:17" ht="12.75" customHeight="1" x14ac:dyDescent="0.2">
      <c r="A88" s="126"/>
      <c r="B88" s="90" t="s">
        <v>2</v>
      </c>
      <c r="C88" s="165">
        <v>89.1</v>
      </c>
      <c r="D88" s="165">
        <v>89.3</v>
      </c>
      <c r="E88" s="165">
        <v>90.9</v>
      </c>
      <c r="F88" s="165">
        <v>101.6</v>
      </c>
      <c r="G88" s="165">
        <v>118.8</v>
      </c>
      <c r="H88" s="165">
        <v>98.9</v>
      </c>
      <c r="I88" s="165">
        <v>114</v>
      </c>
      <c r="J88" s="165">
        <v>83.4</v>
      </c>
      <c r="K88" s="165">
        <v>87.7</v>
      </c>
      <c r="L88" s="165">
        <v>87.8</v>
      </c>
      <c r="M88" s="165">
        <v>83</v>
      </c>
      <c r="N88" s="165">
        <v>86.4</v>
      </c>
      <c r="O88" s="165">
        <v>85.7</v>
      </c>
      <c r="P88" s="306">
        <v>94.9</v>
      </c>
      <c r="Q88" s="165">
        <v>92.9</v>
      </c>
    </row>
    <row r="89" spans="1:17" ht="26.25" customHeight="1" x14ac:dyDescent="0.2">
      <c r="A89" s="126">
        <v>2011</v>
      </c>
      <c r="B89" s="90" t="s">
        <v>3</v>
      </c>
      <c r="C89" s="165">
        <v>89.8</v>
      </c>
      <c r="D89" s="165">
        <v>89.9</v>
      </c>
      <c r="E89" s="165">
        <v>100.6</v>
      </c>
      <c r="F89" s="165">
        <v>100.9</v>
      </c>
      <c r="G89" s="165">
        <v>113.4</v>
      </c>
      <c r="H89" s="165">
        <v>99.3</v>
      </c>
      <c r="I89" s="165">
        <v>106.1</v>
      </c>
      <c r="J89" s="165">
        <v>86.1</v>
      </c>
      <c r="K89" s="165">
        <v>89.1</v>
      </c>
      <c r="L89" s="165">
        <v>88.4</v>
      </c>
      <c r="M89" s="165">
        <v>83.6</v>
      </c>
      <c r="N89" s="165">
        <v>86.4</v>
      </c>
      <c r="O89" s="165">
        <v>86.2</v>
      </c>
      <c r="P89" s="306">
        <v>95.7</v>
      </c>
      <c r="Q89" s="165">
        <v>93.4</v>
      </c>
    </row>
    <row r="90" spans="1:17" ht="12.75" customHeight="1" x14ac:dyDescent="0.2">
      <c r="A90" s="126"/>
      <c r="B90" s="90" t="s">
        <v>4</v>
      </c>
      <c r="C90" s="165">
        <v>89.9</v>
      </c>
      <c r="D90" s="165">
        <v>90</v>
      </c>
      <c r="E90" s="165">
        <v>100.6</v>
      </c>
      <c r="F90" s="165">
        <v>99.9</v>
      </c>
      <c r="G90" s="165">
        <v>105.2</v>
      </c>
      <c r="H90" s="165">
        <v>99.6</v>
      </c>
      <c r="I90" s="165">
        <v>102.8</v>
      </c>
      <c r="J90" s="165">
        <v>87.4</v>
      </c>
      <c r="K90" s="165">
        <v>90.1</v>
      </c>
      <c r="L90" s="165">
        <v>88.5</v>
      </c>
      <c r="M90" s="165">
        <v>84</v>
      </c>
      <c r="N90" s="165">
        <v>87.2</v>
      </c>
      <c r="O90" s="165">
        <v>86.5</v>
      </c>
      <c r="P90" s="306">
        <v>94.9</v>
      </c>
      <c r="Q90" s="165">
        <v>93.4</v>
      </c>
    </row>
    <row r="91" spans="1:17" ht="12.75" customHeight="1" x14ac:dyDescent="0.2">
      <c r="A91" s="126"/>
      <c r="B91" s="90" t="s">
        <v>1</v>
      </c>
      <c r="C91" s="165">
        <v>90.2</v>
      </c>
      <c r="D91" s="165">
        <v>90.1</v>
      </c>
      <c r="E91" s="165">
        <v>100</v>
      </c>
      <c r="F91" s="165">
        <v>99.4</v>
      </c>
      <c r="G91" s="165">
        <v>102.8</v>
      </c>
      <c r="H91" s="165">
        <v>99.1</v>
      </c>
      <c r="I91" s="165">
        <v>107.5</v>
      </c>
      <c r="J91" s="165">
        <v>86.4</v>
      </c>
      <c r="K91" s="165">
        <v>89.5</v>
      </c>
      <c r="L91" s="165">
        <v>88.7</v>
      </c>
      <c r="M91" s="165">
        <v>84.3</v>
      </c>
      <c r="N91" s="165">
        <v>87.9</v>
      </c>
      <c r="O91" s="165">
        <v>87.1</v>
      </c>
      <c r="P91" s="306">
        <v>94.3</v>
      </c>
      <c r="Q91" s="165">
        <v>93.5</v>
      </c>
    </row>
    <row r="92" spans="1:17" ht="12.75" customHeight="1" x14ac:dyDescent="0.2">
      <c r="A92" s="126"/>
      <c r="B92" s="90" t="s">
        <v>2</v>
      </c>
      <c r="C92" s="165">
        <v>90.3</v>
      </c>
      <c r="D92" s="165">
        <v>90.1</v>
      </c>
      <c r="E92" s="165">
        <v>98.8</v>
      </c>
      <c r="F92" s="165">
        <v>99</v>
      </c>
      <c r="G92" s="165">
        <v>102.7</v>
      </c>
      <c r="H92" s="165">
        <v>98.8</v>
      </c>
      <c r="I92" s="165">
        <v>100.3</v>
      </c>
      <c r="J92" s="165">
        <v>89.4</v>
      </c>
      <c r="K92" s="165">
        <v>89.4</v>
      </c>
      <c r="L92" s="165">
        <v>88.8</v>
      </c>
      <c r="M92" s="165">
        <v>83.9</v>
      </c>
      <c r="N92" s="165">
        <v>87.5</v>
      </c>
      <c r="O92" s="165">
        <v>87.4</v>
      </c>
      <c r="P92" s="306">
        <v>94.7</v>
      </c>
      <c r="Q92" s="165">
        <v>93.5</v>
      </c>
    </row>
    <row r="93" spans="1:17" ht="26.25" customHeight="1" x14ac:dyDescent="0.2">
      <c r="A93" s="126">
        <v>2012</v>
      </c>
      <c r="B93" s="90" t="s">
        <v>3</v>
      </c>
      <c r="C93" s="165">
        <v>90.9</v>
      </c>
      <c r="D93" s="165">
        <v>90.9</v>
      </c>
      <c r="E93" s="165">
        <v>94.6</v>
      </c>
      <c r="F93" s="165">
        <v>98.5</v>
      </c>
      <c r="G93" s="165">
        <v>99</v>
      </c>
      <c r="H93" s="165">
        <v>99.3</v>
      </c>
      <c r="I93" s="165">
        <v>98.8</v>
      </c>
      <c r="J93" s="165">
        <v>87.1</v>
      </c>
      <c r="K93" s="165">
        <v>86.4</v>
      </c>
      <c r="L93" s="165">
        <v>90.1</v>
      </c>
      <c r="M93" s="165">
        <v>84.4</v>
      </c>
      <c r="N93" s="165">
        <v>89.3</v>
      </c>
      <c r="O93" s="165">
        <v>88.9</v>
      </c>
      <c r="P93" s="306">
        <v>95.9</v>
      </c>
      <c r="Q93" s="165">
        <v>93.9</v>
      </c>
    </row>
    <row r="94" spans="1:17" ht="12.75" customHeight="1" x14ac:dyDescent="0.2">
      <c r="A94" s="126"/>
      <c r="B94" s="90" t="s">
        <v>4</v>
      </c>
      <c r="C94" s="165">
        <v>90.9</v>
      </c>
      <c r="D94" s="165">
        <v>90.8</v>
      </c>
      <c r="E94" s="165">
        <v>92.9</v>
      </c>
      <c r="F94" s="165">
        <v>97.3</v>
      </c>
      <c r="G94" s="165">
        <v>95.9</v>
      </c>
      <c r="H94" s="165">
        <v>97.6</v>
      </c>
      <c r="I94" s="165">
        <v>106.2</v>
      </c>
      <c r="J94" s="165">
        <v>86.8</v>
      </c>
      <c r="K94" s="165">
        <v>83</v>
      </c>
      <c r="L94" s="165">
        <v>90.3</v>
      </c>
      <c r="M94" s="165">
        <v>84.6</v>
      </c>
      <c r="N94" s="165">
        <v>88</v>
      </c>
      <c r="O94" s="165">
        <v>89.6</v>
      </c>
      <c r="P94" s="306">
        <v>96.3</v>
      </c>
      <c r="Q94" s="165">
        <v>93.7</v>
      </c>
    </row>
    <row r="95" spans="1:17" ht="12.75" customHeight="1" x14ac:dyDescent="0.2">
      <c r="A95" s="126"/>
      <c r="B95" s="90" t="s">
        <v>1</v>
      </c>
      <c r="C95" s="165">
        <v>92</v>
      </c>
      <c r="D95" s="165">
        <v>91.7</v>
      </c>
      <c r="E95" s="165">
        <v>92.8</v>
      </c>
      <c r="F95" s="165">
        <v>97.5</v>
      </c>
      <c r="G95" s="165">
        <v>95.9</v>
      </c>
      <c r="H95" s="165">
        <v>98.1</v>
      </c>
      <c r="I95" s="165">
        <v>102</v>
      </c>
      <c r="J95" s="165">
        <v>87.4</v>
      </c>
      <c r="K95" s="165">
        <v>81.7</v>
      </c>
      <c r="L95" s="165">
        <v>91.6</v>
      </c>
      <c r="M95" s="165">
        <v>86.3</v>
      </c>
      <c r="N95" s="165">
        <v>88.4</v>
      </c>
      <c r="O95" s="165">
        <v>90.9</v>
      </c>
      <c r="P95" s="306">
        <v>97.5</v>
      </c>
      <c r="Q95" s="165">
        <v>94.7</v>
      </c>
    </row>
    <row r="96" spans="1:17" ht="12.75" customHeight="1" x14ac:dyDescent="0.2">
      <c r="A96" s="126"/>
      <c r="B96" s="90" t="s">
        <v>2</v>
      </c>
      <c r="C96" s="165">
        <v>91.7</v>
      </c>
      <c r="D96" s="165">
        <v>91.6</v>
      </c>
      <c r="E96" s="165">
        <v>92.2</v>
      </c>
      <c r="F96" s="165">
        <v>95.2</v>
      </c>
      <c r="G96" s="165">
        <v>87.2</v>
      </c>
      <c r="H96" s="165">
        <v>96.3</v>
      </c>
      <c r="I96" s="165">
        <v>105.6</v>
      </c>
      <c r="J96" s="165">
        <v>87.6</v>
      </c>
      <c r="K96" s="165">
        <v>82.3</v>
      </c>
      <c r="L96" s="165">
        <v>91.7</v>
      </c>
      <c r="M96" s="165">
        <v>86</v>
      </c>
      <c r="N96" s="165">
        <v>89.4</v>
      </c>
      <c r="O96" s="165">
        <v>91.1</v>
      </c>
      <c r="P96" s="306">
        <v>97.2</v>
      </c>
      <c r="Q96" s="165">
        <v>94.3</v>
      </c>
    </row>
    <row r="97" spans="1:17" ht="26.25" customHeight="1" x14ac:dyDescent="0.2">
      <c r="A97" s="126">
        <v>2013</v>
      </c>
      <c r="B97" s="90" t="s">
        <v>3</v>
      </c>
      <c r="C97" s="165">
        <v>92.3</v>
      </c>
      <c r="D97" s="165">
        <v>92</v>
      </c>
      <c r="E97" s="165">
        <v>92</v>
      </c>
      <c r="F97" s="165">
        <v>95.5</v>
      </c>
      <c r="G97" s="165">
        <v>89.8</v>
      </c>
      <c r="H97" s="165">
        <v>96</v>
      </c>
      <c r="I97" s="165">
        <v>106.7</v>
      </c>
      <c r="J97" s="165">
        <v>87.2</v>
      </c>
      <c r="K97" s="165">
        <v>82.1</v>
      </c>
      <c r="L97" s="165">
        <v>92.1</v>
      </c>
      <c r="M97" s="165">
        <v>87.1</v>
      </c>
      <c r="N97" s="165">
        <v>90.8</v>
      </c>
      <c r="O97" s="165">
        <v>91.4</v>
      </c>
      <c r="P97" s="306">
        <v>97.2</v>
      </c>
      <c r="Q97" s="165">
        <v>94.8</v>
      </c>
    </row>
    <row r="98" spans="1:17" ht="12.75" customHeight="1" x14ac:dyDescent="0.2">
      <c r="A98" s="126"/>
      <c r="B98" s="90" t="s">
        <v>4</v>
      </c>
      <c r="C98" s="165">
        <v>92.8</v>
      </c>
      <c r="D98" s="165">
        <v>92.3</v>
      </c>
      <c r="E98" s="165">
        <v>92.7</v>
      </c>
      <c r="F98" s="165">
        <v>96.2</v>
      </c>
      <c r="G98" s="165">
        <v>91.4</v>
      </c>
      <c r="H98" s="165">
        <v>96.6</v>
      </c>
      <c r="I98" s="165">
        <v>105.2</v>
      </c>
      <c r="J98" s="165">
        <v>89.1</v>
      </c>
      <c r="K98" s="165">
        <v>83.4</v>
      </c>
      <c r="L98" s="165">
        <v>92.2</v>
      </c>
      <c r="M98" s="165">
        <v>88</v>
      </c>
      <c r="N98" s="165">
        <v>89.9</v>
      </c>
      <c r="O98" s="165">
        <v>91.8</v>
      </c>
      <c r="P98" s="306">
        <v>96.7</v>
      </c>
      <c r="Q98" s="165">
        <v>95.1</v>
      </c>
    </row>
    <row r="99" spans="1:17" ht="12.75" customHeight="1" x14ac:dyDescent="0.2">
      <c r="A99" s="126"/>
      <c r="B99" s="90" t="s">
        <v>1</v>
      </c>
      <c r="C99" s="165">
        <v>93.7</v>
      </c>
      <c r="D99" s="165">
        <v>92.9</v>
      </c>
      <c r="E99" s="165">
        <v>94.1</v>
      </c>
      <c r="F99" s="165">
        <v>96.8</v>
      </c>
      <c r="G99" s="165">
        <v>93</v>
      </c>
      <c r="H99" s="165">
        <v>97.2</v>
      </c>
      <c r="I99" s="165">
        <v>99.5</v>
      </c>
      <c r="J99" s="165">
        <v>93.5</v>
      </c>
      <c r="K99" s="165">
        <v>85.8</v>
      </c>
      <c r="L99" s="165">
        <v>92.8</v>
      </c>
      <c r="M99" s="165">
        <v>88.9</v>
      </c>
      <c r="N99" s="165">
        <v>90.3</v>
      </c>
      <c r="O99" s="165">
        <v>92.7</v>
      </c>
      <c r="P99" s="306">
        <v>96.6</v>
      </c>
      <c r="Q99" s="165">
        <v>95.8</v>
      </c>
    </row>
    <row r="100" spans="1:17" ht="12.75" customHeight="1" x14ac:dyDescent="0.2">
      <c r="A100" s="126"/>
      <c r="B100" s="90" t="s">
        <v>2</v>
      </c>
      <c r="C100" s="165">
        <v>94.1</v>
      </c>
      <c r="D100" s="165">
        <v>93.4</v>
      </c>
      <c r="E100" s="165">
        <v>95.2</v>
      </c>
      <c r="F100" s="165">
        <v>97.2</v>
      </c>
      <c r="G100" s="165">
        <v>93.1</v>
      </c>
      <c r="H100" s="165">
        <v>97.6</v>
      </c>
      <c r="I100" s="165">
        <v>100.9</v>
      </c>
      <c r="J100" s="165">
        <v>93.8</v>
      </c>
      <c r="K100" s="165">
        <v>87</v>
      </c>
      <c r="L100" s="165">
        <v>93.2</v>
      </c>
      <c r="M100" s="165">
        <v>89.1</v>
      </c>
      <c r="N100" s="165">
        <v>90.4</v>
      </c>
      <c r="O100" s="165">
        <v>93</v>
      </c>
      <c r="P100" s="306">
        <v>97.4</v>
      </c>
      <c r="Q100" s="165">
        <v>96.1</v>
      </c>
    </row>
    <row r="101" spans="1:17" ht="24.75" customHeight="1" x14ac:dyDescent="0.2">
      <c r="A101" s="126">
        <v>2014</v>
      </c>
      <c r="B101" s="90" t="s">
        <v>3</v>
      </c>
      <c r="C101" s="165">
        <v>94.9</v>
      </c>
      <c r="D101" s="165">
        <v>94.4</v>
      </c>
      <c r="E101" s="165">
        <v>102</v>
      </c>
      <c r="F101" s="165">
        <v>97.4</v>
      </c>
      <c r="G101" s="165">
        <v>93.1</v>
      </c>
      <c r="H101" s="165">
        <v>98.8</v>
      </c>
      <c r="I101" s="165">
        <v>95.2</v>
      </c>
      <c r="J101" s="165">
        <v>93.5</v>
      </c>
      <c r="K101" s="165">
        <v>89.2</v>
      </c>
      <c r="L101" s="165">
        <v>94.1</v>
      </c>
      <c r="M101" s="165">
        <v>90.5</v>
      </c>
      <c r="N101" s="165">
        <v>90.9</v>
      </c>
      <c r="O101" s="165">
        <v>94</v>
      </c>
      <c r="P101" s="306">
        <v>98.3</v>
      </c>
      <c r="Q101" s="165">
        <v>96.7</v>
      </c>
    </row>
    <row r="102" spans="1:17" x14ac:dyDescent="0.2">
      <c r="A102" s="126"/>
      <c r="B102" s="90" t="s">
        <v>4</v>
      </c>
      <c r="C102" s="165">
        <v>95.7</v>
      </c>
      <c r="D102" s="165">
        <v>95.3</v>
      </c>
      <c r="E102" s="165">
        <v>104.5</v>
      </c>
      <c r="F102" s="165">
        <v>97.8</v>
      </c>
      <c r="G102" s="165">
        <v>93.1</v>
      </c>
      <c r="H102" s="165">
        <v>99.5</v>
      </c>
      <c r="I102" s="165">
        <v>96</v>
      </c>
      <c r="J102" s="165">
        <v>90.8</v>
      </c>
      <c r="K102" s="165">
        <v>91.1</v>
      </c>
      <c r="L102" s="165">
        <v>95.1</v>
      </c>
      <c r="M102" s="165">
        <v>91.7</v>
      </c>
      <c r="N102" s="165">
        <v>92.3</v>
      </c>
      <c r="O102" s="165">
        <v>95</v>
      </c>
      <c r="P102" s="306">
        <v>98.8</v>
      </c>
      <c r="Q102" s="165">
        <v>97.3</v>
      </c>
    </row>
    <row r="103" spans="1:17" ht="12" customHeight="1" x14ac:dyDescent="0.2">
      <c r="A103" s="126"/>
      <c r="B103" s="90" t="s">
        <v>1</v>
      </c>
      <c r="C103" s="165">
        <v>96.4</v>
      </c>
      <c r="D103" s="165">
        <v>96.3</v>
      </c>
      <c r="E103" s="165">
        <v>105.6</v>
      </c>
      <c r="F103" s="165">
        <v>98.1</v>
      </c>
      <c r="G103" s="165">
        <v>90.5</v>
      </c>
      <c r="H103" s="165">
        <v>100.1</v>
      </c>
      <c r="I103" s="165">
        <v>99.4</v>
      </c>
      <c r="J103" s="165">
        <v>90.5</v>
      </c>
      <c r="K103" s="165">
        <v>93.7</v>
      </c>
      <c r="L103" s="165">
        <v>96</v>
      </c>
      <c r="M103" s="165">
        <v>92.5</v>
      </c>
      <c r="N103" s="165">
        <v>93.5</v>
      </c>
      <c r="O103" s="165">
        <v>95.9</v>
      </c>
      <c r="P103" s="306">
        <v>99.4</v>
      </c>
      <c r="Q103" s="165">
        <v>97.8</v>
      </c>
    </row>
    <row r="104" spans="1:17" ht="12" customHeight="1" x14ac:dyDescent="0.2">
      <c r="A104" s="126"/>
      <c r="B104" s="90" t="s">
        <v>2</v>
      </c>
      <c r="C104" s="165">
        <v>97</v>
      </c>
      <c r="D104" s="165">
        <v>97.1</v>
      </c>
      <c r="E104" s="165">
        <v>107.4</v>
      </c>
      <c r="F104" s="165">
        <v>98.3</v>
      </c>
      <c r="G104" s="165">
        <v>92.7</v>
      </c>
      <c r="H104" s="165">
        <v>100.2</v>
      </c>
      <c r="I104" s="165">
        <v>97</v>
      </c>
      <c r="J104" s="165">
        <v>91.3</v>
      </c>
      <c r="K104" s="165">
        <v>94.1</v>
      </c>
      <c r="L104" s="165">
        <v>97</v>
      </c>
      <c r="M104" s="165">
        <v>93.9</v>
      </c>
      <c r="N104" s="165">
        <v>95</v>
      </c>
      <c r="O104" s="165">
        <v>97</v>
      </c>
      <c r="P104" s="306">
        <v>100</v>
      </c>
      <c r="Q104" s="165">
        <v>98.2</v>
      </c>
    </row>
    <row r="105" spans="1:17" ht="21" customHeight="1" x14ac:dyDescent="0.2">
      <c r="A105" s="126">
        <v>2015</v>
      </c>
      <c r="B105" s="90" t="s">
        <v>3</v>
      </c>
      <c r="C105" s="165">
        <v>97.4</v>
      </c>
      <c r="D105" s="165">
        <v>97.5</v>
      </c>
      <c r="E105" s="165">
        <v>106</v>
      </c>
      <c r="F105" s="165">
        <v>98.8</v>
      </c>
      <c r="G105" s="165">
        <v>94.7</v>
      </c>
      <c r="H105" s="165">
        <v>100.2</v>
      </c>
      <c r="I105" s="165">
        <v>99.5</v>
      </c>
      <c r="J105" s="165">
        <v>91.5</v>
      </c>
      <c r="K105" s="165">
        <v>95.1</v>
      </c>
      <c r="L105" s="165">
        <v>97.2</v>
      </c>
      <c r="M105" s="165">
        <v>95</v>
      </c>
      <c r="N105" s="165">
        <v>95.5</v>
      </c>
      <c r="O105" s="165">
        <v>97.2</v>
      </c>
      <c r="P105" s="306">
        <v>99.5</v>
      </c>
      <c r="Q105" s="165">
        <v>98.5</v>
      </c>
    </row>
    <row r="106" spans="1:17" ht="12.75" customHeight="1" x14ac:dyDescent="0.2">
      <c r="A106" s="126"/>
      <c r="B106" s="90" t="s">
        <v>4</v>
      </c>
      <c r="C106" s="165">
        <v>98</v>
      </c>
      <c r="D106" s="165">
        <v>98</v>
      </c>
      <c r="E106" s="165">
        <v>107</v>
      </c>
      <c r="F106" s="165">
        <v>99.5</v>
      </c>
      <c r="G106" s="165">
        <v>102.7</v>
      </c>
      <c r="H106" s="165">
        <v>99.8</v>
      </c>
      <c r="I106" s="165">
        <v>97.6</v>
      </c>
      <c r="J106" s="165">
        <v>95.3</v>
      </c>
      <c r="K106" s="165">
        <v>96.3</v>
      </c>
      <c r="L106" s="165">
        <v>97.9</v>
      </c>
      <c r="M106" s="165">
        <v>96.1</v>
      </c>
      <c r="N106" s="165">
        <v>96.5</v>
      </c>
      <c r="O106" s="165">
        <v>97.6</v>
      </c>
      <c r="P106" s="306">
        <v>100</v>
      </c>
      <c r="Q106" s="165">
        <v>98.9</v>
      </c>
    </row>
    <row r="107" spans="1:17" ht="12.75" customHeight="1" x14ac:dyDescent="0.2">
      <c r="A107" s="126"/>
      <c r="B107" s="90" t="s">
        <v>1</v>
      </c>
      <c r="C107" s="165">
        <v>98.4</v>
      </c>
      <c r="D107" s="165">
        <v>98.3</v>
      </c>
      <c r="E107" s="165">
        <v>106.3</v>
      </c>
      <c r="F107" s="165">
        <v>99.2</v>
      </c>
      <c r="G107" s="165">
        <v>101.8</v>
      </c>
      <c r="H107" s="165">
        <v>99.3</v>
      </c>
      <c r="I107" s="165">
        <v>98.5</v>
      </c>
      <c r="J107" s="165">
        <v>95.7</v>
      </c>
      <c r="K107" s="165">
        <v>95.7</v>
      </c>
      <c r="L107" s="165">
        <v>98.3</v>
      </c>
      <c r="M107" s="165">
        <v>96.6</v>
      </c>
      <c r="N107" s="165">
        <v>97.1</v>
      </c>
      <c r="O107" s="165">
        <v>98.2</v>
      </c>
      <c r="P107" s="306">
        <v>100.2</v>
      </c>
      <c r="Q107" s="165">
        <v>99.1</v>
      </c>
    </row>
    <row r="108" spans="1:17" ht="12" customHeight="1" x14ac:dyDescent="0.2">
      <c r="A108" s="126"/>
      <c r="B108" s="90" t="s">
        <v>2</v>
      </c>
      <c r="C108" s="165">
        <v>99.1</v>
      </c>
      <c r="D108" s="165">
        <v>98.8</v>
      </c>
      <c r="E108" s="165">
        <v>104.6</v>
      </c>
      <c r="F108" s="165">
        <v>98.6</v>
      </c>
      <c r="G108" s="165">
        <v>99.7</v>
      </c>
      <c r="H108" s="165">
        <v>99.2</v>
      </c>
      <c r="I108" s="165">
        <v>96.1</v>
      </c>
      <c r="J108" s="165">
        <v>96</v>
      </c>
      <c r="K108" s="165">
        <v>97.2</v>
      </c>
      <c r="L108" s="165">
        <v>98.9</v>
      </c>
      <c r="M108" s="165">
        <v>97.6</v>
      </c>
      <c r="N108" s="165">
        <v>97.7</v>
      </c>
      <c r="O108" s="165">
        <v>98.9</v>
      </c>
      <c r="P108" s="306">
        <v>100.5</v>
      </c>
      <c r="Q108" s="165">
        <v>99.6</v>
      </c>
    </row>
    <row r="109" spans="1:17" ht="19.5" customHeight="1" x14ac:dyDescent="0.2">
      <c r="A109" s="126">
        <v>2016</v>
      </c>
      <c r="B109" s="90" t="s">
        <v>3</v>
      </c>
      <c r="C109" s="165">
        <v>99.5</v>
      </c>
      <c r="D109" s="165">
        <v>99.1</v>
      </c>
      <c r="E109" s="165">
        <v>100.7</v>
      </c>
      <c r="F109" s="165">
        <v>98.7</v>
      </c>
      <c r="G109" s="165">
        <v>97.9</v>
      </c>
      <c r="H109" s="165">
        <v>99</v>
      </c>
      <c r="I109" s="165">
        <v>98.1</v>
      </c>
      <c r="J109" s="165">
        <v>97.8</v>
      </c>
      <c r="K109" s="165">
        <v>97.5</v>
      </c>
      <c r="L109" s="165">
        <v>99.3</v>
      </c>
      <c r="M109" s="165">
        <v>98.7</v>
      </c>
      <c r="N109" s="165">
        <v>98</v>
      </c>
      <c r="O109" s="165">
        <v>99.3</v>
      </c>
      <c r="P109" s="306">
        <v>100.3</v>
      </c>
      <c r="Q109" s="165">
        <v>99.7</v>
      </c>
    </row>
    <row r="110" spans="1:17" ht="12" customHeight="1" x14ac:dyDescent="0.2">
      <c r="A110" s="126"/>
      <c r="B110" s="90" t="s">
        <v>4</v>
      </c>
      <c r="C110" s="165">
        <v>99.6</v>
      </c>
      <c r="D110" s="165">
        <v>99.6</v>
      </c>
      <c r="E110" s="165">
        <v>99.7</v>
      </c>
      <c r="F110" s="165">
        <v>100.5</v>
      </c>
      <c r="G110" s="165">
        <v>100.1</v>
      </c>
      <c r="H110" s="165">
        <v>100.2</v>
      </c>
      <c r="I110" s="165">
        <v>102.5</v>
      </c>
      <c r="J110" s="165">
        <v>100.5</v>
      </c>
      <c r="K110" s="165">
        <v>99.2</v>
      </c>
      <c r="L110" s="165">
        <v>99.4</v>
      </c>
      <c r="M110" s="165">
        <v>99.2</v>
      </c>
      <c r="N110" s="165">
        <v>98.2</v>
      </c>
      <c r="O110" s="165">
        <v>99.6</v>
      </c>
      <c r="P110" s="306">
        <v>99.9</v>
      </c>
      <c r="Q110" s="165">
        <v>99.7</v>
      </c>
    </row>
    <row r="111" spans="1:17" ht="12" customHeight="1" x14ac:dyDescent="0.2">
      <c r="A111" s="126"/>
      <c r="B111" s="90" t="s">
        <v>1</v>
      </c>
      <c r="C111" s="165">
        <v>100.1</v>
      </c>
      <c r="D111" s="165">
        <v>100.2</v>
      </c>
      <c r="E111" s="165">
        <v>99.5</v>
      </c>
      <c r="F111" s="165">
        <v>100.1</v>
      </c>
      <c r="G111" s="165">
        <v>105.1</v>
      </c>
      <c r="H111" s="165">
        <v>99.7</v>
      </c>
      <c r="I111" s="165">
        <v>98.5</v>
      </c>
      <c r="J111" s="165">
        <v>100.6</v>
      </c>
      <c r="K111" s="165">
        <v>100.2</v>
      </c>
      <c r="L111" s="165">
        <v>100.2</v>
      </c>
      <c r="M111" s="165">
        <v>100.1</v>
      </c>
      <c r="N111" s="165">
        <v>101</v>
      </c>
      <c r="O111" s="165">
        <v>100.3</v>
      </c>
      <c r="P111" s="306">
        <v>99.8</v>
      </c>
      <c r="Q111" s="165">
        <v>100</v>
      </c>
    </row>
    <row r="112" spans="1:17" ht="12" customHeight="1" x14ac:dyDescent="0.2">
      <c r="A112" s="126"/>
      <c r="B112" s="90" t="s">
        <v>2</v>
      </c>
      <c r="C112" s="165">
        <v>100.8</v>
      </c>
      <c r="D112" s="165">
        <v>101.1</v>
      </c>
      <c r="E112" s="165">
        <v>100.1</v>
      </c>
      <c r="F112" s="165">
        <v>100.7</v>
      </c>
      <c r="G112" s="165">
        <v>97</v>
      </c>
      <c r="H112" s="165">
        <v>101</v>
      </c>
      <c r="I112" s="165">
        <v>100.9</v>
      </c>
      <c r="J112" s="165">
        <v>101.2</v>
      </c>
      <c r="K112" s="165">
        <v>103.1</v>
      </c>
      <c r="L112" s="165">
        <v>101</v>
      </c>
      <c r="M112" s="165">
        <v>101.9</v>
      </c>
      <c r="N112" s="165">
        <v>102.8</v>
      </c>
      <c r="O112" s="165">
        <v>100.8</v>
      </c>
      <c r="P112" s="306">
        <v>100</v>
      </c>
      <c r="Q112" s="165">
        <v>100.6</v>
      </c>
    </row>
    <row r="113" spans="1:17" ht="19.5" customHeight="1" x14ac:dyDescent="0.2">
      <c r="A113" s="126">
        <v>2017</v>
      </c>
      <c r="B113" s="120" t="s">
        <v>3</v>
      </c>
      <c r="C113" s="165">
        <v>101.3</v>
      </c>
      <c r="D113" s="165">
        <v>101.5</v>
      </c>
      <c r="E113" s="165">
        <v>102.2</v>
      </c>
      <c r="F113" s="165">
        <v>101</v>
      </c>
      <c r="G113" s="165">
        <v>99.4</v>
      </c>
      <c r="H113" s="165">
        <v>101.5</v>
      </c>
      <c r="I113" s="165">
        <v>96.9</v>
      </c>
      <c r="J113" s="165">
        <v>104.3</v>
      </c>
      <c r="K113" s="165">
        <v>106.5</v>
      </c>
      <c r="L113" s="165">
        <v>101.5</v>
      </c>
      <c r="M113" s="165">
        <v>101.7</v>
      </c>
      <c r="N113" s="165">
        <v>103.3</v>
      </c>
      <c r="O113" s="165">
        <v>101.6</v>
      </c>
      <c r="P113" s="306">
        <v>100.5</v>
      </c>
      <c r="Q113" s="165">
        <v>100.9</v>
      </c>
    </row>
    <row r="114" spans="1:17" x14ac:dyDescent="0.2">
      <c r="A114" s="126"/>
      <c r="B114" s="127" t="s">
        <v>4</v>
      </c>
      <c r="C114" s="165">
        <v>101.5</v>
      </c>
      <c r="D114" s="165">
        <v>101.8</v>
      </c>
      <c r="E114" s="165">
        <v>102.8</v>
      </c>
      <c r="F114" s="165">
        <v>101.2</v>
      </c>
      <c r="G114" s="165">
        <v>100.9</v>
      </c>
      <c r="H114" s="165">
        <v>101.6</v>
      </c>
      <c r="I114" s="165">
        <v>97.8</v>
      </c>
      <c r="J114" s="165">
        <v>103.4</v>
      </c>
      <c r="K114" s="165">
        <v>106.7</v>
      </c>
      <c r="L114" s="165">
        <v>101.9</v>
      </c>
      <c r="M114" s="165">
        <v>102</v>
      </c>
      <c r="N114" s="165">
        <v>104.5</v>
      </c>
      <c r="O114" s="165">
        <v>101.8</v>
      </c>
      <c r="P114" s="306">
        <v>100.7</v>
      </c>
      <c r="Q114" s="165">
        <v>101</v>
      </c>
    </row>
    <row r="115" spans="1:17" x14ac:dyDescent="0.2">
      <c r="A115" s="126"/>
      <c r="B115" s="134" t="s">
        <v>1</v>
      </c>
      <c r="C115" s="165">
        <v>102</v>
      </c>
      <c r="D115" s="165">
        <v>102.3</v>
      </c>
      <c r="E115" s="165">
        <v>103.5</v>
      </c>
      <c r="F115" s="165">
        <v>102.2</v>
      </c>
      <c r="G115" s="165">
        <v>101</v>
      </c>
      <c r="H115" s="165">
        <v>102.7</v>
      </c>
      <c r="I115" s="165">
        <v>99.9</v>
      </c>
      <c r="J115" s="165">
        <v>102.9</v>
      </c>
      <c r="K115" s="165">
        <v>107.4</v>
      </c>
      <c r="L115" s="165">
        <v>102.3</v>
      </c>
      <c r="M115" s="165">
        <v>102.5</v>
      </c>
      <c r="N115" s="165">
        <v>105.2</v>
      </c>
      <c r="O115" s="165">
        <v>102.4</v>
      </c>
      <c r="P115" s="306">
        <v>100.7</v>
      </c>
      <c r="Q115" s="165">
        <v>101.3</v>
      </c>
    </row>
    <row r="116" spans="1:17" x14ac:dyDescent="0.2">
      <c r="A116" s="126"/>
      <c r="B116" s="134" t="s">
        <v>2</v>
      </c>
      <c r="C116" s="165">
        <v>102.5</v>
      </c>
      <c r="D116" s="165">
        <v>102.8</v>
      </c>
      <c r="E116" s="165">
        <v>103.3</v>
      </c>
      <c r="F116" s="165">
        <v>102.9</v>
      </c>
      <c r="G116" s="165">
        <v>96.4</v>
      </c>
      <c r="H116" s="165">
        <v>104.2</v>
      </c>
      <c r="I116" s="165">
        <v>99.2</v>
      </c>
      <c r="J116" s="165">
        <v>102.9</v>
      </c>
      <c r="K116" s="165">
        <v>107.7</v>
      </c>
      <c r="L116" s="165">
        <v>102.6</v>
      </c>
      <c r="M116" s="165">
        <v>102.7</v>
      </c>
      <c r="N116" s="165">
        <v>106.6</v>
      </c>
      <c r="O116" s="165">
        <v>102.8</v>
      </c>
      <c r="P116" s="306">
        <v>100.4</v>
      </c>
      <c r="Q116" s="165">
        <v>101.6</v>
      </c>
    </row>
    <row r="117" spans="1:17" ht="19.5" customHeight="1" x14ac:dyDescent="0.2">
      <c r="A117" s="126">
        <v>2018</v>
      </c>
      <c r="B117" s="140" t="s">
        <v>3</v>
      </c>
      <c r="C117" s="165">
        <v>102.5</v>
      </c>
      <c r="D117" s="165">
        <v>102.8</v>
      </c>
      <c r="E117" s="165">
        <v>101.1</v>
      </c>
      <c r="F117" s="165">
        <v>103</v>
      </c>
      <c r="G117" s="165">
        <v>100.8</v>
      </c>
      <c r="H117" s="165">
        <v>103.9</v>
      </c>
      <c r="I117" s="165">
        <v>100.3</v>
      </c>
      <c r="J117" s="165">
        <v>100.9</v>
      </c>
      <c r="K117" s="165">
        <v>106.1</v>
      </c>
      <c r="L117" s="165">
        <v>103</v>
      </c>
      <c r="M117" s="165">
        <v>103.1</v>
      </c>
      <c r="N117" s="165">
        <v>106.8</v>
      </c>
      <c r="O117" s="165">
        <v>103.3</v>
      </c>
      <c r="P117" s="306">
        <v>100.5</v>
      </c>
      <c r="Q117" s="165">
        <v>101.5</v>
      </c>
    </row>
    <row r="118" spans="1:17" ht="12" customHeight="1" x14ac:dyDescent="0.2">
      <c r="A118" s="126"/>
      <c r="B118" s="183" t="s">
        <v>4</v>
      </c>
      <c r="C118" s="165">
        <v>102.9</v>
      </c>
      <c r="D118" s="310">
        <v>103.2</v>
      </c>
      <c r="E118" s="165">
        <v>100.2</v>
      </c>
      <c r="F118" s="310">
        <v>102.4</v>
      </c>
      <c r="G118" s="310">
        <v>103.4</v>
      </c>
      <c r="H118" s="310">
        <v>103.4</v>
      </c>
      <c r="I118" s="310">
        <v>96.5</v>
      </c>
      <c r="J118" s="310">
        <v>101.5</v>
      </c>
      <c r="K118" s="310">
        <v>106.7</v>
      </c>
      <c r="L118" s="310">
        <v>103.6</v>
      </c>
      <c r="M118" s="310">
        <v>104.9</v>
      </c>
      <c r="N118" s="310">
        <v>108.1</v>
      </c>
      <c r="O118" s="310">
        <v>103.6</v>
      </c>
      <c r="P118" s="310">
        <v>100.6</v>
      </c>
      <c r="Q118" s="311">
        <v>101.7</v>
      </c>
    </row>
    <row r="119" spans="1:17" x14ac:dyDescent="0.2">
      <c r="A119" s="126"/>
      <c r="B119" s="183" t="s">
        <v>1</v>
      </c>
      <c r="C119" s="165">
        <v>103.6</v>
      </c>
      <c r="D119" s="165">
        <v>103.9</v>
      </c>
      <c r="E119" s="165">
        <v>100.1</v>
      </c>
      <c r="F119" s="165">
        <v>103</v>
      </c>
      <c r="G119" s="165">
        <v>105.7</v>
      </c>
      <c r="H119" s="165">
        <v>103.6</v>
      </c>
      <c r="I119" s="165">
        <v>98.1</v>
      </c>
      <c r="J119" s="165">
        <v>103.1</v>
      </c>
      <c r="K119" s="165">
        <v>108.6</v>
      </c>
      <c r="L119" s="165">
        <v>104.2</v>
      </c>
      <c r="M119" s="165">
        <v>106</v>
      </c>
      <c r="N119" s="165">
        <v>110</v>
      </c>
      <c r="O119" s="165">
        <v>103.9</v>
      </c>
      <c r="P119" s="165">
        <v>100.9</v>
      </c>
      <c r="Q119" s="309">
        <v>102.3</v>
      </c>
    </row>
    <row r="120" spans="1:17" x14ac:dyDescent="0.2">
      <c r="A120" s="126"/>
      <c r="B120" s="183" t="s">
        <v>2</v>
      </c>
      <c r="C120" s="165">
        <v>103.9</v>
      </c>
      <c r="D120" s="165">
        <v>104.1</v>
      </c>
      <c r="E120" s="165">
        <v>100.8</v>
      </c>
      <c r="F120" s="165">
        <v>102.2</v>
      </c>
      <c r="G120" s="165">
        <v>104.8</v>
      </c>
      <c r="H120" s="165">
        <v>102.8</v>
      </c>
      <c r="I120" s="165">
        <v>96.6</v>
      </c>
      <c r="J120" s="165">
        <v>102.2</v>
      </c>
      <c r="K120" s="165">
        <v>108</v>
      </c>
      <c r="L120" s="165">
        <v>104.7</v>
      </c>
      <c r="M120" s="165">
        <v>106.3</v>
      </c>
      <c r="N120" s="165">
        <v>110.8</v>
      </c>
      <c r="O120" s="165">
        <v>104.3</v>
      </c>
      <c r="P120" s="165">
        <v>101.5</v>
      </c>
      <c r="Q120" s="309">
        <v>102.3</v>
      </c>
    </row>
    <row r="121" spans="1:17" ht="21.75" customHeight="1" thickBot="1" x14ac:dyDescent="0.25">
      <c r="A121" s="126">
        <v>2019</v>
      </c>
      <c r="B121" s="183" t="s">
        <v>3</v>
      </c>
      <c r="C121" s="165">
        <v>104.4</v>
      </c>
      <c r="D121" s="310">
        <v>104.6</v>
      </c>
      <c r="E121" s="165">
        <v>99</v>
      </c>
      <c r="F121" s="310">
        <v>103.6</v>
      </c>
      <c r="G121" s="310">
        <v>106.9</v>
      </c>
      <c r="H121" s="310">
        <v>105.1</v>
      </c>
      <c r="I121" s="310">
        <v>94.4</v>
      </c>
      <c r="J121" s="310">
        <v>100.5</v>
      </c>
      <c r="K121" s="310">
        <v>109.2</v>
      </c>
      <c r="L121" s="310">
        <v>105.1</v>
      </c>
      <c r="M121" s="310">
        <v>107.5</v>
      </c>
      <c r="N121" s="310">
        <v>111.6</v>
      </c>
      <c r="O121" s="310">
        <v>104.2</v>
      </c>
      <c r="P121" s="310">
        <v>101.7</v>
      </c>
      <c r="Q121" s="311">
        <v>102.7</v>
      </c>
    </row>
    <row r="122" spans="1:17" ht="12.75" customHeight="1" x14ac:dyDescent="0.2">
      <c r="A122" s="89" t="s">
        <v>210</v>
      </c>
      <c r="B122" s="88"/>
      <c r="C122" s="166"/>
      <c r="D122" s="312"/>
      <c r="E122" s="312"/>
      <c r="F122" s="312"/>
      <c r="G122" s="312"/>
      <c r="H122" s="312"/>
      <c r="I122" s="312"/>
      <c r="J122" s="312"/>
      <c r="K122" s="312"/>
      <c r="L122" s="312"/>
      <c r="M122" s="312"/>
      <c r="N122" s="312"/>
      <c r="O122" s="312"/>
      <c r="P122" s="312"/>
      <c r="Q122" s="313"/>
    </row>
    <row r="123" spans="1:17" s="99" customFormat="1" ht="18.75" customHeight="1" x14ac:dyDescent="0.2">
      <c r="A123" s="206" t="s">
        <v>267</v>
      </c>
      <c r="C123" s="314" t="s">
        <v>179</v>
      </c>
      <c r="D123" s="314" t="s">
        <v>188</v>
      </c>
      <c r="E123" s="314" t="s">
        <v>190</v>
      </c>
      <c r="F123" s="314" t="s">
        <v>191</v>
      </c>
      <c r="G123" s="314" t="s">
        <v>192</v>
      </c>
      <c r="H123" s="314" t="s">
        <v>193</v>
      </c>
      <c r="I123" s="314" t="s">
        <v>194</v>
      </c>
      <c r="J123" s="314" t="s">
        <v>195</v>
      </c>
      <c r="K123" s="314" t="s">
        <v>196</v>
      </c>
      <c r="L123" s="314" t="s">
        <v>197</v>
      </c>
      <c r="M123" s="314" t="s">
        <v>198</v>
      </c>
      <c r="N123" s="314" t="s">
        <v>182</v>
      </c>
      <c r="O123" s="314" t="s">
        <v>183</v>
      </c>
      <c r="P123" s="314" t="s">
        <v>184</v>
      </c>
      <c r="Q123" s="315" t="s">
        <v>214</v>
      </c>
    </row>
    <row r="124" spans="1:17" ht="12.75" customHeight="1" x14ac:dyDescent="0.2">
      <c r="A124" s="90">
        <v>2015</v>
      </c>
      <c r="C124" s="165">
        <v>2.2999999999999998</v>
      </c>
      <c r="D124" s="165">
        <v>2.5</v>
      </c>
      <c r="E124" s="165">
        <v>1.1000000000000001</v>
      </c>
      <c r="F124" s="165">
        <v>1.2</v>
      </c>
      <c r="G124" s="165">
        <v>8</v>
      </c>
      <c r="H124" s="165">
        <v>0</v>
      </c>
      <c r="I124" s="165">
        <v>1</v>
      </c>
      <c r="J124" s="165">
        <v>3.4</v>
      </c>
      <c r="K124" s="165">
        <v>4.4000000000000004</v>
      </c>
      <c r="L124" s="165">
        <v>2.7</v>
      </c>
      <c r="M124" s="165">
        <v>4.5</v>
      </c>
      <c r="N124" s="165">
        <v>4.0999999999999996</v>
      </c>
      <c r="O124" s="165">
        <v>2.6</v>
      </c>
      <c r="P124" s="306">
        <v>0.9</v>
      </c>
      <c r="Q124" s="165">
        <v>1.5</v>
      </c>
    </row>
    <row r="125" spans="1:17" ht="12.75" customHeight="1" x14ac:dyDescent="0.2">
      <c r="A125" s="90">
        <v>2016</v>
      </c>
      <c r="C125" s="165">
        <v>1.8</v>
      </c>
      <c r="D125" s="165">
        <v>1.9</v>
      </c>
      <c r="E125" s="165">
        <v>-5.6</v>
      </c>
      <c r="F125" s="165">
        <v>1</v>
      </c>
      <c r="G125" s="165">
        <v>0.3</v>
      </c>
      <c r="H125" s="165">
        <v>0.4</v>
      </c>
      <c r="I125" s="165">
        <v>2.1</v>
      </c>
      <c r="J125" s="165">
        <v>5.6</v>
      </c>
      <c r="K125" s="165">
        <v>4.0999999999999996</v>
      </c>
      <c r="L125" s="165">
        <v>1.9</v>
      </c>
      <c r="M125" s="165">
        <v>3.8</v>
      </c>
      <c r="N125" s="165">
        <v>3.4</v>
      </c>
      <c r="O125" s="165">
        <v>2.1</v>
      </c>
      <c r="P125" s="306">
        <v>0</v>
      </c>
      <c r="Q125" s="165">
        <v>1</v>
      </c>
    </row>
    <row r="126" spans="1:17" ht="12.75" customHeight="1" x14ac:dyDescent="0.2">
      <c r="A126" s="90">
        <v>2017</v>
      </c>
      <c r="C126" s="165">
        <v>1.8</v>
      </c>
      <c r="D126" s="165">
        <v>2.1</v>
      </c>
      <c r="E126" s="165">
        <v>3</v>
      </c>
      <c r="F126" s="165">
        <v>1.8</v>
      </c>
      <c r="G126" s="165">
        <v>-0.6</v>
      </c>
      <c r="H126" s="165">
        <v>2.5</v>
      </c>
      <c r="I126" s="165">
        <v>-1.6</v>
      </c>
      <c r="J126" s="165">
        <v>3.4</v>
      </c>
      <c r="K126" s="165">
        <v>7.1</v>
      </c>
      <c r="L126" s="165">
        <v>2.1</v>
      </c>
      <c r="M126" s="165">
        <v>2.2000000000000002</v>
      </c>
      <c r="N126" s="165">
        <v>4.9000000000000004</v>
      </c>
      <c r="O126" s="165">
        <v>2.2000000000000002</v>
      </c>
      <c r="P126" s="306">
        <v>0.6</v>
      </c>
      <c r="Q126" s="165">
        <v>1.2</v>
      </c>
    </row>
    <row r="127" spans="1:17" ht="12.75" customHeight="1" x14ac:dyDescent="0.2">
      <c r="A127" s="90">
        <v>2018</v>
      </c>
      <c r="C127" s="165">
        <v>1.4</v>
      </c>
      <c r="D127" s="165">
        <v>1.4</v>
      </c>
      <c r="E127" s="165">
        <v>-2.2999999999999998</v>
      </c>
      <c r="F127" s="165">
        <v>0.8</v>
      </c>
      <c r="G127" s="165">
        <v>4.3</v>
      </c>
      <c r="H127" s="165">
        <v>0.9</v>
      </c>
      <c r="I127" s="165">
        <v>-0.6</v>
      </c>
      <c r="J127" s="165">
        <v>-1.4</v>
      </c>
      <c r="K127" s="165">
        <v>0.3</v>
      </c>
      <c r="L127" s="165">
        <v>1.7</v>
      </c>
      <c r="M127" s="165">
        <v>2.8</v>
      </c>
      <c r="N127" s="165">
        <v>3.8</v>
      </c>
      <c r="O127" s="165">
        <v>1.6</v>
      </c>
      <c r="P127" s="306">
        <v>0.3</v>
      </c>
      <c r="Q127" s="165">
        <v>0.7</v>
      </c>
    </row>
    <row r="128" spans="1:17" ht="12.75" customHeight="1" x14ac:dyDescent="0.2">
      <c r="A128" s="115"/>
      <c r="C128" s="165"/>
      <c r="D128" s="165"/>
      <c r="E128" s="165"/>
      <c r="F128" s="165"/>
      <c r="G128" s="165"/>
      <c r="H128" s="165"/>
      <c r="I128" s="165"/>
      <c r="J128" s="165"/>
      <c r="K128" s="165"/>
      <c r="L128" s="165"/>
      <c r="M128" s="165"/>
      <c r="N128" s="165"/>
      <c r="O128" s="165"/>
      <c r="P128" s="165"/>
      <c r="Q128" s="309"/>
    </row>
    <row r="129" spans="1:17" ht="12.75" customHeight="1" x14ac:dyDescent="0.2">
      <c r="A129" s="115" t="s">
        <v>209</v>
      </c>
      <c r="C129" s="165"/>
      <c r="D129" s="165"/>
      <c r="E129" s="165"/>
      <c r="F129" s="165"/>
      <c r="G129" s="165"/>
      <c r="H129" s="165"/>
      <c r="I129" s="165"/>
      <c r="J129" s="165"/>
      <c r="K129" s="165"/>
      <c r="L129" s="165"/>
      <c r="M129" s="165"/>
      <c r="N129" s="165"/>
      <c r="O129" s="165"/>
      <c r="P129" s="165"/>
      <c r="Q129" s="316"/>
    </row>
    <row r="130" spans="1:17" s="99" customFormat="1" ht="18.75" customHeight="1" x14ac:dyDescent="0.2">
      <c r="A130" s="206" t="s">
        <v>267</v>
      </c>
      <c r="C130" s="314" t="s">
        <v>180</v>
      </c>
      <c r="D130" s="314" t="s">
        <v>188</v>
      </c>
      <c r="E130" s="314" t="s">
        <v>190</v>
      </c>
      <c r="F130" s="314" t="s">
        <v>191</v>
      </c>
      <c r="G130" s="314" t="s">
        <v>192</v>
      </c>
      <c r="H130" s="314" t="s">
        <v>193</v>
      </c>
      <c r="I130" s="314" t="s">
        <v>194</v>
      </c>
      <c r="J130" s="314" t="s">
        <v>195</v>
      </c>
      <c r="K130" s="314" t="s">
        <v>196</v>
      </c>
      <c r="L130" s="314" t="s">
        <v>197</v>
      </c>
      <c r="M130" s="314" t="s">
        <v>198</v>
      </c>
      <c r="N130" s="314" t="s">
        <v>182</v>
      </c>
      <c r="O130" s="314" t="s">
        <v>183</v>
      </c>
      <c r="P130" s="314" t="s">
        <v>184</v>
      </c>
      <c r="Q130" s="315" t="s">
        <v>215</v>
      </c>
    </row>
    <row r="131" spans="1:17" ht="12.75" customHeight="1" x14ac:dyDescent="0.2">
      <c r="A131" s="126">
        <v>2015</v>
      </c>
      <c r="B131" s="90" t="s">
        <v>3</v>
      </c>
      <c r="C131" s="165">
        <v>0.4</v>
      </c>
      <c r="D131" s="165">
        <v>0.3</v>
      </c>
      <c r="E131" s="165">
        <v>-1.3</v>
      </c>
      <c r="F131" s="165">
        <v>0.5</v>
      </c>
      <c r="G131" s="165">
        <v>2.2000000000000002</v>
      </c>
      <c r="H131" s="165">
        <v>0</v>
      </c>
      <c r="I131" s="165">
        <v>2.5</v>
      </c>
      <c r="J131" s="165">
        <v>0.2</v>
      </c>
      <c r="K131" s="165">
        <v>1.1000000000000001</v>
      </c>
      <c r="L131" s="165">
        <v>0.3</v>
      </c>
      <c r="M131" s="165">
        <v>1.1000000000000001</v>
      </c>
      <c r="N131" s="165">
        <v>0.5</v>
      </c>
      <c r="O131" s="165">
        <v>0.3</v>
      </c>
      <c r="P131" s="165">
        <v>-0.5</v>
      </c>
      <c r="Q131" s="309">
        <v>0.3</v>
      </c>
    </row>
    <row r="132" spans="1:17" ht="12.75" customHeight="1" x14ac:dyDescent="0.2">
      <c r="A132" s="126"/>
      <c r="B132" s="90" t="s">
        <v>4</v>
      </c>
      <c r="C132" s="165">
        <v>0.6</v>
      </c>
      <c r="D132" s="165">
        <v>0.6</v>
      </c>
      <c r="E132" s="165">
        <v>0.9</v>
      </c>
      <c r="F132" s="165">
        <v>0.7</v>
      </c>
      <c r="G132" s="165">
        <v>8.4</v>
      </c>
      <c r="H132" s="165">
        <v>-0.4</v>
      </c>
      <c r="I132" s="165">
        <v>-1.8</v>
      </c>
      <c r="J132" s="165">
        <v>4.2</v>
      </c>
      <c r="K132" s="165">
        <v>1.2</v>
      </c>
      <c r="L132" s="165">
        <v>0.6</v>
      </c>
      <c r="M132" s="165">
        <v>1.2</v>
      </c>
      <c r="N132" s="165">
        <v>1</v>
      </c>
      <c r="O132" s="165">
        <v>0.4</v>
      </c>
      <c r="P132" s="165">
        <v>0.5</v>
      </c>
      <c r="Q132" s="309">
        <v>0.4</v>
      </c>
    </row>
    <row r="133" spans="1:17" ht="12.75" customHeight="1" x14ac:dyDescent="0.2">
      <c r="A133" s="126"/>
      <c r="B133" s="90" t="s">
        <v>1</v>
      </c>
      <c r="C133" s="165">
        <v>0.4</v>
      </c>
      <c r="D133" s="165">
        <v>0.3</v>
      </c>
      <c r="E133" s="165">
        <v>-0.6</v>
      </c>
      <c r="F133" s="165">
        <v>-0.3</v>
      </c>
      <c r="G133" s="165">
        <v>-0.9</v>
      </c>
      <c r="H133" s="165">
        <v>-0.4</v>
      </c>
      <c r="I133" s="165">
        <v>0.8</v>
      </c>
      <c r="J133" s="165">
        <v>0.4</v>
      </c>
      <c r="K133" s="165">
        <v>-0.6</v>
      </c>
      <c r="L133" s="165">
        <v>0.5</v>
      </c>
      <c r="M133" s="165">
        <v>0.5</v>
      </c>
      <c r="N133" s="165">
        <v>0.6</v>
      </c>
      <c r="O133" s="165">
        <v>0.6</v>
      </c>
      <c r="P133" s="165">
        <v>0.2</v>
      </c>
      <c r="Q133" s="309">
        <v>0.2</v>
      </c>
    </row>
    <row r="134" spans="1:17" ht="12.75" customHeight="1" x14ac:dyDescent="0.2">
      <c r="A134" s="126"/>
      <c r="B134" s="90" t="s">
        <v>2</v>
      </c>
      <c r="C134" s="165">
        <v>0.7</v>
      </c>
      <c r="D134" s="165">
        <v>0.5</v>
      </c>
      <c r="E134" s="165">
        <v>-1.7</v>
      </c>
      <c r="F134" s="165">
        <v>-0.6</v>
      </c>
      <c r="G134" s="165">
        <v>-2</v>
      </c>
      <c r="H134" s="165">
        <v>-0.2</v>
      </c>
      <c r="I134" s="165">
        <v>-2.4</v>
      </c>
      <c r="J134" s="165">
        <v>0.3</v>
      </c>
      <c r="K134" s="165">
        <v>1.5</v>
      </c>
      <c r="L134" s="165">
        <v>0.6</v>
      </c>
      <c r="M134" s="165">
        <v>1</v>
      </c>
      <c r="N134" s="165">
        <v>0.6</v>
      </c>
      <c r="O134" s="165">
        <v>0.7</v>
      </c>
      <c r="P134" s="165">
        <v>0.3</v>
      </c>
      <c r="Q134" s="309">
        <v>0.5</v>
      </c>
    </row>
    <row r="135" spans="1:17" ht="12.75" customHeight="1" x14ac:dyDescent="0.2">
      <c r="A135" s="126">
        <v>2016</v>
      </c>
      <c r="B135" s="90" t="s">
        <v>3</v>
      </c>
      <c r="C135" s="165">
        <v>0.3</v>
      </c>
      <c r="D135" s="165">
        <v>0.3</v>
      </c>
      <c r="E135" s="165">
        <v>-3.7</v>
      </c>
      <c r="F135" s="165">
        <v>0.1</v>
      </c>
      <c r="G135" s="165">
        <v>-1.9</v>
      </c>
      <c r="H135" s="165">
        <v>-0.1</v>
      </c>
      <c r="I135" s="165">
        <v>2.1</v>
      </c>
      <c r="J135" s="165">
        <v>1.8</v>
      </c>
      <c r="K135" s="165">
        <v>0.3</v>
      </c>
      <c r="L135" s="165">
        <v>0.4</v>
      </c>
      <c r="M135" s="165">
        <v>1.1000000000000001</v>
      </c>
      <c r="N135" s="165">
        <v>0.4</v>
      </c>
      <c r="O135" s="165">
        <v>0.5</v>
      </c>
      <c r="P135" s="165">
        <v>-0.2</v>
      </c>
      <c r="Q135" s="309">
        <v>0.1</v>
      </c>
    </row>
    <row r="136" spans="1:17" ht="12.75" customHeight="1" x14ac:dyDescent="0.2">
      <c r="A136" s="126"/>
      <c r="B136" s="90" t="s">
        <v>4</v>
      </c>
      <c r="C136" s="165">
        <v>0.2</v>
      </c>
      <c r="D136" s="165">
        <v>0.4</v>
      </c>
      <c r="E136" s="165">
        <v>-1.1000000000000001</v>
      </c>
      <c r="F136" s="165">
        <v>1.8</v>
      </c>
      <c r="G136" s="165">
        <v>2.2000000000000002</v>
      </c>
      <c r="H136" s="165">
        <v>1.2</v>
      </c>
      <c r="I136" s="165">
        <v>4.5999999999999996</v>
      </c>
      <c r="J136" s="165">
        <v>2.8</v>
      </c>
      <c r="K136" s="165">
        <v>1.7</v>
      </c>
      <c r="L136" s="165">
        <v>0.1</v>
      </c>
      <c r="M136" s="165">
        <v>0.5</v>
      </c>
      <c r="N136" s="165">
        <v>0.2</v>
      </c>
      <c r="O136" s="165">
        <v>0.3</v>
      </c>
      <c r="P136" s="165">
        <v>-0.4</v>
      </c>
      <c r="Q136" s="309">
        <v>0</v>
      </c>
    </row>
    <row r="137" spans="1:17" ht="12.75" customHeight="1" x14ac:dyDescent="0.2">
      <c r="A137" s="126"/>
      <c r="B137" s="90" t="s">
        <v>1</v>
      </c>
      <c r="C137" s="165">
        <v>0.5</v>
      </c>
      <c r="D137" s="165">
        <v>0.6</v>
      </c>
      <c r="E137" s="165">
        <v>-0.2</v>
      </c>
      <c r="F137" s="165">
        <v>-0.4</v>
      </c>
      <c r="G137" s="165">
        <v>5.0999999999999996</v>
      </c>
      <c r="H137" s="165">
        <v>-0.5</v>
      </c>
      <c r="I137" s="165">
        <v>-3.9</v>
      </c>
      <c r="J137" s="165">
        <v>0.1</v>
      </c>
      <c r="K137" s="165">
        <v>1.1000000000000001</v>
      </c>
      <c r="L137" s="165">
        <v>0.8</v>
      </c>
      <c r="M137" s="165">
        <v>0.9</v>
      </c>
      <c r="N137" s="165">
        <v>2.9</v>
      </c>
      <c r="O137" s="165">
        <v>0.7</v>
      </c>
      <c r="P137" s="165">
        <v>-0.1</v>
      </c>
      <c r="Q137" s="309">
        <v>0.3</v>
      </c>
    </row>
    <row r="138" spans="1:17" ht="12.75" customHeight="1" x14ac:dyDescent="0.2">
      <c r="A138" s="126"/>
      <c r="B138" s="90" t="s">
        <v>2</v>
      </c>
      <c r="C138" s="165">
        <v>0.7</v>
      </c>
      <c r="D138" s="165">
        <v>1</v>
      </c>
      <c r="E138" s="165">
        <v>0.6</v>
      </c>
      <c r="F138" s="165">
        <v>0.6</v>
      </c>
      <c r="G138" s="165">
        <v>-7.8</v>
      </c>
      <c r="H138" s="165">
        <v>1.3</v>
      </c>
      <c r="I138" s="165">
        <v>2.4</v>
      </c>
      <c r="J138" s="165">
        <v>0.6</v>
      </c>
      <c r="K138" s="165">
        <v>2.9</v>
      </c>
      <c r="L138" s="165">
        <v>0.8</v>
      </c>
      <c r="M138" s="165">
        <v>1.7</v>
      </c>
      <c r="N138" s="165">
        <v>1.8</v>
      </c>
      <c r="O138" s="165">
        <v>0.5</v>
      </c>
      <c r="P138" s="165">
        <v>0.1</v>
      </c>
      <c r="Q138" s="309">
        <v>0.6</v>
      </c>
    </row>
    <row r="139" spans="1:17" ht="12.75" customHeight="1" x14ac:dyDescent="0.2">
      <c r="A139" s="126">
        <v>2017</v>
      </c>
      <c r="B139" s="120" t="s">
        <v>3</v>
      </c>
      <c r="C139" s="165">
        <v>0.4</v>
      </c>
      <c r="D139" s="165">
        <v>0.4</v>
      </c>
      <c r="E139" s="165">
        <v>2.1</v>
      </c>
      <c r="F139" s="165">
        <v>0.3</v>
      </c>
      <c r="G139" s="165">
        <v>2.6</v>
      </c>
      <c r="H139" s="165">
        <v>0.5</v>
      </c>
      <c r="I139" s="165">
        <v>-3.9</v>
      </c>
      <c r="J139" s="165">
        <v>3.1</v>
      </c>
      <c r="K139" s="165">
        <v>3.2</v>
      </c>
      <c r="L139" s="165">
        <v>0.5</v>
      </c>
      <c r="M139" s="165">
        <v>-0.2</v>
      </c>
      <c r="N139" s="165">
        <v>0.4</v>
      </c>
      <c r="O139" s="165">
        <v>0.8</v>
      </c>
      <c r="P139" s="165">
        <v>0.5</v>
      </c>
      <c r="Q139" s="309">
        <v>0.3</v>
      </c>
    </row>
    <row r="140" spans="1:17" ht="12.75" customHeight="1" x14ac:dyDescent="0.2">
      <c r="A140" s="126"/>
      <c r="B140" s="127" t="s">
        <v>4</v>
      </c>
      <c r="C140" s="165">
        <v>0.3</v>
      </c>
      <c r="D140" s="165">
        <v>0.2</v>
      </c>
      <c r="E140" s="165">
        <v>0.6</v>
      </c>
      <c r="F140" s="165">
        <v>0.3</v>
      </c>
      <c r="G140" s="165">
        <v>1.5</v>
      </c>
      <c r="H140" s="165">
        <v>0.1</v>
      </c>
      <c r="I140" s="165">
        <v>0.9</v>
      </c>
      <c r="J140" s="165">
        <v>-0.8</v>
      </c>
      <c r="K140" s="165">
        <v>0.2</v>
      </c>
      <c r="L140" s="165">
        <v>0.4</v>
      </c>
      <c r="M140" s="165">
        <v>0.3</v>
      </c>
      <c r="N140" s="165">
        <v>1.2</v>
      </c>
      <c r="O140" s="165">
        <v>0.2</v>
      </c>
      <c r="P140" s="165">
        <v>0.3</v>
      </c>
      <c r="Q140" s="309">
        <v>0.1</v>
      </c>
    </row>
    <row r="141" spans="1:17" ht="12.75" customHeight="1" x14ac:dyDescent="0.2">
      <c r="A141" s="126"/>
      <c r="B141" s="134" t="s">
        <v>1</v>
      </c>
      <c r="C141" s="165">
        <v>0.5</v>
      </c>
      <c r="D141" s="165">
        <v>0.5</v>
      </c>
      <c r="E141" s="165">
        <v>0.6</v>
      </c>
      <c r="F141" s="165">
        <v>1</v>
      </c>
      <c r="G141" s="165">
        <v>0.1</v>
      </c>
      <c r="H141" s="165">
        <v>1.1000000000000001</v>
      </c>
      <c r="I141" s="165">
        <v>2.2000000000000002</v>
      </c>
      <c r="J141" s="165">
        <v>-0.5</v>
      </c>
      <c r="K141" s="165">
        <v>0.7</v>
      </c>
      <c r="L141" s="165">
        <v>0.4</v>
      </c>
      <c r="M141" s="165">
        <v>0.5</v>
      </c>
      <c r="N141" s="165">
        <v>0.7</v>
      </c>
      <c r="O141" s="165">
        <v>0.6</v>
      </c>
      <c r="P141" s="165">
        <v>-0.1</v>
      </c>
      <c r="Q141" s="309">
        <v>0.4</v>
      </c>
    </row>
    <row r="142" spans="1:17" ht="12.75" customHeight="1" x14ac:dyDescent="0.2">
      <c r="A142" s="126"/>
      <c r="B142" s="134" t="s">
        <v>2</v>
      </c>
      <c r="C142" s="165">
        <v>0.4</v>
      </c>
      <c r="D142" s="165">
        <v>0.5</v>
      </c>
      <c r="E142" s="165">
        <v>-0.1</v>
      </c>
      <c r="F142" s="165">
        <v>0.6</v>
      </c>
      <c r="G142" s="165">
        <v>-4.5</v>
      </c>
      <c r="H142" s="165">
        <v>1.5</v>
      </c>
      <c r="I142" s="165">
        <v>-0.8</v>
      </c>
      <c r="J142" s="165">
        <v>0</v>
      </c>
      <c r="K142" s="165">
        <v>0.3</v>
      </c>
      <c r="L142" s="165">
        <v>0.3</v>
      </c>
      <c r="M142" s="165">
        <v>0.2</v>
      </c>
      <c r="N142" s="165">
        <v>1.3</v>
      </c>
      <c r="O142" s="165">
        <v>0.4</v>
      </c>
      <c r="P142" s="165">
        <v>-0.3</v>
      </c>
      <c r="Q142" s="309">
        <v>0.3</v>
      </c>
    </row>
    <row r="143" spans="1:17" ht="12.75" customHeight="1" x14ac:dyDescent="0.2">
      <c r="A143" s="126">
        <v>2018</v>
      </c>
      <c r="B143" s="140" t="s">
        <v>3</v>
      </c>
      <c r="C143" s="165">
        <v>0.1</v>
      </c>
      <c r="D143" s="165">
        <v>0</v>
      </c>
      <c r="E143" s="165">
        <v>-2.1</v>
      </c>
      <c r="F143" s="165">
        <v>0.1</v>
      </c>
      <c r="G143" s="165">
        <v>4.5999999999999996</v>
      </c>
      <c r="H143" s="165">
        <v>-0.3</v>
      </c>
      <c r="I143" s="165">
        <v>1.1000000000000001</v>
      </c>
      <c r="J143" s="165">
        <v>-1.9</v>
      </c>
      <c r="K143" s="165">
        <v>-1.5</v>
      </c>
      <c r="L143" s="165">
        <v>0.3</v>
      </c>
      <c r="M143" s="165">
        <v>0.3</v>
      </c>
      <c r="N143" s="165">
        <v>0.2</v>
      </c>
      <c r="O143" s="165">
        <v>0.5</v>
      </c>
      <c r="P143" s="165">
        <v>0.1</v>
      </c>
      <c r="Q143" s="309">
        <v>-0.1</v>
      </c>
    </row>
    <row r="144" spans="1:17" ht="12.75" customHeight="1" x14ac:dyDescent="0.2">
      <c r="A144" s="126"/>
      <c r="B144" s="183" t="s">
        <v>4</v>
      </c>
      <c r="C144" s="165">
        <v>0.4</v>
      </c>
      <c r="D144" s="165">
        <v>0.4</v>
      </c>
      <c r="E144" s="165">
        <v>-0.9</v>
      </c>
      <c r="F144" s="165">
        <v>-0.6</v>
      </c>
      <c r="G144" s="165">
        <v>2.5</v>
      </c>
      <c r="H144" s="165">
        <v>-0.5</v>
      </c>
      <c r="I144" s="165">
        <v>-3.7</v>
      </c>
      <c r="J144" s="165">
        <v>0.6</v>
      </c>
      <c r="K144" s="165">
        <v>0.5</v>
      </c>
      <c r="L144" s="165">
        <v>0.6</v>
      </c>
      <c r="M144" s="165">
        <v>1.7</v>
      </c>
      <c r="N144" s="165">
        <v>1.2</v>
      </c>
      <c r="O144" s="165">
        <v>0.2</v>
      </c>
      <c r="P144" s="165">
        <v>0.1</v>
      </c>
      <c r="Q144" s="309">
        <v>0.2</v>
      </c>
    </row>
    <row r="145" spans="1:17" ht="12.75" customHeight="1" x14ac:dyDescent="0.2">
      <c r="A145" s="126"/>
      <c r="B145" s="183" t="s">
        <v>1</v>
      </c>
      <c r="C145" s="165">
        <v>0.7</v>
      </c>
      <c r="D145" s="165">
        <v>0.7</v>
      </c>
      <c r="E145" s="165">
        <v>-0.1</v>
      </c>
      <c r="F145" s="165">
        <v>0.6</v>
      </c>
      <c r="G145" s="165">
        <v>2.2000000000000002</v>
      </c>
      <c r="H145" s="165">
        <v>0.2</v>
      </c>
      <c r="I145" s="165">
        <v>1.6</v>
      </c>
      <c r="J145" s="165">
        <v>1.6</v>
      </c>
      <c r="K145" s="165">
        <v>1.8</v>
      </c>
      <c r="L145" s="165">
        <v>0.6</v>
      </c>
      <c r="M145" s="165">
        <v>1</v>
      </c>
      <c r="N145" s="165">
        <v>1.8</v>
      </c>
      <c r="O145" s="165">
        <v>0.3</v>
      </c>
      <c r="P145" s="165">
        <v>0.3</v>
      </c>
      <c r="Q145" s="309">
        <v>0.5</v>
      </c>
    </row>
    <row r="146" spans="1:17" ht="12.75" customHeight="1" x14ac:dyDescent="0.2">
      <c r="A146" s="126"/>
      <c r="B146" s="183" t="s">
        <v>2</v>
      </c>
      <c r="C146" s="165">
        <v>0.2</v>
      </c>
      <c r="D146" s="165">
        <v>0.2</v>
      </c>
      <c r="E146" s="165">
        <v>0.6</v>
      </c>
      <c r="F146" s="165">
        <v>-0.8</v>
      </c>
      <c r="G146" s="165">
        <v>-0.8</v>
      </c>
      <c r="H146" s="165">
        <v>-0.7</v>
      </c>
      <c r="I146" s="165">
        <v>-1.5</v>
      </c>
      <c r="J146" s="165">
        <v>-0.9</v>
      </c>
      <c r="K146" s="165">
        <v>-0.5</v>
      </c>
      <c r="L146" s="165">
        <v>0.5</v>
      </c>
      <c r="M146" s="165">
        <v>0.3</v>
      </c>
      <c r="N146" s="165">
        <v>0.8</v>
      </c>
      <c r="O146" s="165">
        <v>0.4</v>
      </c>
      <c r="P146" s="165">
        <v>0.6</v>
      </c>
      <c r="Q146" s="309">
        <v>0.1</v>
      </c>
    </row>
    <row r="147" spans="1:17" ht="12.75" customHeight="1" x14ac:dyDescent="0.2">
      <c r="A147" s="126">
        <v>2019</v>
      </c>
      <c r="B147" s="183" t="s">
        <v>3</v>
      </c>
      <c r="C147" s="165">
        <v>0.5</v>
      </c>
      <c r="D147" s="165">
        <v>0.5</v>
      </c>
      <c r="E147" s="165">
        <v>-1.8</v>
      </c>
      <c r="F147" s="165">
        <v>1.4</v>
      </c>
      <c r="G147" s="165">
        <v>2</v>
      </c>
      <c r="H147" s="165">
        <v>2.2000000000000002</v>
      </c>
      <c r="I147" s="165">
        <v>-2.2999999999999998</v>
      </c>
      <c r="J147" s="165">
        <v>-1.7</v>
      </c>
      <c r="K147" s="165">
        <v>1</v>
      </c>
      <c r="L147" s="165">
        <v>0.3</v>
      </c>
      <c r="M147" s="165">
        <v>1.1000000000000001</v>
      </c>
      <c r="N147" s="165">
        <v>0.7</v>
      </c>
      <c r="O147" s="165">
        <v>0</v>
      </c>
      <c r="P147" s="165">
        <v>0.2</v>
      </c>
      <c r="Q147" s="309">
        <v>0.4</v>
      </c>
    </row>
    <row r="148" spans="1:17" x14ac:dyDescent="0.2">
      <c r="A148" s="85" t="s">
        <v>75</v>
      </c>
      <c r="C148" s="165"/>
      <c r="D148" s="317"/>
      <c r="E148" s="317"/>
      <c r="F148" s="317"/>
      <c r="G148" s="317"/>
      <c r="H148" s="317"/>
      <c r="I148" s="317"/>
      <c r="J148" s="317"/>
      <c r="K148" s="317"/>
      <c r="L148" s="317"/>
      <c r="M148" s="317"/>
      <c r="N148" s="317"/>
      <c r="O148" s="317"/>
      <c r="P148" s="317"/>
      <c r="Q148" s="316"/>
    </row>
    <row r="149" spans="1:17" s="99" customFormat="1" ht="18.75" customHeight="1" x14ac:dyDescent="0.2">
      <c r="A149" s="206" t="s">
        <v>267</v>
      </c>
      <c r="C149" s="314" t="s">
        <v>181</v>
      </c>
      <c r="D149" s="314" t="s">
        <v>189</v>
      </c>
      <c r="E149" s="314" t="s">
        <v>199</v>
      </c>
      <c r="F149" s="314" t="s">
        <v>200</v>
      </c>
      <c r="G149" s="314" t="s">
        <v>201</v>
      </c>
      <c r="H149" s="314" t="s">
        <v>202</v>
      </c>
      <c r="I149" s="314" t="s">
        <v>203</v>
      </c>
      <c r="J149" s="314" t="s">
        <v>204</v>
      </c>
      <c r="K149" s="314" t="s">
        <v>205</v>
      </c>
      <c r="L149" s="314" t="s">
        <v>206</v>
      </c>
      <c r="M149" s="314" t="s">
        <v>207</v>
      </c>
      <c r="N149" s="314" t="s">
        <v>187</v>
      </c>
      <c r="O149" s="314" t="s">
        <v>186</v>
      </c>
      <c r="P149" s="314" t="s">
        <v>185</v>
      </c>
      <c r="Q149" s="315" t="s">
        <v>216</v>
      </c>
    </row>
    <row r="150" spans="1:17" x14ac:dyDescent="0.2">
      <c r="A150" s="126">
        <v>2015</v>
      </c>
      <c r="B150" s="90" t="s">
        <v>3</v>
      </c>
      <c r="C150" s="165">
        <v>2.7</v>
      </c>
      <c r="D150" s="165">
        <v>3.3</v>
      </c>
      <c r="E150" s="165">
        <v>3.9</v>
      </c>
      <c r="F150" s="165">
        <v>1.5</v>
      </c>
      <c r="G150" s="165">
        <v>1.7</v>
      </c>
      <c r="H150" s="165">
        <v>1.4</v>
      </c>
      <c r="I150" s="165">
        <v>4.5</v>
      </c>
      <c r="J150" s="165">
        <v>-2.1</v>
      </c>
      <c r="K150" s="165">
        <v>6.7</v>
      </c>
      <c r="L150" s="165">
        <v>3.3</v>
      </c>
      <c r="M150" s="165">
        <v>5</v>
      </c>
      <c r="N150" s="165">
        <v>5.0999999999999996</v>
      </c>
      <c r="O150" s="165">
        <v>3.4</v>
      </c>
      <c r="P150" s="165">
        <v>1.3</v>
      </c>
      <c r="Q150" s="309">
        <v>1.9</v>
      </c>
    </row>
    <row r="151" spans="1:17" x14ac:dyDescent="0.2">
      <c r="A151" s="126"/>
      <c r="B151" s="90" t="s">
        <v>4</v>
      </c>
      <c r="C151" s="165">
        <v>2.4</v>
      </c>
      <c r="D151" s="165">
        <v>2.8</v>
      </c>
      <c r="E151" s="165">
        <v>2.4</v>
      </c>
      <c r="F151" s="165">
        <v>1.8</v>
      </c>
      <c r="G151" s="165">
        <v>10.3</v>
      </c>
      <c r="H151" s="165">
        <v>0.2</v>
      </c>
      <c r="I151" s="165">
        <v>1.7</v>
      </c>
      <c r="J151" s="165">
        <v>5</v>
      </c>
      <c r="K151" s="165">
        <v>5.7</v>
      </c>
      <c r="L151" s="165">
        <v>2.9</v>
      </c>
      <c r="M151" s="165">
        <v>4.9000000000000004</v>
      </c>
      <c r="N151" s="165">
        <v>4.5999999999999996</v>
      </c>
      <c r="O151" s="165">
        <v>2.7</v>
      </c>
      <c r="P151" s="165">
        <v>1.2</v>
      </c>
      <c r="Q151" s="309">
        <v>1.6</v>
      </c>
    </row>
    <row r="152" spans="1:17" x14ac:dyDescent="0.2">
      <c r="A152" s="126"/>
      <c r="B152" s="90" t="s">
        <v>1</v>
      </c>
      <c r="C152" s="165">
        <v>2.1</v>
      </c>
      <c r="D152" s="165">
        <v>2.1</v>
      </c>
      <c r="E152" s="165">
        <v>0.7</v>
      </c>
      <c r="F152" s="165">
        <v>1.2</v>
      </c>
      <c r="G152" s="165">
        <v>12.5</v>
      </c>
      <c r="H152" s="165">
        <v>-0.7</v>
      </c>
      <c r="I152" s="165">
        <v>-0.9</v>
      </c>
      <c r="J152" s="165">
        <v>5.7</v>
      </c>
      <c r="K152" s="165">
        <v>2.1</v>
      </c>
      <c r="L152" s="165">
        <v>2.5</v>
      </c>
      <c r="M152" s="165">
        <v>4.4000000000000004</v>
      </c>
      <c r="N152" s="165">
        <v>3.8</v>
      </c>
      <c r="O152" s="165">
        <v>2.4</v>
      </c>
      <c r="P152" s="165">
        <v>0.8</v>
      </c>
      <c r="Q152" s="309">
        <v>1.3</v>
      </c>
    </row>
    <row r="153" spans="1:17" x14ac:dyDescent="0.2">
      <c r="A153" s="126"/>
      <c r="B153" s="90" t="s">
        <v>2</v>
      </c>
      <c r="C153" s="165">
        <v>2.2000000000000002</v>
      </c>
      <c r="D153" s="165">
        <v>1.7</v>
      </c>
      <c r="E153" s="165">
        <v>-2.6</v>
      </c>
      <c r="F153" s="165">
        <v>0.3</v>
      </c>
      <c r="G153" s="165">
        <v>7.6</v>
      </c>
      <c r="H153" s="165">
        <v>-1.1000000000000001</v>
      </c>
      <c r="I153" s="165">
        <v>-1</v>
      </c>
      <c r="J153" s="165">
        <v>5.0999999999999996</v>
      </c>
      <c r="K153" s="165">
        <v>3.3</v>
      </c>
      <c r="L153" s="165">
        <v>2</v>
      </c>
      <c r="M153" s="165">
        <v>3.9</v>
      </c>
      <c r="N153" s="165">
        <v>2.8</v>
      </c>
      <c r="O153" s="165">
        <v>2</v>
      </c>
      <c r="P153" s="165">
        <v>0.5</v>
      </c>
      <c r="Q153" s="309">
        <v>1.4</v>
      </c>
    </row>
    <row r="154" spans="1:17" x14ac:dyDescent="0.2">
      <c r="A154" s="126">
        <v>2016</v>
      </c>
      <c r="B154" s="90" t="s">
        <v>3</v>
      </c>
      <c r="C154" s="165">
        <v>2.1</v>
      </c>
      <c r="D154" s="165">
        <v>1.7</v>
      </c>
      <c r="E154" s="165">
        <v>-5</v>
      </c>
      <c r="F154" s="165">
        <v>-0.1</v>
      </c>
      <c r="G154" s="165">
        <v>3.3</v>
      </c>
      <c r="H154" s="165">
        <v>-1.1000000000000001</v>
      </c>
      <c r="I154" s="165">
        <v>-1.4</v>
      </c>
      <c r="J154" s="165">
        <v>6.8</v>
      </c>
      <c r="K154" s="165">
        <v>2.5</v>
      </c>
      <c r="L154" s="165">
        <v>2.1</v>
      </c>
      <c r="M154" s="165">
        <v>3.9</v>
      </c>
      <c r="N154" s="165">
        <v>2.6</v>
      </c>
      <c r="O154" s="165">
        <v>2.1</v>
      </c>
      <c r="P154" s="165">
        <v>0.8</v>
      </c>
      <c r="Q154" s="309">
        <v>1.2</v>
      </c>
    </row>
    <row r="155" spans="1:17" x14ac:dyDescent="0.2">
      <c r="A155" s="126"/>
      <c r="B155" s="90" t="s">
        <v>4</v>
      </c>
      <c r="C155" s="165">
        <v>1.7</v>
      </c>
      <c r="D155" s="165">
        <v>1.6</v>
      </c>
      <c r="E155" s="165">
        <v>-6.8</v>
      </c>
      <c r="F155" s="165">
        <v>1</v>
      </c>
      <c r="G155" s="165">
        <v>-2.5</v>
      </c>
      <c r="H155" s="165">
        <v>0.5</v>
      </c>
      <c r="I155" s="165">
        <v>5</v>
      </c>
      <c r="J155" s="165">
        <v>5.4</v>
      </c>
      <c r="K155" s="165">
        <v>3</v>
      </c>
      <c r="L155" s="165">
        <v>1.6</v>
      </c>
      <c r="M155" s="165">
        <v>3.2</v>
      </c>
      <c r="N155" s="165">
        <v>1.8</v>
      </c>
      <c r="O155" s="165">
        <v>2</v>
      </c>
      <c r="P155" s="165">
        <v>-0.1</v>
      </c>
      <c r="Q155" s="309">
        <v>0.8</v>
      </c>
    </row>
    <row r="156" spans="1:17" x14ac:dyDescent="0.2">
      <c r="A156" s="126"/>
      <c r="B156" s="90" t="s">
        <v>1</v>
      </c>
      <c r="C156" s="165">
        <v>1.7</v>
      </c>
      <c r="D156" s="165">
        <v>1.9</v>
      </c>
      <c r="E156" s="165">
        <v>-6.5</v>
      </c>
      <c r="F156" s="165">
        <v>0.9</v>
      </c>
      <c r="G156" s="165">
        <v>3.3</v>
      </c>
      <c r="H156" s="165">
        <v>0.4</v>
      </c>
      <c r="I156" s="165">
        <v>0.1</v>
      </c>
      <c r="J156" s="165">
        <v>5.0999999999999996</v>
      </c>
      <c r="K156" s="165">
        <v>4.7</v>
      </c>
      <c r="L156" s="165">
        <v>1.9</v>
      </c>
      <c r="M156" s="165">
        <v>3.7</v>
      </c>
      <c r="N156" s="165">
        <v>4</v>
      </c>
      <c r="O156" s="165">
        <v>2.1</v>
      </c>
      <c r="P156" s="165">
        <v>-0.3</v>
      </c>
      <c r="Q156" s="309">
        <v>0.9</v>
      </c>
    </row>
    <row r="157" spans="1:17" x14ac:dyDescent="0.2">
      <c r="A157" s="126"/>
      <c r="B157" s="90" t="s">
        <v>2</v>
      </c>
      <c r="C157" s="165">
        <v>1.7</v>
      </c>
      <c r="D157" s="165">
        <v>2.2999999999999998</v>
      </c>
      <c r="E157" s="165">
        <v>-4.3</v>
      </c>
      <c r="F157" s="165">
        <v>2.1</v>
      </c>
      <c r="G157" s="165">
        <v>-2.8</v>
      </c>
      <c r="H157" s="165">
        <v>1.9</v>
      </c>
      <c r="I157" s="165">
        <v>5</v>
      </c>
      <c r="J157" s="165">
        <v>5.3</v>
      </c>
      <c r="K157" s="165">
        <v>6.1</v>
      </c>
      <c r="L157" s="165">
        <v>2.1</v>
      </c>
      <c r="M157" s="165">
        <v>4.4000000000000004</v>
      </c>
      <c r="N157" s="165">
        <v>5.3</v>
      </c>
      <c r="O157" s="165">
        <v>1.9</v>
      </c>
      <c r="P157" s="165">
        <v>-0.5</v>
      </c>
      <c r="Q157" s="309">
        <v>1</v>
      </c>
    </row>
    <row r="158" spans="1:17" x14ac:dyDescent="0.2">
      <c r="A158" s="126">
        <v>2017</v>
      </c>
      <c r="B158" s="120" t="s">
        <v>3</v>
      </c>
      <c r="C158" s="165">
        <v>1.8</v>
      </c>
      <c r="D158" s="165">
        <v>2.4</v>
      </c>
      <c r="E158" s="165">
        <v>1.5</v>
      </c>
      <c r="F158" s="165">
        <v>2.2999999999999998</v>
      </c>
      <c r="G158" s="165">
        <v>1.6</v>
      </c>
      <c r="H158" s="165">
        <v>2.5</v>
      </c>
      <c r="I158" s="165">
        <v>-1.2</v>
      </c>
      <c r="J158" s="165">
        <v>6.7</v>
      </c>
      <c r="K158" s="165">
        <v>9.1999999999999993</v>
      </c>
      <c r="L158" s="165">
        <v>2.2000000000000002</v>
      </c>
      <c r="M158" s="165">
        <v>3</v>
      </c>
      <c r="N158" s="165">
        <v>5.4</v>
      </c>
      <c r="O158" s="165">
        <v>2.2999999999999998</v>
      </c>
      <c r="P158" s="165">
        <v>0.2</v>
      </c>
      <c r="Q158" s="309">
        <v>1.2</v>
      </c>
    </row>
    <row r="159" spans="1:17" x14ac:dyDescent="0.2">
      <c r="A159" s="126"/>
      <c r="B159" s="127" t="s">
        <v>4</v>
      </c>
      <c r="C159" s="165">
        <v>1.9</v>
      </c>
      <c r="D159" s="165">
        <v>2.2000000000000002</v>
      </c>
      <c r="E159" s="165">
        <v>3.2</v>
      </c>
      <c r="F159" s="165">
        <v>0.7</v>
      </c>
      <c r="G159" s="165">
        <v>0.9</v>
      </c>
      <c r="H159" s="165">
        <v>1.4</v>
      </c>
      <c r="I159" s="165">
        <v>-4.5999999999999996</v>
      </c>
      <c r="J159" s="165">
        <v>2.9</v>
      </c>
      <c r="K159" s="165">
        <v>7.6</v>
      </c>
      <c r="L159" s="165">
        <v>2.5</v>
      </c>
      <c r="M159" s="165">
        <v>2.7</v>
      </c>
      <c r="N159" s="165">
        <v>6.4</v>
      </c>
      <c r="O159" s="165">
        <v>2.2000000000000002</v>
      </c>
      <c r="P159" s="165">
        <v>0.8</v>
      </c>
      <c r="Q159" s="309">
        <v>1.3</v>
      </c>
    </row>
    <row r="160" spans="1:17" x14ac:dyDescent="0.2">
      <c r="A160" s="126"/>
      <c r="B160" s="134" t="s">
        <v>1</v>
      </c>
      <c r="C160" s="165">
        <v>2</v>
      </c>
      <c r="D160" s="165">
        <v>2.1</v>
      </c>
      <c r="E160" s="165">
        <v>4</v>
      </c>
      <c r="F160" s="165">
        <v>2.2000000000000002</v>
      </c>
      <c r="G160" s="165">
        <v>-4</v>
      </c>
      <c r="H160" s="165">
        <v>3</v>
      </c>
      <c r="I160" s="165">
        <v>1.4</v>
      </c>
      <c r="J160" s="165">
        <v>2.2999999999999998</v>
      </c>
      <c r="K160" s="165">
        <v>7.1</v>
      </c>
      <c r="L160" s="165">
        <v>2.1</v>
      </c>
      <c r="M160" s="165">
        <v>2.4</v>
      </c>
      <c r="N160" s="165">
        <v>4.2</v>
      </c>
      <c r="O160" s="165">
        <v>2.1</v>
      </c>
      <c r="P160" s="165">
        <v>0.8</v>
      </c>
      <c r="Q160" s="309">
        <v>1.3</v>
      </c>
    </row>
    <row r="161" spans="1:17" s="99" customFormat="1" x14ac:dyDescent="0.2">
      <c r="A161" s="126"/>
      <c r="B161" s="134" t="s">
        <v>2</v>
      </c>
      <c r="C161" s="165">
        <v>1.6</v>
      </c>
      <c r="D161" s="165">
        <v>1.6</v>
      </c>
      <c r="E161" s="165">
        <v>3.2</v>
      </c>
      <c r="F161" s="165">
        <v>2.2000000000000002</v>
      </c>
      <c r="G161" s="165">
        <v>-0.5</v>
      </c>
      <c r="H161" s="165">
        <v>3.2</v>
      </c>
      <c r="I161" s="165">
        <v>-1.7</v>
      </c>
      <c r="J161" s="165">
        <v>1.7</v>
      </c>
      <c r="K161" s="165">
        <v>4.5</v>
      </c>
      <c r="L161" s="165">
        <v>1.6</v>
      </c>
      <c r="M161" s="165">
        <v>0.8</v>
      </c>
      <c r="N161" s="165">
        <v>3.7</v>
      </c>
      <c r="O161" s="165">
        <v>2</v>
      </c>
      <c r="P161" s="165">
        <v>0.4</v>
      </c>
      <c r="Q161" s="309">
        <v>1</v>
      </c>
    </row>
    <row r="162" spans="1:17" x14ac:dyDescent="0.2">
      <c r="A162" s="126">
        <v>2018</v>
      </c>
      <c r="B162" s="140" t="s">
        <v>3</v>
      </c>
      <c r="C162" s="165">
        <v>1.2</v>
      </c>
      <c r="D162" s="165">
        <v>1.2</v>
      </c>
      <c r="E162" s="165">
        <v>-1</v>
      </c>
      <c r="F162" s="165">
        <v>2</v>
      </c>
      <c r="G162" s="165">
        <v>1.4</v>
      </c>
      <c r="H162" s="165">
        <v>2.2999999999999998</v>
      </c>
      <c r="I162" s="165">
        <v>3.5</v>
      </c>
      <c r="J162" s="165">
        <v>-3.2</v>
      </c>
      <c r="K162" s="165">
        <v>-0.3</v>
      </c>
      <c r="L162" s="165">
        <v>1.4</v>
      </c>
      <c r="M162" s="165">
        <v>1.4</v>
      </c>
      <c r="N162" s="165">
        <v>3.4</v>
      </c>
      <c r="O162" s="165">
        <v>1.7</v>
      </c>
      <c r="P162" s="165">
        <v>0</v>
      </c>
      <c r="Q162" s="309">
        <v>0.6</v>
      </c>
    </row>
    <row r="163" spans="1:17" x14ac:dyDescent="0.2">
      <c r="B163" s="183" t="s">
        <v>4</v>
      </c>
      <c r="C163" s="165">
        <v>1.4</v>
      </c>
      <c r="D163" s="165">
        <v>1.4</v>
      </c>
      <c r="E163" s="165">
        <v>-2.5</v>
      </c>
      <c r="F163" s="165">
        <v>1.1000000000000001</v>
      </c>
      <c r="G163" s="165">
        <v>2.5</v>
      </c>
      <c r="H163" s="165">
        <v>1.7</v>
      </c>
      <c r="I163" s="165">
        <v>-1.3</v>
      </c>
      <c r="J163" s="165">
        <v>-1.8</v>
      </c>
      <c r="K163" s="165">
        <v>0</v>
      </c>
      <c r="L163" s="165">
        <v>1.6</v>
      </c>
      <c r="M163" s="165">
        <v>2.9</v>
      </c>
      <c r="N163" s="165">
        <v>3.4</v>
      </c>
      <c r="O163" s="165">
        <v>1.7</v>
      </c>
      <c r="P163" s="165">
        <v>-0.1</v>
      </c>
      <c r="Q163" s="309">
        <v>0.8</v>
      </c>
    </row>
    <row r="164" spans="1:17" x14ac:dyDescent="0.2">
      <c r="B164" s="183" t="s">
        <v>1</v>
      </c>
      <c r="C164" s="165">
        <v>1.6</v>
      </c>
      <c r="D164" s="165">
        <v>1.5</v>
      </c>
      <c r="E164" s="165">
        <v>-3.2</v>
      </c>
      <c r="F164" s="165">
        <v>0.8</v>
      </c>
      <c r="G164" s="165">
        <v>4.5999999999999996</v>
      </c>
      <c r="H164" s="165">
        <v>0.9</v>
      </c>
      <c r="I164" s="165">
        <v>-1.9</v>
      </c>
      <c r="J164" s="165">
        <v>0.2</v>
      </c>
      <c r="K164" s="165">
        <v>1.2</v>
      </c>
      <c r="L164" s="165">
        <v>1.9</v>
      </c>
      <c r="M164" s="165">
        <v>3.4</v>
      </c>
      <c r="N164" s="165">
        <v>4.5</v>
      </c>
      <c r="O164" s="165">
        <v>1.4</v>
      </c>
      <c r="P164" s="165">
        <v>0.3</v>
      </c>
      <c r="Q164" s="309">
        <v>0.9</v>
      </c>
    </row>
    <row r="165" spans="1:17" x14ac:dyDescent="0.2">
      <c r="B165" s="183" t="s">
        <v>2</v>
      </c>
      <c r="C165" s="165">
        <v>1.4</v>
      </c>
      <c r="D165" s="165">
        <v>1.3</v>
      </c>
      <c r="E165" s="165">
        <v>-2.5</v>
      </c>
      <c r="F165" s="165">
        <v>-0.7</v>
      </c>
      <c r="G165" s="165">
        <v>8.6999999999999993</v>
      </c>
      <c r="H165" s="165">
        <v>-1.3</v>
      </c>
      <c r="I165" s="165">
        <v>-2.5</v>
      </c>
      <c r="J165" s="165">
        <v>-0.7</v>
      </c>
      <c r="K165" s="165">
        <v>0.3</v>
      </c>
      <c r="L165" s="165">
        <v>2</v>
      </c>
      <c r="M165" s="165">
        <v>3.5</v>
      </c>
      <c r="N165" s="165">
        <v>3.9</v>
      </c>
      <c r="O165" s="165">
        <v>1.4</v>
      </c>
      <c r="P165" s="306">
        <v>1.1000000000000001</v>
      </c>
      <c r="Q165" s="165">
        <v>0.7</v>
      </c>
    </row>
    <row r="166" spans="1:17" ht="13.5" thickBot="1" x14ac:dyDescent="0.25">
      <c r="A166" s="332">
        <v>2019</v>
      </c>
      <c r="B166" s="219" t="s">
        <v>3</v>
      </c>
      <c r="C166" s="318">
        <v>1.8</v>
      </c>
      <c r="D166" s="318">
        <v>1.8</v>
      </c>
      <c r="E166" s="318">
        <v>-2.2000000000000002</v>
      </c>
      <c r="F166" s="318">
        <v>0.6</v>
      </c>
      <c r="G166" s="318">
        <v>6</v>
      </c>
      <c r="H166" s="318">
        <v>1.2</v>
      </c>
      <c r="I166" s="318">
        <v>-5.9</v>
      </c>
      <c r="J166" s="318">
        <v>-0.4</v>
      </c>
      <c r="K166" s="318">
        <v>2.8</v>
      </c>
      <c r="L166" s="318">
        <v>2</v>
      </c>
      <c r="M166" s="318">
        <v>4.3</v>
      </c>
      <c r="N166" s="318">
        <v>4.5</v>
      </c>
      <c r="O166" s="318">
        <v>0.9</v>
      </c>
      <c r="P166" s="319">
        <v>1.2</v>
      </c>
      <c r="Q166" s="318">
        <v>1.2</v>
      </c>
    </row>
    <row r="167" spans="1:17" x14ac:dyDescent="0.2">
      <c r="A167" s="83" t="s">
        <v>292</v>
      </c>
      <c r="B167" s="98"/>
      <c r="C167" s="118"/>
      <c r="D167" s="118"/>
      <c r="E167" s="118"/>
      <c r="F167" s="118"/>
      <c r="G167" s="118"/>
      <c r="H167" s="118"/>
      <c r="I167" s="118"/>
      <c r="J167" s="118"/>
      <c r="K167" s="118"/>
      <c r="L167" s="118"/>
      <c r="M167" s="118"/>
      <c r="N167" s="118"/>
      <c r="O167" s="118"/>
      <c r="P167" s="118"/>
      <c r="Q167" s="118"/>
    </row>
    <row r="168" spans="1:17" ht="12.75" customHeight="1" x14ac:dyDescent="0.2">
      <c r="A168" s="83" t="s">
        <v>212</v>
      </c>
      <c r="B168" s="98"/>
      <c r="C168" s="118"/>
      <c r="D168" s="118"/>
      <c r="E168" s="118"/>
      <c r="F168" s="118"/>
      <c r="G168" s="118"/>
      <c r="H168" s="118"/>
      <c r="I168" s="118"/>
      <c r="J168" s="118"/>
      <c r="K168" s="118"/>
      <c r="L168" s="118"/>
      <c r="M168" s="118"/>
      <c r="N168" s="118"/>
      <c r="O168" s="118"/>
      <c r="P168" s="118"/>
      <c r="Q168" s="118"/>
    </row>
    <row r="169" spans="1:17" ht="12.75" customHeight="1" x14ac:dyDescent="0.2">
      <c r="A169" s="83" t="s">
        <v>293</v>
      </c>
      <c r="B169" s="98"/>
      <c r="C169" s="118"/>
      <c r="D169" s="118"/>
      <c r="E169" s="118"/>
      <c r="F169" s="118"/>
      <c r="G169" s="118"/>
      <c r="H169" s="118"/>
      <c r="I169" s="118"/>
      <c r="J169" s="118"/>
      <c r="K169" s="118"/>
      <c r="L169" s="118"/>
      <c r="M169" s="118"/>
      <c r="N169" s="118"/>
      <c r="O169" s="118"/>
      <c r="P169" s="118"/>
      <c r="Q169" s="118"/>
    </row>
  </sheetData>
  <mergeCells count="3">
    <mergeCell ref="A1:P1"/>
    <mergeCell ref="A5:C5"/>
    <mergeCell ref="B3:P3"/>
  </mergeCells>
  <pageMargins left="0.55118110236220474" right="0.55118110236220474" top="0.78740157480314965" bottom="0.78740157480314965" header="0.51181102362204722" footer="0.51181102362204722"/>
  <pageSetup paperSize="9" scale="4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K2LS and ABMI</vt:lpstr>
      <vt:lpstr>Recession checker</vt:lpstr>
      <vt:lpstr>Ready Reckoner</vt:lpstr>
      <vt:lpstr>Contents</vt:lpstr>
      <vt:lpstr>Table 1.1</vt:lpstr>
      <vt:lpstr>Table 1.2</vt:lpstr>
      <vt:lpstr>Table 1.3</vt:lpstr>
      <vt:lpstr>Table 1.4</vt:lpstr>
      <vt:lpstr>Table 1.5</vt:lpstr>
      <vt:lpstr>Inkscape chart 1 original</vt:lpstr>
      <vt:lpstr>Inkscape chart 2 original</vt:lpstr>
      <vt:lpstr>Inkscape chart 3 (2)</vt:lpstr>
      <vt:lpstr>Inkscape chart 5 (2)</vt:lpstr>
      <vt:lpstr>Contents!Print_Area</vt:lpstr>
      <vt:lpstr>'Ready Reckoner'!Print_Area</vt:lpstr>
      <vt:lpstr>'Table 1.1'!Print_Area</vt:lpstr>
      <vt:lpstr>'Table 1.2'!Print_Area</vt:lpstr>
      <vt:lpstr>'Table 1.3'!Print_Area</vt:lpstr>
      <vt:lpstr>'Table 1.4'!Print_Area</vt:lpstr>
      <vt:lpstr>'Table 1.5'!Print_Area</vt:lpstr>
    </vt:vector>
  </TitlesOfParts>
  <Company>The 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2000-04-17T10:56:53Z</dcterms:created>
  <cp:lastPrinted>2019-03-04T12:46:35Z</cp:lastPrinted>
  <dcterms:modified xsi:type="dcterms:W3CDTF">2019-06-18T11:35:40Z</dcterms:modified>
</cp:coreProperties>
</file>