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spreadsheetml.comments+xml" PartName="/xl/comments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G:\OPS\ASG\OCEA\Statistics\GDP\Briefing &amp; Submissions\2018 Q4\GDP\First estimate\Pre-Release\"/>
    </mc:Choice>
  </mc:AlternateContent>
  <bookViews>
    <workbookView xWindow="20955" yWindow="75" windowWidth="27555" windowHeight="11595" tabRatio="831" firstSheet="3" activeTab="3"/>
  </bookViews>
  <sheets>
    <sheet name="K2LS and ABMI" sheetId="51" state="hidden" r:id="rId1"/>
    <sheet name="Recession checker" sheetId="52" state="hidden" r:id="rId2"/>
    <sheet name="Ready Reckoner" sheetId="42" state="hidden" r:id="rId3"/>
    <sheet name="Contents" sheetId="109" r:id="rId4"/>
    <sheet name="Table 1.1" sheetId="63" r:id="rId5"/>
    <sheet name="Table 1.2" sheetId="64" r:id="rId6"/>
    <sheet name="Table 1.3" sheetId="67" r:id="rId7"/>
    <sheet name="Table 1.4" sheetId="110" r:id="rId8"/>
    <sheet name="Table 1.5" sheetId="65" r:id="rId9"/>
    <sheet name="Inkscape chart 1 original" sheetId="85" state="hidden" r:id="rId10"/>
    <sheet name="Inkscape chart 2 original" sheetId="86" state="hidden" r:id="rId11"/>
    <sheet name="Inkscape chart 3 (2)" sheetId="103" state="hidden" r:id="rId12"/>
    <sheet name="Inkscape chart 5 (2)" sheetId="104" state="hidden" r:id="rId13"/>
  </sheets>
  <definedNames>
    <definedName name="_AMO_RefreshMultipleList" hidden="1">"'&lt;Items&gt;_x000D_
  &lt;Item Id=""516160509"" Checked=""False"" /&gt;_x000D_
  &lt;Item Id=""88428553"" Checked=""False"" /&gt;_x000D_
&lt;/Items&gt;'"</definedName>
    <definedName name="_AMO_XmlVersion" hidden="1">"'1'"</definedName>
    <definedName name="_xlnm.Print_Area" localSheetId="3">Contents!$A$1:$Q$28</definedName>
    <definedName name="_xlnm.Print_Area" localSheetId="2">'Ready Reckoner'!$A$1:$Q$22</definedName>
    <definedName name="_xlnm.Print_Area" localSheetId="4">'Table 1.1'!$A$1:$P$183</definedName>
    <definedName name="_xlnm.Print_Area" localSheetId="5">'Table 1.2'!$A$1:$O$181</definedName>
    <definedName name="_xlnm.Print_Area" localSheetId="6">'Table 1.3'!$A$1:$N$183</definedName>
    <definedName name="_xlnm.Print_Area" localSheetId="7">'Table 1.4'!$A$1:$O$69</definedName>
    <definedName name="_xlnm.Print_Area" localSheetId="8">'Table 1.5'!$A$1:$Q$168</definedName>
    <definedName name="Z_1CD376A6_597B_4372_AE9C_797CFAC40532_.wvu.PrintArea" localSheetId="4" hidden="1">'Table 1.1'!$A$1:$F$180</definedName>
    <definedName name="Z_1CD376A6_597B_4372_AE9C_797CFAC40532_.wvu.PrintArea" localSheetId="5" hidden="1">'Table 1.2'!$A$1:$O$179</definedName>
    <definedName name="Z_1CD376A6_597B_4372_AE9C_797CFAC40532_.wvu.PrintArea" localSheetId="6" hidden="1">'Table 1.3'!$A$1:$N$182</definedName>
    <definedName name="Z_1CD376A6_597B_4372_AE9C_797CFAC40532_.wvu.PrintArea" localSheetId="8" hidden="1">'Table 1.5'!$A$1:$P$168</definedName>
    <definedName name="Z_DBCBC3B8_EF48_410B_8E7D_16CC21680905_.wvu.PrintArea" localSheetId="4" hidden="1">'Table 1.1'!$A$1:$F$180</definedName>
    <definedName name="Z_DBCBC3B8_EF48_410B_8E7D_16CC21680905_.wvu.PrintArea" localSheetId="5" hidden="1">'Table 1.2'!$A$1:$O$179</definedName>
    <definedName name="Z_DBCBC3B8_EF48_410B_8E7D_16CC21680905_.wvu.PrintArea" localSheetId="6" hidden="1">'Table 1.3'!$A$1:$N$182</definedName>
    <definedName name="Z_DBCBC3B8_EF48_410B_8E7D_16CC21680905_.wvu.PrintArea" localSheetId="8" hidden="1">'Table 1.5'!$A$1:$P$168</definedName>
  </definedNames>
  <calcPr calcId="162913" calcMode="manual"/>
  <customWorkbookViews>
    <customWorkbookView name="Stevan - Personal View" guid="{1CD376A6-597B-4372-AE9C-797CFAC40532}" mergeInterval="0" personalView="1" xWindow="1675" yWindow="45" windowWidth="1575" windowHeight="948" tabRatio="842" activeSheetId="4"/>
    <customWorkbookView name="John Dowens - Personal View" guid="{DBCBC3B8-EF48-410B-8E7D-16CC21680905}" mergeInterval="0" personalView="1" maximized="1" windowWidth="1596" windowHeight="994" activeSheetId="5"/>
    <customWorkbookView name="User - Personal View" guid="{C139FAF6-B47C-41EE-9FF7-A3C1F54BCD29}" mergeInterval="0" personalView="1" maximized="1" windowWidth="1596" windowHeight="1001" activeSheetId="9"/>
  </customWorkbookViews>
</workbook>
</file>

<file path=xl/calcChain.xml><?xml version="1.0" encoding="utf-8"?>
<calcChain xmlns="http://schemas.openxmlformats.org/spreadsheetml/2006/main">
  <c r="H39" i="110" l="1"/>
  <c r="H40" i="110"/>
  <c r="H41" i="110"/>
  <c r="H42" i="110"/>
  <c r="H43" i="110"/>
  <c r="H44" i="110"/>
  <c r="H45" i="110"/>
  <c r="H46" i="110"/>
  <c r="H47" i="110"/>
  <c r="H48" i="110"/>
  <c r="H49" i="110"/>
  <c r="H50" i="110"/>
  <c r="H51" i="110"/>
  <c r="H52" i="110"/>
  <c r="H53" i="110"/>
  <c r="H54" i="110"/>
  <c r="H55" i="110"/>
  <c r="H56" i="110"/>
  <c r="H57" i="110"/>
  <c r="H58" i="110"/>
  <c r="H59" i="110"/>
  <c r="H60" i="110"/>
  <c r="H61" i="110"/>
  <c r="H62" i="110"/>
  <c r="H63" i="110"/>
  <c r="G29" i="110"/>
  <c r="G30" i="110"/>
  <c r="G31" i="110"/>
  <c r="G32" i="110"/>
  <c r="G33" i="110"/>
  <c r="G34" i="110"/>
  <c r="G35" i="110"/>
  <c r="G36" i="110"/>
  <c r="G37" i="110"/>
  <c r="G38" i="110"/>
  <c r="G39" i="110"/>
  <c r="G40" i="110"/>
  <c r="G41" i="110"/>
  <c r="G42" i="110"/>
  <c r="G43" i="110"/>
  <c r="G44" i="110"/>
  <c r="G45" i="110"/>
  <c r="G46" i="110"/>
  <c r="G47" i="110"/>
  <c r="G48" i="110"/>
  <c r="G49" i="110"/>
  <c r="G50" i="110"/>
  <c r="G51" i="110"/>
  <c r="G52" i="110"/>
  <c r="G53" i="110"/>
  <c r="G54" i="110"/>
  <c r="G55" i="110"/>
  <c r="G56" i="110"/>
  <c r="G57" i="110"/>
  <c r="G58" i="110"/>
  <c r="G59" i="110"/>
  <c r="G60" i="110"/>
  <c r="G61" i="110"/>
  <c r="G62" i="110"/>
  <c r="G63" i="110"/>
  <c r="F19" i="110"/>
  <c r="F20" i="110"/>
  <c r="F21" i="110"/>
  <c r="F22" i="110"/>
  <c r="F23" i="110"/>
  <c r="F24" i="110"/>
  <c r="F25" i="110"/>
  <c r="F26" i="110"/>
  <c r="F27" i="110"/>
  <c r="F28" i="110"/>
  <c r="F29" i="110"/>
  <c r="F30" i="110"/>
  <c r="F31" i="110"/>
  <c r="F32" i="110"/>
  <c r="F33" i="110"/>
  <c r="F34" i="110"/>
  <c r="F35" i="110"/>
  <c r="F36" i="110"/>
  <c r="F37" i="110"/>
  <c r="F38" i="110"/>
  <c r="F39" i="110"/>
  <c r="F40" i="110"/>
  <c r="F41" i="110"/>
  <c r="F42" i="110"/>
  <c r="F43" i="110"/>
  <c r="F44" i="110"/>
  <c r="F45" i="110"/>
  <c r="F46" i="110"/>
  <c r="F47" i="110"/>
  <c r="F48" i="110"/>
  <c r="F49" i="110"/>
  <c r="F50" i="110"/>
  <c r="F51" i="110"/>
  <c r="F52" i="110"/>
  <c r="F53" i="110"/>
  <c r="F54" i="110"/>
  <c r="F55" i="110"/>
  <c r="F56" i="110"/>
  <c r="F57" i="110"/>
  <c r="F58" i="110"/>
  <c r="F59" i="110"/>
  <c r="F60" i="110"/>
  <c r="F61" i="110"/>
  <c r="F62" i="110"/>
  <c r="F63" i="110"/>
  <c r="E14" i="110"/>
  <c r="E15" i="110"/>
  <c r="E16" i="110"/>
  <c r="E17" i="110"/>
  <c r="E18" i="110"/>
  <c r="E19" i="110"/>
  <c r="E20" i="110"/>
  <c r="E21" i="110"/>
  <c r="E22" i="110"/>
  <c r="E23" i="110"/>
  <c r="E24" i="110"/>
  <c r="E25" i="110"/>
  <c r="E26" i="110"/>
  <c r="E27" i="110"/>
  <c r="E28" i="110"/>
  <c r="E29" i="110"/>
  <c r="E30" i="110"/>
  <c r="E31" i="110"/>
  <c r="E32" i="110"/>
  <c r="E33" i="110"/>
  <c r="E34" i="110"/>
  <c r="E35" i="110"/>
  <c r="E36" i="110"/>
  <c r="E37" i="110"/>
  <c r="E38" i="110"/>
  <c r="E39" i="110"/>
  <c r="E40" i="110"/>
  <c r="E41" i="110"/>
  <c r="E42" i="110"/>
  <c r="E43" i="110"/>
  <c r="E44" i="110"/>
  <c r="E45" i="110"/>
  <c r="E46" i="110"/>
  <c r="E47" i="110"/>
  <c r="E48" i="110"/>
  <c r="E49" i="110"/>
  <c r="E50" i="110"/>
  <c r="E51" i="110"/>
  <c r="E52" i="110"/>
  <c r="E53" i="110"/>
  <c r="E54" i="110"/>
  <c r="E55" i="110"/>
  <c r="E56" i="110"/>
  <c r="E57" i="110"/>
  <c r="E58" i="110"/>
  <c r="E59" i="110"/>
  <c r="E60" i="110"/>
  <c r="E61" i="110"/>
  <c r="E62" i="110"/>
  <c r="E63" i="110"/>
  <c r="D12" i="110"/>
  <c r="D13" i="110"/>
  <c r="D14" i="110"/>
  <c r="D15" i="110"/>
  <c r="D16" i="110"/>
  <c r="D17" i="110"/>
  <c r="D18" i="110"/>
  <c r="D19" i="110"/>
  <c r="D20" i="110"/>
  <c r="D21" i="110"/>
  <c r="D22" i="110"/>
  <c r="D23" i="110"/>
  <c r="D24" i="110"/>
  <c r="D25" i="110"/>
  <c r="D26" i="110"/>
  <c r="D27" i="110"/>
  <c r="D28" i="110"/>
  <c r="D29" i="110"/>
  <c r="D30" i="110"/>
  <c r="D31" i="110"/>
  <c r="D32" i="110"/>
  <c r="D33" i="110"/>
  <c r="D34" i="110"/>
  <c r="D35" i="110"/>
  <c r="D36" i="110"/>
  <c r="D37" i="110"/>
  <c r="D38" i="110"/>
  <c r="D39" i="110"/>
  <c r="D40" i="110"/>
  <c r="D41" i="110"/>
  <c r="D42" i="110"/>
  <c r="D43" i="110"/>
  <c r="D44" i="110"/>
  <c r="D45" i="110"/>
  <c r="D46" i="110"/>
  <c r="D47" i="110"/>
  <c r="D48" i="110"/>
  <c r="D49" i="110"/>
  <c r="D50" i="110"/>
  <c r="D51" i="110"/>
  <c r="D52" i="110"/>
  <c r="D53" i="110"/>
  <c r="D54" i="110"/>
  <c r="D55" i="110"/>
  <c r="D56" i="110"/>
  <c r="D57" i="110"/>
  <c r="D58" i="110"/>
  <c r="D59" i="110"/>
  <c r="D60" i="110"/>
  <c r="D61" i="110"/>
  <c r="D62" i="110"/>
  <c r="D63" i="110"/>
  <c r="H38" i="110"/>
  <c r="G28" i="110"/>
  <c r="F18" i="110"/>
  <c r="E13" i="110"/>
  <c r="D11" i="110"/>
  <c r="L14" i="110"/>
  <c r="L15" i="110"/>
  <c r="L16" i="110"/>
  <c r="L17" i="110"/>
  <c r="L18" i="110"/>
  <c r="L19" i="110"/>
  <c r="L20" i="110"/>
  <c r="L21" i="110"/>
  <c r="L22" i="110"/>
  <c r="L23" i="110"/>
  <c r="L24" i="110"/>
  <c r="L25" i="110"/>
  <c r="L26" i="110"/>
  <c r="L27" i="110"/>
  <c r="L28" i="110"/>
  <c r="L29" i="110"/>
  <c r="L30" i="110"/>
  <c r="L31" i="110"/>
  <c r="L32" i="110"/>
  <c r="L33" i="110"/>
  <c r="L34" i="110"/>
  <c r="L35" i="110"/>
  <c r="L36" i="110"/>
  <c r="L37" i="110"/>
  <c r="L38" i="110"/>
  <c r="L39" i="110"/>
  <c r="L40" i="110"/>
  <c r="L41" i="110"/>
  <c r="L42" i="110"/>
  <c r="L43" i="110"/>
  <c r="L44" i="110"/>
  <c r="L45" i="110"/>
  <c r="L46" i="110"/>
  <c r="L47" i="110"/>
  <c r="L48" i="110"/>
  <c r="L49" i="110"/>
  <c r="L50" i="110"/>
  <c r="L51" i="110"/>
  <c r="L52" i="110"/>
  <c r="L53" i="110"/>
  <c r="L54" i="110"/>
  <c r="L55" i="110"/>
  <c r="L56" i="110"/>
  <c r="L57" i="110"/>
  <c r="L58" i="110"/>
  <c r="L59" i="110"/>
  <c r="L60" i="110"/>
  <c r="L61" i="110"/>
  <c r="L62" i="110"/>
  <c r="L63" i="110"/>
  <c r="M19" i="110"/>
  <c r="M20" i="110"/>
  <c r="M21" i="110"/>
  <c r="M22" i="110"/>
  <c r="M23" i="110"/>
  <c r="M24" i="110"/>
  <c r="M25" i="110"/>
  <c r="M26" i="110"/>
  <c r="M27" i="110"/>
  <c r="M28" i="110"/>
  <c r="M29" i="110"/>
  <c r="M30" i="110"/>
  <c r="M31" i="110"/>
  <c r="M32" i="110"/>
  <c r="M33" i="110"/>
  <c r="M34" i="110"/>
  <c r="M35" i="110"/>
  <c r="M36" i="110"/>
  <c r="M37" i="110"/>
  <c r="M38" i="110"/>
  <c r="M39" i="110"/>
  <c r="M40" i="110"/>
  <c r="M41" i="110"/>
  <c r="M42" i="110"/>
  <c r="M43" i="110"/>
  <c r="M44" i="110"/>
  <c r="M45" i="110"/>
  <c r="M46" i="110"/>
  <c r="M47" i="110"/>
  <c r="M48" i="110"/>
  <c r="M49" i="110"/>
  <c r="M50" i="110"/>
  <c r="M51" i="110"/>
  <c r="M52" i="110"/>
  <c r="M53" i="110"/>
  <c r="M54" i="110"/>
  <c r="M55" i="110"/>
  <c r="M56" i="110"/>
  <c r="M57" i="110"/>
  <c r="M58" i="110"/>
  <c r="M59" i="110"/>
  <c r="M60" i="110"/>
  <c r="M61" i="110"/>
  <c r="M62" i="110"/>
  <c r="M63" i="110"/>
  <c r="N29" i="110"/>
  <c r="N30" i="110"/>
  <c r="N31" i="110"/>
  <c r="N32" i="110"/>
  <c r="N33" i="110"/>
  <c r="N34" i="110"/>
  <c r="N35" i="110"/>
  <c r="N36" i="110"/>
  <c r="N37" i="110"/>
  <c r="N38" i="110"/>
  <c r="N39" i="110"/>
  <c r="N40" i="110"/>
  <c r="N41" i="110"/>
  <c r="N42" i="110"/>
  <c r="N43" i="110"/>
  <c r="N44" i="110"/>
  <c r="N45" i="110"/>
  <c r="N46" i="110"/>
  <c r="N47" i="110"/>
  <c r="N48" i="110"/>
  <c r="N49" i="110"/>
  <c r="N50" i="110"/>
  <c r="N51" i="110"/>
  <c r="N52" i="110"/>
  <c r="N53" i="110"/>
  <c r="N54" i="110"/>
  <c r="N55" i="110"/>
  <c r="N56" i="110"/>
  <c r="N57" i="110"/>
  <c r="N58" i="110"/>
  <c r="N59" i="110"/>
  <c r="N60" i="110"/>
  <c r="N61" i="110"/>
  <c r="N62" i="110"/>
  <c r="N63" i="110"/>
  <c r="O39" i="110"/>
  <c r="O40" i="110"/>
  <c r="O41" i="110"/>
  <c r="O42" i="110"/>
  <c r="O43" i="110"/>
  <c r="O44" i="110"/>
  <c r="O45" i="110"/>
  <c r="O46" i="110"/>
  <c r="O47" i="110"/>
  <c r="O48" i="110"/>
  <c r="O49" i="110"/>
  <c r="O50" i="110"/>
  <c r="O51" i="110"/>
  <c r="O52" i="110"/>
  <c r="O53" i="110"/>
  <c r="O54" i="110"/>
  <c r="O55" i="110"/>
  <c r="O56" i="110"/>
  <c r="O57" i="110"/>
  <c r="O58" i="110"/>
  <c r="O59" i="110"/>
  <c r="O60" i="110"/>
  <c r="O61" i="110"/>
  <c r="O62" i="110"/>
  <c r="O63" i="110"/>
  <c r="O38" i="110"/>
  <c r="N28" i="110"/>
  <c r="M18" i="110"/>
  <c r="L13" i="110"/>
  <c r="K12" i="110"/>
  <c r="K13" i="110"/>
  <c r="K14" i="110"/>
  <c r="K15" i="110"/>
  <c r="K16" i="110"/>
  <c r="K17" i="110"/>
  <c r="K18" i="110"/>
  <c r="K19" i="110"/>
  <c r="K20" i="110"/>
  <c r="K21" i="110"/>
  <c r="K22" i="110"/>
  <c r="K23" i="110"/>
  <c r="K24" i="110"/>
  <c r="K25" i="110"/>
  <c r="K26" i="110"/>
  <c r="K27" i="110"/>
  <c r="K28" i="110"/>
  <c r="K29" i="110"/>
  <c r="K30" i="110"/>
  <c r="K31" i="110"/>
  <c r="K32" i="110"/>
  <c r="K33" i="110"/>
  <c r="K34" i="110"/>
  <c r="K35" i="110"/>
  <c r="K36" i="110"/>
  <c r="K37" i="110"/>
  <c r="K38" i="110"/>
  <c r="K39" i="110"/>
  <c r="K40" i="110"/>
  <c r="K41" i="110"/>
  <c r="K42" i="110"/>
  <c r="K43" i="110"/>
  <c r="K44" i="110"/>
  <c r="K45" i="110"/>
  <c r="K46" i="110"/>
  <c r="K47" i="110"/>
  <c r="K48" i="110"/>
  <c r="K49" i="110"/>
  <c r="K50" i="110"/>
  <c r="K51" i="110"/>
  <c r="K52" i="110"/>
  <c r="K53" i="110"/>
  <c r="K54" i="110"/>
  <c r="K55" i="110"/>
  <c r="K56" i="110"/>
  <c r="K57" i="110"/>
  <c r="K58" i="110"/>
  <c r="K59" i="110"/>
  <c r="K60" i="110"/>
  <c r="K61" i="110"/>
  <c r="K62" i="110"/>
  <c r="K63" i="110"/>
  <c r="K11" i="110"/>
  <c r="E24" i="103" l="1"/>
  <c r="G24" i="103"/>
  <c r="E23" i="103"/>
  <c r="C23" i="103"/>
  <c r="E22" i="103"/>
  <c r="G23" i="103"/>
  <c r="C22" i="103"/>
  <c r="E21" i="103"/>
  <c r="G21" i="103"/>
  <c r="C21" i="103"/>
  <c r="E20" i="103"/>
  <c r="G20" i="103"/>
  <c r="C20" i="103"/>
  <c r="E19" i="103"/>
  <c r="C19" i="103"/>
  <c r="E18" i="103"/>
  <c r="G19" i="103"/>
  <c r="C18" i="103"/>
  <c r="E17" i="103"/>
  <c r="C17" i="103"/>
  <c r="E16" i="103"/>
  <c r="C16" i="103"/>
  <c r="E15" i="103"/>
  <c r="C15" i="103"/>
  <c r="E14" i="103"/>
  <c r="C14" i="103"/>
  <c r="E13" i="103"/>
  <c r="C13" i="103"/>
  <c r="E12" i="103"/>
  <c r="G12" i="103"/>
  <c r="C12" i="103"/>
  <c r="E11" i="103"/>
  <c r="C11" i="103"/>
  <c r="E10" i="103"/>
  <c r="G10" i="103"/>
  <c r="C10" i="103"/>
  <c r="E9" i="103"/>
  <c r="C9" i="103"/>
  <c r="E8" i="103"/>
  <c r="C8" i="103"/>
  <c r="E7" i="103"/>
  <c r="C7" i="103"/>
  <c r="E6" i="103"/>
  <c r="G7" i="103"/>
  <c r="C6" i="103"/>
  <c r="E5" i="103"/>
  <c r="C5" i="103"/>
  <c r="G11" i="103"/>
  <c r="G13" i="103"/>
  <c r="G6" i="103"/>
  <c r="G9" i="103"/>
  <c r="G14" i="103"/>
  <c r="G16" i="103"/>
  <c r="G22" i="103"/>
  <c r="G8" i="103"/>
  <c r="G17" i="103"/>
  <c r="G15" i="103"/>
  <c r="G27" i="86"/>
  <c r="G23" i="85"/>
  <c r="D24" i="103"/>
  <c r="F24" i="103"/>
  <c r="D27" i="86"/>
  <c r="F27" i="86"/>
  <c r="D23" i="85"/>
  <c r="G26" i="86"/>
  <c r="G22" i="85"/>
  <c r="D26" i="86"/>
  <c r="D22" i="85"/>
  <c r="F23" i="85"/>
  <c r="G20" i="85"/>
  <c r="G25" i="86"/>
  <c r="G21" i="85"/>
  <c r="D25" i="86"/>
  <c r="D21" i="85"/>
  <c r="F22" i="85"/>
  <c r="G12" i="86"/>
  <c r="G13" i="86"/>
  <c r="G14" i="86"/>
  <c r="G15" i="86"/>
  <c r="G16" i="86"/>
  <c r="G17" i="86"/>
  <c r="G18" i="86"/>
  <c r="G19" i="86"/>
  <c r="G20" i="86"/>
  <c r="G21" i="86"/>
  <c r="G22" i="86"/>
  <c r="G23" i="86"/>
  <c r="G24" i="86"/>
  <c r="G8" i="85"/>
  <c r="G9" i="85"/>
  <c r="G10" i="85"/>
  <c r="G11" i="85"/>
  <c r="G12" i="85"/>
  <c r="G13" i="85"/>
  <c r="G14" i="85"/>
  <c r="G15" i="85"/>
  <c r="G16" i="85"/>
  <c r="G17" i="85"/>
  <c r="G18" i="85"/>
  <c r="G19" i="85"/>
  <c r="D24" i="86"/>
  <c r="D20" i="85"/>
  <c r="F20" i="85"/>
  <c r="D23" i="103"/>
  <c r="D19" i="85"/>
  <c r="F19" i="85"/>
  <c r="D23" i="86"/>
  <c r="K20" i="42"/>
  <c r="B3" i="52"/>
  <c r="D3" i="52"/>
  <c r="B40" i="52"/>
  <c r="D40" i="52"/>
  <c r="K23" i="52"/>
  <c r="K26" i="52"/>
  <c r="F40" i="52"/>
  <c r="M23" i="52"/>
  <c r="A40" i="52"/>
  <c r="A36" i="52"/>
  <c r="B36" i="52"/>
  <c r="D36" i="52"/>
  <c r="B37" i="52"/>
  <c r="D37" i="52"/>
  <c r="B38" i="52"/>
  <c r="D38" i="52"/>
  <c r="B39" i="52"/>
  <c r="D39" i="52"/>
  <c r="D5" i="52"/>
  <c r="D6" i="52"/>
  <c r="D7" i="52"/>
  <c r="D8" i="52"/>
  <c r="D9" i="52"/>
  <c r="D10" i="52"/>
  <c r="D11" i="52"/>
  <c r="D12" i="52"/>
  <c r="D13" i="52"/>
  <c r="D14" i="52"/>
  <c r="D15" i="52"/>
  <c r="D16" i="52"/>
  <c r="D17" i="52"/>
  <c r="D18" i="52"/>
  <c r="D19" i="52"/>
  <c r="D20" i="52"/>
  <c r="D21" i="52"/>
  <c r="D22" i="52"/>
  <c r="D23" i="52"/>
  <c r="D24" i="52"/>
  <c r="D25" i="52"/>
  <c r="D26" i="52"/>
  <c r="D27" i="52"/>
  <c r="D28" i="52"/>
  <c r="D29" i="52"/>
  <c r="D30" i="52"/>
  <c r="D31" i="52"/>
  <c r="D32" i="52"/>
  <c r="D33" i="52"/>
  <c r="D34" i="52"/>
  <c r="D35" i="52"/>
  <c r="D4" i="52"/>
  <c r="B35" i="52"/>
  <c r="B5" i="52"/>
  <c r="B6" i="52"/>
  <c r="B7" i="52"/>
  <c r="A8" i="52"/>
  <c r="B8" i="52"/>
  <c r="B9" i="52"/>
  <c r="B10" i="52"/>
  <c r="B11" i="52"/>
  <c r="A12" i="52"/>
  <c r="B12" i="52"/>
  <c r="B13" i="52"/>
  <c r="B14" i="52"/>
  <c r="B15" i="52"/>
  <c r="A16" i="52"/>
  <c r="B16" i="52"/>
  <c r="B17" i="52"/>
  <c r="B18" i="52"/>
  <c r="B19" i="52"/>
  <c r="A20" i="52"/>
  <c r="B20" i="52"/>
  <c r="B21" i="52"/>
  <c r="B22" i="52"/>
  <c r="B23" i="52"/>
  <c r="A24" i="52"/>
  <c r="B24" i="52"/>
  <c r="B25" i="52"/>
  <c r="B26" i="52"/>
  <c r="B27" i="52"/>
  <c r="A28" i="52"/>
  <c r="B28" i="52"/>
  <c r="B29" i="52"/>
  <c r="B30" i="52"/>
  <c r="B31" i="52"/>
  <c r="A32" i="52"/>
  <c r="B32" i="52"/>
  <c r="B33" i="52"/>
  <c r="B34" i="52"/>
  <c r="B4" i="52"/>
  <c r="A4" i="52"/>
  <c r="F15" i="52"/>
  <c r="F3" i="52"/>
  <c r="F4" i="52"/>
  <c r="M21" i="52"/>
  <c r="F5" i="52"/>
  <c r="F6" i="52"/>
  <c r="F7" i="52"/>
  <c r="F8" i="52"/>
  <c r="F9" i="52"/>
  <c r="F10" i="52"/>
  <c r="F11" i="52"/>
  <c r="F12" i="52"/>
  <c r="F13" i="52"/>
  <c r="F14" i="52"/>
  <c r="F16" i="52"/>
  <c r="F17" i="52"/>
  <c r="F18" i="52"/>
  <c r="F19" i="52"/>
  <c r="F20" i="52"/>
  <c r="F21" i="52"/>
  <c r="F22" i="52"/>
  <c r="F23" i="52"/>
  <c r="F24" i="52"/>
  <c r="F25" i="52"/>
  <c r="F26" i="52"/>
  <c r="F27" i="52"/>
  <c r="F28" i="52"/>
  <c r="F29" i="52"/>
  <c r="F30" i="52"/>
  <c r="F31" i="52"/>
  <c r="F32" i="52"/>
  <c r="F33" i="52"/>
  <c r="F34" i="52"/>
  <c r="F35" i="52"/>
  <c r="F36" i="52"/>
  <c r="F37" i="52"/>
  <c r="F38" i="52"/>
  <c r="F39" i="52"/>
  <c r="G90" i="51"/>
  <c r="C90" i="51"/>
  <c r="G89" i="51"/>
  <c r="C89" i="51"/>
  <c r="G88" i="51"/>
  <c r="C88" i="51"/>
  <c r="G87" i="51"/>
  <c r="C87" i="51"/>
  <c r="G86" i="51"/>
  <c r="C86" i="51"/>
  <c r="G85" i="51"/>
  <c r="C85" i="51"/>
  <c r="G84" i="51"/>
  <c r="C84" i="51"/>
  <c r="G83" i="51"/>
  <c r="C83" i="51"/>
  <c r="G82" i="51"/>
  <c r="C82" i="51"/>
  <c r="G81" i="51"/>
  <c r="C81" i="51"/>
  <c r="G80" i="51"/>
  <c r="C80" i="51"/>
  <c r="G79" i="51"/>
  <c r="C79" i="51"/>
  <c r="G78" i="51"/>
  <c r="C78" i="51"/>
  <c r="G77" i="51"/>
  <c r="C77" i="51"/>
  <c r="G76" i="51"/>
  <c r="C76" i="51"/>
  <c r="G75" i="51"/>
  <c r="C75" i="51"/>
  <c r="G74" i="51"/>
  <c r="C74" i="51"/>
  <c r="G73" i="51"/>
  <c r="C73" i="51"/>
  <c r="G72" i="51"/>
  <c r="C72" i="51"/>
  <c r="G71" i="51"/>
  <c r="C71" i="51"/>
  <c r="G70" i="51"/>
  <c r="C70" i="51"/>
  <c r="G69" i="51"/>
  <c r="C69" i="51"/>
  <c r="G68" i="51"/>
  <c r="C68" i="51"/>
  <c r="G67" i="51"/>
  <c r="C67" i="51"/>
  <c r="G66" i="51"/>
  <c r="C66" i="51"/>
  <c r="G65" i="51"/>
  <c r="C65" i="51"/>
  <c r="G64" i="51"/>
  <c r="C64" i="51"/>
  <c r="G63" i="51"/>
  <c r="C63" i="51"/>
  <c r="G62" i="51"/>
  <c r="C62" i="51"/>
  <c r="G61" i="51"/>
  <c r="C61" i="51"/>
  <c r="G60" i="51"/>
  <c r="C60" i="51"/>
  <c r="G59" i="51"/>
  <c r="C59" i="51"/>
  <c r="G58" i="51"/>
  <c r="C58" i="51"/>
  <c r="G57" i="51"/>
  <c r="C57" i="51"/>
  <c r="G56" i="51"/>
  <c r="C56" i="51"/>
  <c r="G55" i="51"/>
  <c r="C55" i="51"/>
  <c r="G54" i="51"/>
  <c r="C54" i="51"/>
  <c r="G53" i="51"/>
  <c r="C53" i="51"/>
  <c r="G52" i="51"/>
  <c r="C52" i="51"/>
  <c r="G51" i="51"/>
  <c r="C51" i="51"/>
  <c r="G50" i="51"/>
  <c r="C50" i="51"/>
  <c r="G49" i="51"/>
  <c r="C49" i="51"/>
  <c r="G48" i="51"/>
  <c r="C48" i="51"/>
  <c r="G47" i="51"/>
  <c r="C47" i="51"/>
  <c r="G46" i="51"/>
  <c r="C46" i="51"/>
  <c r="G45" i="51"/>
  <c r="C45" i="51"/>
  <c r="G44" i="51"/>
  <c r="C44" i="51"/>
  <c r="G43" i="51"/>
  <c r="C43" i="51"/>
  <c r="G42" i="51"/>
  <c r="C42" i="51"/>
  <c r="G41" i="51"/>
  <c r="C41" i="51"/>
  <c r="G40" i="51"/>
  <c r="C40" i="51"/>
  <c r="G39" i="51"/>
  <c r="C39" i="51"/>
  <c r="G38" i="51"/>
  <c r="C38" i="51"/>
  <c r="G37" i="51"/>
  <c r="C37" i="51"/>
  <c r="G36" i="51"/>
  <c r="C36" i="51"/>
  <c r="G35" i="51"/>
  <c r="C35" i="51"/>
  <c r="G34" i="51"/>
  <c r="C34" i="51"/>
  <c r="G33" i="51"/>
  <c r="C33" i="51"/>
  <c r="G32" i="51"/>
  <c r="C32" i="51"/>
  <c r="G31" i="51"/>
  <c r="C31" i="51"/>
  <c r="G30" i="51"/>
  <c r="C30" i="51"/>
  <c r="G29" i="51"/>
  <c r="C29" i="51"/>
  <c r="G28" i="51"/>
  <c r="C28" i="51"/>
  <c r="G27" i="51"/>
  <c r="C27" i="51"/>
  <c r="G26" i="51"/>
  <c r="C26" i="51"/>
  <c r="G25" i="51"/>
  <c r="C25" i="51"/>
  <c r="G24" i="51"/>
  <c r="C24" i="51"/>
  <c r="G23" i="51"/>
  <c r="C23" i="51"/>
  <c r="G22" i="51"/>
  <c r="C22" i="51"/>
  <c r="G21" i="51"/>
  <c r="C21" i="51"/>
  <c r="G20" i="51"/>
  <c r="C20" i="51"/>
  <c r="G18" i="51"/>
  <c r="C18" i="51"/>
  <c r="G17" i="51"/>
  <c r="C17" i="51"/>
  <c r="G16" i="51"/>
  <c r="C16" i="51"/>
  <c r="G15" i="51"/>
  <c r="C15" i="51"/>
  <c r="G14" i="51"/>
  <c r="C14" i="51"/>
  <c r="G13" i="51"/>
  <c r="C13" i="51"/>
  <c r="G12" i="51"/>
  <c r="C12" i="51"/>
  <c r="G11" i="51"/>
  <c r="C11" i="51"/>
  <c r="G10" i="51"/>
  <c r="C10" i="51"/>
  <c r="G9" i="51"/>
  <c r="C9" i="51"/>
  <c r="G8" i="51"/>
  <c r="C8" i="51"/>
  <c r="G7" i="51"/>
  <c r="C7" i="51"/>
  <c r="G6" i="51"/>
  <c r="C6" i="51"/>
  <c r="G5" i="51"/>
  <c r="C5" i="51"/>
  <c r="G4" i="51"/>
  <c r="C4" i="51"/>
  <c r="G3" i="51"/>
  <c r="C3" i="51"/>
  <c r="G2" i="51"/>
  <c r="C2" i="51"/>
  <c r="D16" i="42"/>
  <c r="J16" i="42"/>
  <c r="K16" i="42"/>
  <c r="N16" i="42"/>
  <c r="O16" i="42"/>
  <c r="P16" i="42"/>
  <c r="G20" i="42"/>
  <c r="L20" i="42"/>
  <c r="Q20" i="42"/>
  <c r="E19" i="42"/>
  <c r="G19" i="42"/>
  <c r="K19" i="42"/>
  <c r="O19" i="42"/>
  <c r="F19" i="42"/>
  <c r="H19" i="42"/>
  <c r="I19" i="42"/>
  <c r="J19" i="42"/>
  <c r="L19" i="42"/>
  <c r="M19" i="42"/>
  <c r="N19" i="42"/>
  <c r="C19" i="42"/>
  <c r="D20" i="42"/>
  <c r="E20" i="42"/>
  <c r="F20" i="42"/>
  <c r="H20" i="42"/>
  <c r="I20" i="42"/>
  <c r="J20" i="42"/>
  <c r="M20" i="42"/>
  <c r="N20" i="42"/>
  <c r="O20" i="42"/>
  <c r="P20" i="42"/>
  <c r="C20" i="42"/>
  <c r="Q18" i="42"/>
  <c r="Q17" i="42"/>
  <c r="Q16" i="42"/>
  <c r="Q19" i="42"/>
  <c r="Q22" i="42"/>
  <c r="C6" i="52"/>
  <c r="C15" i="52"/>
  <c r="Q21" i="42"/>
  <c r="P19" i="42"/>
  <c r="D19" i="42"/>
  <c r="D17" i="103"/>
  <c r="D9" i="103"/>
  <c r="D16" i="103"/>
  <c r="F17" i="103"/>
  <c r="D11" i="103"/>
  <c r="D7" i="103"/>
  <c r="D14" i="103"/>
  <c r="D21" i="103"/>
  <c r="F22" i="103"/>
  <c r="D22" i="103"/>
  <c r="F23" i="103"/>
  <c r="H7" i="42"/>
  <c r="D18" i="103"/>
  <c r="F18" i="103"/>
  <c r="D10" i="103"/>
  <c r="D20" i="103"/>
  <c r="F20" i="103"/>
  <c r="D13" i="103"/>
  <c r="F14" i="103"/>
  <c r="D5" i="103"/>
  <c r="D19" i="103"/>
  <c r="D15" i="103"/>
  <c r="D6" i="103"/>
  <c r="F6" i="103"/>
  <c r="D12" i="103"/>
  <c r="D8" i="103"/>
  <c r="G22" i="42"/>
  <c r="P17" i="42"/>
  <c r="O21" i="42"/>
  <c r="C21" i="42"/>
  <c r="O22" i="42"/>
  <c r="D5" i="85"/>
  <c r="D9" i="86"/>
  <c r="D10" i="86"/>
  <c r="D6" i="85"/>
  <c r="D9" i="85"/>
  <c r="F10" i="85"/>
  <c r="D13" i="86"/>
  <c r="D14" i="86"/>
  <c r="D10" i="85"/>
  <c r="D13" i="85"/>
  <c r="F14" i="85"/>
  <c r="D17" i="86"/>
  <c r="D15" i="85"/>
  <c r="D19" i="86"/>
  <c r="F23" i="86"/>
  <c r="D20" i="86"/>
  <c r="F24" i="86"/>
  <c r="D16" i="85"/>
  <c r="D17" i="85"/>
  <c r="D21" i="86"/>
  <c r="F21" i="86"/>
  <c r="F25" i="86"/>
  <c r="D6" i="86"/>
  <c r="D7" i="85"/>
  <c r="D11" i="86"/>
  <c r="D11" i="85"/>
  <c r="F11" i="85"/>
  <c r="D15" i="86"/>
  <c r="D16" i="86"/>
  <c r="D12" i="85"/>
  <c r="F12" i="85"/>
  <c r="D12" i="86"/>
  <c r="F12" i="86"/>
  <c r="D8" i="85"/>
  <c r="D18" i="86"/>
  <c r="D14" i="85"/>
  <c r="F15" i="85"/>
  <c r="D22" i="86"/>
  <c r="F26" i="86"/>
  <c r="D18" i="85"/>
  <c r="D7" i="86"/>
  <c r="D5" i="86"/>
  <c r="D8" i="86"/>
  <c r="D4" i="85"/>
  <c r="D4" i="86"/>
  <c r="O18" i="42"/>
  <c r="E18" i="42"/>
  <c r="K21" i="42"/>
  <c r="M8" i="42"/>
  <c r="N21" i="42"/>
  <c r="P22" i="42"/>
  <c r="L22" i="42"/>
  <c r="H22" i="42"/>
  <c r="D22" i="42"/>
  <c r="P21" i="42"/>
  <c r="N22" i="42"/>
  <c r="C38" i="52"/>
  <c r="F17" i="42"/>
  <c r="F21" i="42"/>
  <c r="E17" i="42"/>
  <c r="P18" i="42"/>
  <c r="L18" i="42"/>
  <c r="L21" i="42"/>
  <c r="C18" i="42"/>
  <c r="H9" i="42"/>
  <c r="C34" i="52"/>
  <c r="Q10" i="42"/>
  <c r="G16" i="42"/>
  <c r="M17" i="42"/>
  <c r="M21" i="42"/>
  <c r="I21" i="42"/>
  <c r="E21" i="42"/>
  <c r="K22" i="42"/>
  <c r="C22" i="42"/>
  <c r="O17" i="42"/>
  <c r="G17" i="42"/>
  <c r="E22" i="42"/>
  <c r="K4" i="42"/>
  <c r="L17" i="42"/>
  <c r="H17" i="42"/>
  <c r="H21" i="42"/>
  <c r="D21" i="42"/>
  <c r="J22" i="42"/>
  <c r="F22" i="42"/>
  <c r="M16" i="42"/>
  <c r="M18" i="42"/>
  <c r="M22" i="42"/>
  <c r="D17" i="42"/>
  <c r="D18" i="42"/>
  <c r="C17" i="42"/>
  <c r="C16" i="42"/>
  <c r="N17" i="42"/>
  <c r="N18" i="42"/>
  <c r="I17" i="42"/>
  <c r="J18" i="42"/>
  <c r="H18" i="42"/>
  <c r="K17" i="42"/>
  <c r="H16" i="42"/>
  <c r="K18" i="42"/>
  <c r="I22" i="42"/>
  <c r="J21" i="42"/>
  <c r="G18" i="42"/>
  <c r="I18" i="42"/>
  <c r="F18" i="42"/>
  <c r="G21" i="42"/>
  <c r="I16" i="42"/>
  <c r="F16" i="42"/>
  <c r="J17" i="42"/>
  <c r="E16" i="42"/>
  <c r="K7" i="42"/>
  <c r="Q4" i="42"/>
  <c r="Q7" i="42"/>
  <c r="Q8" i="42"/>
  <c r="Q9" i="42"/>
  <c r="Q5" i="42"/>
  <c r="Q6" i="42"/>
  <c r="C39" i="52"/>
  <c r="J5" i="42"/>
  <c r="C17" i="52"/>
  <c r="C28" i="52"/>
  <c r="C14" i="52"/>
  <c r="C11" i="52"/>
  <c r="N5" i="42"/>
  <c r="I7" i="42"/>
  <c r="C19" i="52"/>
  <c r="K10" i="42"/>
  <c r="P6" i="42"/>
  <c r="M7" i="42"/>
  <c r="H6" i="42"/>
  <c r="K8" i="42"/>
  <c r="I6" i="42"/>
  <c r="O8" i="42"/>
  <c r="E8" i="42"/>
  <c r="C10" i="42"/>
  <c r="C8" i="42"/>
  <c r="G4" i="42"/>
  <c r="C16" i="52"/>
  <c r="I4" i="42"/>
  <c r="C26" i="52"/>
  <c r="N8" i="42"/>
  <c r="G10" i="42"/>
  <c r="E6" i="42"/>
  <c r="I5" i="42"/>
  <c r="I8" i="42"/>
  <c r="F5" i="42"/>
  <c r="L9" i="42"/>
  <c r="E7" i="42"/>
  <c r="G8" i="42"/>
  <c r="C36" i="52"/>
  <c r="C9" i="42"/>
  <c r="M4" i="42"/>
  <c r="M10" i="42"/>
  <c r="K9" i="42"/>
  <c r="K5" i="42"/>
  <c r="C9" i="52"/>
  <c r="E10" i="42"/>
  <c r="C4" i="52"/>
  <c r="J21" i="52"/>
  <c r="J25" i="52"/>
  <c r="E4" i="42"/>
  <c r="N9" i="42"/>
  <c r="I9" i="42"/>
  <c r="C32" i="52"/>
  <c r="C5" i="42"/>
  <c r="C7" i="42"/>
  <c r="C24" i="52"/>
  <c r="C5" i="52"/>
  <c r="G7" i="42"/>
  <c r="C8" i="52"/>
  <c r="C4" i="42"/>
  <c r="C21" i="52"/>
  <c r="J9" i="42"/>
  <c r="H8" i="42"/>
  <c r="C31" i="52"/>
  <c r="J7" i="42"/>
  <c r="C33" i="52"/>
  <c r="C35" i="52"/>
  <c r="F9" i="42"/>
  <c r="I10" i="42"/>
  <c r="P7" i="42"/>
  <c r="C22" i="52"/>
  <c r="O10" i="42"/>
  <c r="C12" i="52"/>
  <c r="F6" i="42"/>
  <c r="C7" i="52"/>
  <c r="C18" i="52"/>
  <c r="C13" i="52"/>
  <c r="O5" i="42"/>
  <c r="J6" i="42"/>
  <c r="K6" i="42"/>
  <c r="O9" i="42"/>
  <c r="N7" i="42"/>
  <c r="O4" i="42"/>
  <c r="C20" i="52"/>
  <c r="P10" i="42"/>
  <c r="O7" i="42"/>
  <c r="M9" i="42"/>
  <c r="P5" i="42"/>
  <c r="P9" i="42"/>
  <c r="M5" i="42"/>
  <c r="G5" i="42"/>
  <c r="G9" i="42"/>
  <c r="J4" i="42"/>
  <c r="J10" i="42"/>
  <c r="L10" i="42"/>
  <c r="L4" i="42"/>
  <c r="D10" i="42"/>
  <c r="N10" i="42"/>
  <c r="N4" i="42"/>
  <c r="F10" i="42"/>
  <c r="F4" i="42"/>
  <c r="P4" i="42"/>
  <c r="H4" i="42"/>
  <c r="C3" i="52"/>
  <c r="M6" i="42"/>
  <c r="C27" i="52"/>
  <c r="C25" i="52"/>
  <c r="C10" i="52"/>
  <c r="H5" i="42"/>
  <c r="E9" i="42"/>
  <c r="E5" i="42"/>
  <c r="C29" i="52"/>
  <c r="C30" i="52"/>
  <c r="C37" i="52"/>
  <c r="L8" i="42"/>
  <c r="F7" i="42"/>
  <c r="F8" i="42"/>
  <c r="G6" i="42"/>
  <c r="N6" i="42"/>
  <c r="L6" i="42"/>
  <c r="C6" i="42"/>
  <c r="O6" i="42"/>
  <c r="L7" i="42"/>
  <c r="L5" i="42"/>
  <c r="J8" i="42"/>
  <c r="C23" i="52"/>
  <c r="H10" i="42"/>
  <c r="P8" i="42"/>
  <c r="K22" i="52"/>
  <c r="C40" i="52"/>
  <c r="J23" i="52"/>
  <c r="J26" i="52"/>
  <c r="K21" i="52"/>
  <c r="M22" i="52"/>
  <c r="L16" i="42"/>
  <c r="F15" i="103"/>
  <c r="F7" i="103"/>
  <c r="F12" i="103"/>
  <c r="F10" i="103"/>
  <c r="F8" i="103"/>
  <c r="F9" i="103"/>
  <c r="F19" i="103"/>
  <c r="F16" i="103"/>
  <c r="F13" i="103"/>
  <c r="F11" i="103"/>
  <c r="F15" i="86"/>
  <c r="F17" i="86"/>
  <c r="F22" i="86"/>
  <c r="F16" i="85"/>
  <c r="F8" i="85"/>
  <c r="F17" i="85"/>
  <c r="F9" i="85"/>
  <c r="F18" i="86"/>
  <c r="F19" i="86"/>
  <c r="F18" i="85"/>
  <c r="F20" i="86"/>
  <c r="F14" i="86"/>
  <c r="D7" i="42"/>
  <c r="D4" i="42"/>
  <c r="D5" i="42"/>
  <c r="D9" i="42"/>
  <c r="D8" i="42"/>
  <c r="K25" i="52"/>
  <c r="J22" i="52"/>
  <c r="D6" i="42"/>
  <c r="E36" i="52"/>
  <c r="E3" i="52"/>
  <c r="E16" i="52"/>
  <c r="E4" i="52"/>
  <c r="E7" i="52"/>
  <c r="E21" i="52"/>
  <c r="E14" i="52"/>
  <c r="E24" i="52"/>
  <c r="E15" i="52"/>
  <c r="E29" i="52"/>
  <c r="E26" i="52"/>
  <c r="E37" i="52"/>
  <c r="E9" i="52"/>
  <c r="E38" i="52"/>
  <c r="E32" i="52"/>
  <c r="E35" i="52"/>
  <c r="E19" i="52"/>
  <c r="E31" i="52"/>
  <c r="E8" i="52"/>
  <c r="E25" i="52"/>
  <c r="E10" i="52"/>
  <c r="E6" i="52"/>
  <c r="E23" i="52"/>
  <c r="E39" i="52"/>
  <c r="E34" i="52"/>
  <c r="E28" i="52"/>
  <c r="E11" i="52"/>
  <c r="E13" i="52"/>
  <c r="E22" i="52"/>
  <c r="E20" i="52"/>
  <c r="E5" i="52"/>
  <c r="E33" i="52"/>
  <c r="E12" i="52"/>
  <c r="E40" i="52"/>
  <c r="L23" i="52"/>
  <c r="L26" i="52"/>
  <c r="E18" i="52"/>
  <c r="E27" i="52"/>
  <c r="E30" i="52"/>
  <c r="E17" i="52"/>
  <c r="L21" i="52"/>
  <c r="L25" i="52"/>
  <c r="L22" i="52"/>
  <c r="M25" i="52"/>
  <c r="M26" i="52"/>
  <c r="F16" i="86"/>
  <c r="F13" i="86"/>
  <c r="F21" i="103"/>
  <c r="F13" i="85"/>
  <c r="F21" i="85"/>
  <c r="G18" i="103"/>
</calcChain>
</file>

<file path=xl/comments1.xml><?xml version="1.0" encoding="utf-8"?>
<comments xmlns="http://schemas.openxmlformats.org/spreadsheetml/2006/main">
  <authors>
    <author>U418881</author>
  </authors>
  <commentList>
    <comment ref="H2" authorId="0" shapeId="0">
      <text>
        <r>
          <rPr>
            <b/>
            <sz val="9"/>
            <color indexed="81"/>
            <rFont val="Tahoma"/>
            <family val="2"/>
          </rPr>
          <t>U418881:</t>
        </r>
        <r>
          <rPr>
            <sz val="9"/>
            <color indexed="81"/>
            <rFont val="Tahoma"/>
            <family val="2"/>
          </rPr>
          <t xml:space="preserve">
KLS2 (YBEZ) and ABMI (KLH7) for UK Table 2B 
Copy and paste in from:
http://www.ons.gov.uk/ons/rel/naa2/quarterly-national-accounts/index.html
Quarterly National Accoutns Publication--&gt; Time Series Data --&gt; Select series from this dataset--&gt; A2 National accoutns aggregates --&gt; KLS2 &amp; AMBI are in the list
Paste in here and drag down formulas and check.</t>
        </r>
      </text>
    </comment>
  </commentList>
</comments>
</file>

<file path=xl/sharedStrings.xml><?xml version="1.0" encoding="utf-8"?>
<sst xmlns="http://schemas.openxmlformats.org/spreadsheetml/2006/main" count="1218" uniqueCount="294">
  <si>
    <t>Construction</t>
  </si>
  <si>
    <t>Q3</t>
  </si>
  <si>
    <t>Q4</t>
  </si>
  <si>
    <t>Q1</t>
  </si>
  <si>
    <t>Q2</t>
  </si>
  <si>
    <t>Production Sector</t>
  </si>
  <si>
    <t>Service Sector</t>
  </si>
  <si>
    <t>Retail &amp; wholesale</t>
  </si>
  <si>
    <t>Other services</t>
  </si>
  <si>
    <t>Education</t>
  </si>
  <si>
    <t>Total</t>
  </si>
  <si>
    <t>Percentage change, latest quarter on previous quarter</t>
  </si>
  <si>
    <t>C</t>
  </si>
  <si>
    <t>E</t>
  </si>
  <si>
    <t>D</t>
  </si>
  <si>
    <t>UK</t>
  </si>
  <si>
    <t>Manufacturing Industries</t>
  </si>
  <si>
    <t>3.  Weights may not sum to the total due to rounding</t>
  </si>
  <si>
    <t>Seasonally Adjusted</t>
  </si>
  <si>
    <t>Total Gross Value Added</t>
  </si>
  <si>
    <t>Mining and Quarrying Industries</t>
  </si>
  <si>
    <t>Agriculture, forestry and fishing</t>
  </si>
  <si>
    <t>Manu- facturing</t>
  </si>
  <si>
    <t>Distribution, Hotels and Catering</t>
  </si>
  <si>
    <t>Transport, Storage and Communication</t>
  </si>
  <si>
    <t>Business Services and Finance</t>
  </si>
  <si>
    <t>Government, and Other Services</t>
  </si>
  <si>
    <t>Total Production</t>
  </si>
  <si>
    <t>Transport Equipment</t>
  </si>
  <si>
    <t xml:space="preserve"> Public Administration and Defence</t>
  </si>
  <si>
    <t>Health and Social Work</t>
  </si>
  <si>
    <t>F</t>
  </si>
  <si>
    <t>I</t>
  </si>
  <si>
    <t>G</t>
  </si>
  <si>
    <t>K</t>
  </si>
  <si>
    <t>L</t>
  </si>
  <si>
    <t>Electricity &amp; Gas Supply</t>
  </si>
  <si>
    <t>Water Supply &amp; Waste Management</t>
  </si>
  <si>
    <t>Food, Beverages &amp; Tobacco</t>
  </si>
  <si>
    <t>Textiles, Clothing &amp; Leather Products</t>
  </si>
  <si>
    <t>B</t>
  </si>
  <si>
    <t>CA</t>
  </si>
  <si>
    <t>CB</t>
  </si>
  <si>
    <t>CL</t>
  </si>
  <si>
    <t>Refined Petroleum, Chemical &amp; Pharmaceutical Products</t>
  </si>
  <si>
    <t>SIC 2007</t>
  </si>
  <si>
    <t>A</t>
  </si>
  <si>
    <t>B,C,D,E</t>
  </si>
  <si>
    <t>G,I</t>
  </si>
  <si>
    <t>H,J</t>
  </si>
  <si>
    <t>K-N</t>
  </si>
  <si>
    <t>L2KL</t>
  </si>
  <si>
    <t>L2KQ</t>
  </si>
  <si>
    <t>L2KR</t>
  </si>
  <si>
    <t>L2KX</t>
  </si>
  <si>
    <t>L2MW</t>
  </si>
  <si>
    <t>L2N2</t>
  </si>
  <si>
    <t>L2N8</t>
  </si>
  <si>
    <t>L2NC</t>
  </si>
  <si>
    <t>L2PZ</t>
  </si>
  <si>
    <t>KI8M</t>
  </si>
  <si>
    <t>KI8O</t>
  </si>
  <si>
    <t>KI8Q</t>
  </si>
  <si>
    <t>Accommodation &amp; food services</t>
  </si>
  <si>
    <t>Financial &amp; Insurance Activities</t>
  </si>
  <si>
    <t>O</t>
  </si>
  <si>
    <t>P</t>
  </si>
  <si>
    <t>Q</t>
  </si>
  <si>
    <t>CI,CJ</t>
  </si>
  <si>
    <t>CD-F</t>
  </si>
  <si>
    <t>KLH7</t>
  </si>
  <si>
    <t>Real Estate Activities</t>
  </si>
  <si>
    <t>Metals, Metal Products &amp; Machinery n.e.c.</t>
  </si>
  <si>
    <t>CH,CK</t>
  </si>
  <si>
    <t>Computer, Electrical &amp; Optical Products</t>
  </si>
  <si>
    <t>Other Manufacturing Industries; Repair &amp; Installation</t>
  </si>
  <si>
    <t>Percentage change, latest quarter on corresponding quarter of the previous year</t>
  </si>
  <si>
    <t>Scotland Recession (peak 08Q2, trough 09Q3) - 5Q</t>
  </si>
  <si>
    <t>Quarterly</t>
  </si>
  <si>
    <t>Over last Year</t>
  </si>
  <si>
    <t>4Q on 4Q (rolling annual) Growth Rates</t>
  </si>
  <si>
    <t>Since Scotland went into recession (2008Q2)</t>
  </si>
  <si>
    <t>Since UK went into recession (2008Q1)</t>
  </si>
  <si>
    <t>All Sectors excl. extraction of mineral oil &amp; natural gas</t>
  </si>
  <si>
    <t>SCO</t>
  </si>
  <si>
    <t>(2009Q3 on 2008Q2)</t>
  </si>
  <si>
    <t>UK Recession (peak 08Q1, trough 09Q2) - 5Q</t>
  </si>
  <si>
    <t>(2009Q2 on 2008Q1)</t>
  </si>
  <si>
    <t>GDP</t>
  </si>
  <si>
    <t>2013 Q1</t>
  </si>
  <si>
    <t>2013 Q2</t>
  </si>
  <si>
    <t>2013 Q3</t>
  </si>
  <si>
    <t>2013 Q4</t>
  </si>
  <si>
    <t>2014 Q1</t>
  </si>
  <si>
    <t>(2014Q1 on 2008Q1)</t>
  </si>
  <si>
    <t>(2014Q1 on 2008Q2)</t>
  </si>
  <si>
    <t>(2014Q1 on 2013Q1)</t>
  </si>
  <si>
    <t>(2014Q1 on 2013Q4)</t>
  </si>
  <si>
    <t>2014 Q2</t>
  </si>
  <si>
    <t>Scotland</t>
  </si>
  <si>
    <t>2014 Q3</t>
  </si>
  <si>
    <t>2014 Q4</t>
  </si>
  <si>
    <t>Total Gross Domestic Product</t>
  </si>
  <si>
    <t>YBEZ</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</si>
  <si>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</si>
  <si>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</si>
  <si>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</si>
  <si>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</si>
  <si>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</si>
  <si>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</si>
  <si>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</si>
  <si>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</si>
  <si>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</si>
  <si>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</si>
  <si>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</si>
  <si>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</si>
  <si>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</si>
  <si>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</si>
  <si>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</si>
  <si>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</si>
  <si>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</si>
  <si>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</si>
  <si>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</si>
  <si>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</si>
  <si>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</si>
  <si>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</si>
  <si>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</si>
  <si>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</si>
  <si>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</si>
  <si>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</si>
  <si>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</si>
  <si>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</si>
  <si>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</si>
  <si>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</si>
  <si>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</si>
  <si>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</si>
  <si>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</si>
  <si>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</si>
  <si>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</si>
  <si>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</si>
  <si>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</si>
  <si>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</si>
  <si>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</si>
  <si>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</si>
  <si>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</si>
  <si>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</si>
  <si>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</si>
  <si>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</si>
  <si>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</si>
  <si>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</si>
  <si>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</si>
  <si>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</si>
  <si>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</si>
  <si>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</si>
  <si>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</si>
  <si>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</si>
  <si>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</si>
  <si>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</si>
  <si>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</si>
  <si>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</si>
  <si>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</si>
  <si>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</si>
  <si>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</si>
  <si>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</si>
  <si>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2015 Q1</t>
  </si>
  <si>
    <t>2015 Q3</t>
  </si>
  <si>
    <t>2015 Q2</t>
  </si>
  <si>
    <t>KLS2</t>
  </si>
  <si>
    <t xml:space="preserve">ABMI </t>
  </si>
  <si>
    <t>GDP per head</t>
  </si>
  <si>
    <t>Depth of recession</t>
  </si>
  <si>
    <t>Max</t>
  </si>
  <si>
    <t>Min</t>
  </si>
  <si>
    <t>Last</t>
  </si>
  <si>
    <t>Amount above peak</t>
  </si>
  <si>
    <t>1.  Weights may not sum to the totals due to rounding</t>
  </si>
  <si>
    <t>PASTE IN ABMI</t>
  </si>
  <si>
    <t>Growth</t>
  </si>
  <si>
    <t>Year</t>
  </si>
  <si>
    <t>Index</t>
  </si>
  <si>
    <t>G-T</t>
  </si>
  <si>
    <t>IHYP</t>
  </si>
  <si>
    <t>IHYQ</t>
  </si>
  <si>
    <t>IHYR</t>
  </si>
  <si>
    <t>KI8L</t>
  </si>
  <si>
    <t>KI8N</t>
  </si>
  <si>
    <t>KI8P</t>
  </si>
  <si>
    <t>KIH8</t>
  </si>
  <si>
    <t>KIH9</t>
  </si>
  <si>
    <t>KII2</t>
  </si>
  <si>
    <t>KLH8</t>
  </si>
  <si>
    <t>KLH9</t>
  </si>
  <si>
    <t>L3BB</t>
  </si>
  <si>
    <t>L3BG</t>
  </si>
  <si>
    <t>L3BH</t>
  </si>
  <si>
    <t>L3BN</t>
  </si>
  <si>
    <t>L3DM</t>
  </si>
  <si>
    <t>L3DQ</t>
  </si>
  <si>
    <t>L3DW</t>
  </si>
  <si>
    <t>L3E2</t>
  </si>
  <si>
    <t>L3GP</t>
  </si>
  <si>
    <t>L3ZZ</t>
  </si>
  <si>
    <t>L426</t>
  </si>
  <si>
    <t>L427</t>
  </si>
  <si>
    <t>L42D</t>
  </si>
  <si>
    <t>L44C</t>
  </si>
  <si>
    <t>L44G</t>
  </si>
  <si>
    <t>L44M</t>
  </si>
  <si>
    <t>L44Q</t>
  </si>
  <si>
    <t>L47F</t>
  </si>
  <si>
    <t>Percentage change, latest quarter compared to same quarter in previous year</t>
  </si>
  <si>
    <t>Percentage change, latest quarter compared to previous quarter</t>
  </si>
  <si>
    <t>Percentage change, latest year compared to previous year</t>
  </si>
  <si>
    <t xml:space="preserve">2.  Growth rates are calculated using unrounded index data and presented to 1 decimal place. It is not always possible to replicate the growth rates using rounded index data.  </t>
  </si>
  <si>
    <t xml:space="preserve">4.  The 4Q-on-4Q growth rate in the 4th quarter of each year is equivalent to the calendar year annual growth rate. The 4Q-on-4Q measure is sometimes called a rolling-annual growth rate </t>
  </si>
  <si>
    <t>2.  All UK volume indices and growth rates are sourced from the latest ONS GDP release available at https://www.ons.gov.uk/</t>
  </si>
  <si>
    <t>2015=100</t>
  </si>
  <si>
    <t>N3Y6</t>
  </si>
  <si>
    <t>N3Y7</t>
  </si>
  <si>
    <t>N3Y8</t>
  </si>
  <si>
    <t>3.  ONS series IHXW is published in cash terms and converted to an index for this table</t>
  </si>
  <si>
    <t>Total Services</t>
  </si>
  <si>
    <t>Revisions tables</t>
  </si>
  <si>
    <t>See statistical bulletin for more details</t>
  </si>
  <si>
    <r>
      <t>1998</t>
    </r>
    <r>
      <rPr>
        <vertAlign val="superscript"/>
        <sz val="10"/>
        <rFont val="Arial"/>
        <family val="2"/>
      </rPr>
      <t>1</t>
    </r>
  </si>
  <si>
    <t>2014</t>
  </si>
  <si>
    <t>Open Data</t>
  </si>
  <si>
    <t>Index numbers, annual and quarterly growth rates can be explored, visualised, downloaded and linked to at</t>
  </si>
  <si>
    <t>statistics.gov.scot</t>
  </si>
  <si>
    <r>
      <t>Percentage change, latest four quarters compared to previous four quarters (4Q-on-4Q)</t>
    </r>
    <r>
      <rPr>
        <b/>
        <vertAlign val="superscript"/>
        <sz val="10"/>
        <rFont val="Arial"/>
        <family val="2"/>
      </rPr>
      <t>4</t>
    </r>
  </si>
  <si>
    <t xml:space="preserve">5. GDP per person calculations are based on applying the mid-year estimate as the annual total, and the value in Q2 of each year. The average value of quarterly population does not equal the annual total. </t>
  </si>
  <si>
    <t>1.  Chained volume indices are presented with rounding to 1 decimal place. The spreadsheet tables include the results without rounding, but the estimates should not be considered accurate to multiple decimal places</t>
  </si>
  <si>
    <t xml:space="preserve">Q3  </t>
  </si>
  <si>
    <r>
      <t>2015 weights</t>
    </r>
    <r>
      <rPr>
        <b/>
        <vertAlign val="superscript"/>
        <sz val="10"/>
        <rFont val="Arial"/>
        <family val="2"/>
      </rPr>
      <t>3</t>
    </r>
  </si>
  <si>
    <t>Transport &amp; Storage</t>
  </si>
  <si>
    <t>Information &amp; Communication</t>
  </si>
  <si>
    <t>Professional, Scientific&amp; Technical Services</t>
  </si>
  <si>
    <t>Administrative &amp; Support Services</t>
  </si>
  <si>
    <t>H</t>
  </si>
  <si>
    <t>J</t>
  </si>
  <si>
    <t>M</t>
  </si>
  <si>
    <t>N</t>
  </si>
  <si>
    <r>
      <t>2015 weights</t>
    </r>
    <r>
      <rPr>
        <b/>
        <vertAlign val="superscript"/>
        <sz val="10"/>
        <rFont val="Arial"/>
        <family val="2"/>
      </rPr>
      <t>4</t>
    </r>
  </si>
  <si>
    <t>Table 1.2</t>
  </si>
  <si>
    <t>Table 1.1</t>
  </si>
  <si>
    <t>Table 1.3</t>
  </si>
  <si>
    <t>Table 1.4</t>
  </si>
  <si>
    <t>Table 1.5</t>
  </si>
  <si>
    <t>GDP: Historical Time Series</t>
  </si>
  <si>
    <t>The first estimate for the latest quarter does not include revisions to previous periods</t>
  </si>
  <si>
    <t>R-T</t>
  </si>
  <si>
    <t>A-T</t>
  </si>
  <si>
    <t>O-T</t>
  </si>
  <si>
    <t>Total 
Gross 
Domestic 
Product</t>
  </si>
  <si>
    <t>Agriculture, 
forestry 
and fishing</t>
  </si>
  <si>
    <t>Manufacturing</t>
  </si>
  <si>
    <t xml:space="preserve">5. GDP per person calculations are based on applying the mid-year population estimates as both the annual total, and the value in Q2 of each year. Therefore the average value of quarterly population does not equal the annual total. </t>
  </si>
  <si>
    <t>Gross 
Domestic 
Product 
per person</t>
  </si>
  <si>
    <t>GDP: Gross Value Added Output by Industry</t>
  </si>
  <si>
    <t>GDP: Gross Value Added: Index of Services</t>
  </si>
  <si>
    <t>Gross Domestic Product, first estimate</t>
  </si>
  <si>
    <t>Additional contextual tables</t>
  </si>
  <si>
    <t>GDP: Gross Value Added Output by Industry, UK</t>
  </si>
  <si>
    <t>GDP: Gross Value Added: Index of Production</t>
  </si>
  <si>
    <r>
      <t xml:space="preserve">Table 1.1: Gross Value Added Output By Industry
</t>
    </r>
    <r>
      <rPr>
        <b/>
        <sz val="14"/>
        <rFont val="Arial"/>
        <family val="2"/>
      </rPr>
      <t>chained volume measures at basic prices by industry of output</t>
    </r>
    <r>
      <rPr>
        <b/>
        <vertAlign val="superscript"/>
        <sz val="14"/>
        <rFont val="Arial"/>
        <family val="2"/>
      </rPr>
      <t>1,2</t>
    </r>
    <r>
      <rPr>
        <b/>
        <sz val="14"/>
        <rFont val="Arial"/>
        <family val="2"/>
      </rPr>
      <t xml:space="preserve"> </t>
    </r>
  </si>
  <si>
    <r>
      <t xml:space="preserve">Table 1.2:  Gross Value Added: Index of Services
</t>
    </r>
    <r>
      <rPr>
        <b/>
        <sz val="14"/>
        <rFont val="Arial"/>
        <family val="2"/>
      </rPr>
      <t>chained volume measures at basic prices by industry of output:</t>
    </r>
    <r>
      <rPr>
        <b/>
        <vertAlign val="superscript"/>
        <sz val="14"/>
        <rFont val="Arial"/>
        <family val="2"/>
      </rPr>
      <t>1,2,3</t>
    </r>
  </si>
  <si>
    <r>
      <t xml:space="preserve">Table 1.3: Gross Value Added: Index of Production 
</t>
    </r>
    <r>
      <rPr>
        <b/>
        <sz val="14"/>
        <rFont val="Arial"/>
        <family val="2"/>
      </rPr>
      <t>chained volume measures at basic prices by industry of output:</t>
    </r>
    <r>
      <rPr>
        <b/>
        <vertAlign val="superscript"/>
        <sz val="14"/>
        <rFont val="Arial"/>
        <family val="2"/>
      </rPr>
      <t>1,2</t>
    </r>
    <r>
      <rPr>
        <b/>
        <sz val="18"/>
        <rFont val="Arial"/>
        <family val="2"/>
      </rPr>
      <t xml:space="preserve"> </t>
    </r>
  </si>
  <si>
    <r>
      <rPr>
        <vertAlign val="superscript"/>
        <sz val="9"/>
        <color indexed="8"/>
        <rFont val="Arial"/>
        <family val="2"/>
      </rPr>
      <t>1</t>
    </r>
    <r>
      <rPr>
        <sz val="9"/>
        <color indexed="8"/>
        <rFont val="Arial"/>
        <family val="2"/>
      </rPr>
      <t xml:space="preserve"> Statistics from 1998 onwards are compiled at a detailed level using current data and updated methods. Estimates prior to 1998 are based on historic estimates produced by the Scottish Government which have been adjusted at the whole economy level to maintain consistency with the latest UK statistics for these years, for example to account for changes in trend growth introduced by deflation or system of accounts updates. As such, there are no industrial breakdowns for earlier years, and the estimates should be used with appropriate caution.</t>
    </r>
  </si>
  <si>
    <r>
      <t>Chained Volume Measure</t>
    </r>
    <r>
      <rPr>
        <b/>
        <vertAlign val="superscript"/>
        <sz val="10"/>
        <rFont val="Arial"/>
        <family val="2"/>
      </rPr>
      <t>1</t>
    </r>
  </si>
  <si>
    <t>Table 1.4:  GDP Historical Time Series</t>
  </si>
  <si>
    <r>
      <t xml:space="preserve">Table 1.5: Gross Domestic Product By Broad Industry Group, UK
</t>
    </r>
    <r>
      <rPr>
        <b/>
        <sz val="14"/>
        <rFont val="Arial"/>
        <family val="2"/>
      </rPr>
      <t>Chained volume measures by category of output</t>
    </r>
  </si>
  <si>
    <t>exc SIC 06</t>
  </si>
  <si>
    <t>ONS Series</t>
  </si>
  <si>
    <t>2016=100</t>
  </si>
  <si>
    <t>Main tables - Scotland's GDP (onshore)</t>
  </si>
  <si>
    <r>
      <t xml:space="preserve">Gross Value Added 
</t>
    </r>
    <r>
      <rPr>
        <sz val="10"/>
        <rFont val="Arial"/>
        <family val="2"/>
      </rPr>
      <t>excl. extraction of mineral oil &amp; natural gas</t>
    </r>
  </si>
  <si>
    <r>
      <t>2016 weights</t>
    </r>
    <r>
      <rPr>
        <b/>
        <vertAlign val="superscript"/>
        <sz val="10"/>
        <rFont val="Arial"/>
        <family val="2"/>
      </rPr>
      <t>1</t>
    </r>
  </si>
  <si>
    <r>
      <t>IHXW</t>
    </r>
    <r>
      <rPr>
        <b/>
        <vertAlign val="superscript"/>
        <sz val="10"/>
        <rFont val="Arial"/>
        <family val="2"/>
      </rPr>
      <t>3</t>
    </r>
  </si>
  <si>
    <t>GDP per person</t>
  </si>
  <si>
    <t>3-year</t>
  </si>
  <si>
    <t>5-year</t>
  </si>
  <si>
    <t>10-year</t>
  </si>
  <si>
    <t>20-year</t>
  </si>
  <si>
    <t>30-year</t>
  </si>
  <si>
    <t>-</t>
  </si>
  <si>
    <t>Annual average growth rate -  GDP per person</t>
  </si>
  <si>
    <t>Quarter 4 2018</t>
  </si>
  <si>
    <t>Publication Date: 20 March 2019</t>
  </si>
  <si>
    <t>Scotland (onshore), 1998 to 2018 Q4</t>
  </si>
  <si>
    <r>
      <t xml:space="preserve">These results are from the </t>
    </r>
    <r>
      <rPr>
        <b/>
        <sz val="12"/>
        <rFont val="Arial"/>
        <family val="2"/>
      </rPr>
      <t>UK GDP first quarterly estimate</t>
    </r>
    <r>
      <rPr>
        <sz val="12"/>
        <rFont val="Arial"/>
        <family val="2"/>
      </rPr>
      <t xml:space="preserve">, published by ONS on 11 February. Please check www.ons.gov.uk for updates.
The UK results produced by ONS are published with the results indexed to 2016=100, whereas results for Scotland are published indexed to 2015=100. Users should be cautious of comparing charts of the GDP index for Scotland to the UK unless one set of results are rescaled to give a common base year. However, growth rates can be compared without rescaling because the calculation is independent of the index base year. </t>
    </r>
  </si>
  <si>
    <t>UK, 1998 to 2018 Q4</t>
  </si>
  <si>
    <t>Scotland (onshore), 1963 to 2018</t>
  </si>
  <si>
    <t>Annual average growth rate - Total GDP</t>
  </si>
  <si>
    <t>CC,CG,CM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</si>
</sst>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_(* \(#,##0.00\);_(* &quot;-&quot;??_);_(@_)"/>
    <numFmt numFmtId="165" formatCode="0.0"/>
    <numFmt numFmtId="166" formatCode="0.0%"/>
    <numFmt numFmtId="167" formatCode="#,##0.0"/>
    <numFmt numFmtId="168" formatCode="0.0000"/>
    <numFmt numFmtId="169" formatCode="0.0000%"/>
    <numFmt numFmtId="170" formatCode="\+#,##0.0;\-#,##0.0;\ \+0.0"/>
    <numFmt numFmtId="171" formatCode="\+#,##0.0;\-#,##0.0;\+0.0"/>
    <numFmt numFmtId="172" formatCode="0.0000000"/>
    <numFmt numFmtId="173" formatCode="0.0;[Red]0.0"/>
    <numFmt numFmtId="174" formatCode="0.00000"/>
    <numFmt numFmtId="175" formatCode="0.0000000000"/>
    <numFmt numFmtId="176" formatCode="0.000%"/>
  </numFmts>
  <fonts count="53"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6"/>
      <name val="Arial"/>
      <family val="2"/>
    </font>
    <font>
      <sz val="10"/>
      <name val="Arial"/>
      <family val="2"/>
    </font>
    <font>
      <sz val="10"/>
      <color indexed="10"/>
      <name val="Arial"/>
      <family val="2"/>
    </font>
    <font>
      <b/>
      <sz val="10"/>
      <name val="Arial"/>
      <family val="2"/>
    </font>
    <font>
      <sz val="9"/>
      <name val="Arial"/>
      <family val="2"/>
    </font>
    <font>
      <b/>
      <sz val="9"/>
      <name val="Arial"/>
      <family val="2"/>
    </font>
    <font>
      <sz val="8"/>
      <name val="Arial"/>
      <family val="2"/>
    </font>
    <font>
      <b/>
      <sz val="18"/>
      <name val="Arial"/>
      <family val="2"/>
    </font>
    <font>
      <b/>
      <sz val="14"/>
      <name val="Arial"/>
      <family val="2"/>
    </font>
    <font>
      <b/>
      <vertAlign val="superscript"/>
      <sz val="10"/>
      <name val="Arial"/>
      <family val="2"/>
    </font>
    <font>
      <b/>
      <vertAlign val="superscript"/>
      <sz val="14"/>
      <name val="Arial"/>
      <family val="2"/>
    </font>
    <font>
      <b/>
      <sz val="12"/>
      <name val="Arial"/>
      <family val="2"/>
    </font>
    <font>
      <b/>
      <sz val="22"/>
      <name val="Arial"/>
      <family val="2"/>
    </font>
    <font>
      <b/>
      <sz val="24"/>
      <name val="Arial"/>
      <family val="2"/>
    </font>
    <font>
      <sz val="12"/>
      <name val="Arial"/>
      <family val="2"/>
    </font>
    <font>
      <b/>
      <sz val="9"/>
      <color indexed="81"/>
      <name val="Tahoma"/>
      <family val="2"/>
    </font>
    <font>
      <sz val="9"/>
      <color indexed="81"/>
      <name val="Tahoma"/>
      <family val="2"/>
    </font>
    <font>
      <sz val="9"/>
      <color indexed="8"/>
      <name val="Arial"/>
      <family val="2"/>
    </font>
    <font>
      <sz val="10"/>
      <color indexed="8"/>
      <name val="Arial"/>
      <family val="2"/>
    </font>
    <font>
      <b/>
      <sz val="10"/>
      <name val="Arial"/>
      <family val="2"/>
    </font>
    <font>
      <b/>
      <sz val="10"/>
      <name val="Arial"/>
      <family val="2"/>
    </font>
    <font>
      <b/>
      <sz val="10"/>
      <name val="Arial"/>
      <family val="2"/>
    </font>
    <font>
      <vertAlign val="superscript"/>
      <sz val="10"/>
      <name val="Arial"/>
      <family val="2"/>
    </font>
    <font>
      <vertAlign val="superscript"/>
      <sz val="9"/>
      <color indexed="8"/>
      <name val="Arial"/>
      <family val="2"/>
    </font>
    <font>
      <b/>
      <sz val="20"/>
      <name val="Arial"/>
      <family val="2"/>
    </font>
    <font>
      <b/>
      <i/>
      <sz val="10"/>
      <name val="Arial"/>
      <family val="2"/>
    </font>
    <font>
      <sz val="10"/>
      <color theme="1"/>
      <name val="Arial"/>
      <family val="2"/>
    </font>
    <font>
      <u/>
      <sz val="10"/>
      <color theme="10"/>
      <name val="Arial"/>
      <family val="2"/>
    </font>
    <font>
      <b/>
      <sz val="10"/>
      <color theme="1"/>
      <name val="Arial"/>
      <family val="2"/>
    </font>
    <font>
      <sz val="12"/>
      <color theme="1"/>
      <name val="Calibri"/>
      <family val="2"/>
      <scheme val="minor"/>
    </font>
    <font>
      <b/>
      <sz val="10"/>
      <color theme="1"/>
      <name val="Calibri"/>
      <family val="2"/>
      <scheme val="minor"/>
    </font>
    <font>
      <b/>
      <sz val="16"/>
      <color theme="1"/>
      <name val="Calibri"/>
      <family val="2"/>
      <scheme val="minor"/>
    </font>
    <font>
      <b/>
      <sz val="12"/>
      <color theme="1"/>
      <name val="Calibri"/>
      <family val="2"/>
      <scheme val="minor"/>
    </font>
    <font>
      <u/>
      <sz val="12"/>
      <color theme="10"/>
      <name val="Calibri"/>
      <family val="2"/>
      <scheme val="minor"/>
    </font>
    <font>
      <b/>
      <sz val="20"/>
      <color theme="1"/>
      <name val="Calibri"/>
      <family val="2"/>
      <scheme val="minor"/>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ashDotDot">
        <color indexed="64"/>
      </top>
      <bottom style="dashDotDot">
        <color indexed="64"/>
      </bottom>
      <diagonal/>
    </border>
    <border>
      <left style="medium">
        <color indexed="64"/>
      </left>
      <right/>
      <top style="dashDotDot">
        <color indexed="64"/>
      </top>
      <bottom style="dashDotDot">
        <color indexed="64"/>
      </bottom>
      <diagonal/>
    </border>
    <border>
      <left/>
      <right/>
      <top style="dashDotDot">
        <color indexed="64"/>
      </top>
      <bottom style="dashDotDot">
        <color indexed="64"/>
      </bottom>
      <diagonal/>
    </border>
    <border>
      <left/>
      <right style="medium">
        <color indexed="64"/>
      </right>
      <top style="dashDotDot">
        <color indexed="64"/>
      </top>
      <bottom style="dashDotDot">
        <color indexed="64"/>
      </bottom>
      <diagonal/>
    </border>
    <border>
      <left style="medium">
        <color indexed="64"/>
      </left>
      <right style="medium">
        <color indexed="64"/>
      </right>
      <top style="dashDotDot">
        <color indexed="64"/>
      </top>
      <bottom style="medium">
        <color indexed="64"/>
      </bottom>
      <diagonal/>
    </border>
    <border>
      <left style="medium">
        <color indexed="64"/>
      </left>
      <right/>
      <top style="dashDotDot">
        <color indexed="64"/>
      </top>
      <bottom style="medium">
        <color indexed="64"/>
      </bottom>
      <diagonal/>
    </border>
    <border>
      <left/>
      <right/>
      <top style="dashDotDot">
        <color indexed="64"/>
      </top>
      <bottom style="medium">
        <color indexed="64"/>
      </bottom>
      <diagonal/>
    </border>
    <border>
      <left/>
      <right style="medium">
        <color indexed="64"/>
      </right>
      <top style="dashDotDot">
        <color indexed="64"/>
      </top>
      <bottom style="medium">
        <color indexed="64"/>
      </bottom>
      <diagonal/>
    </border>
    <border>
      <left/>
      <right style="medium">
        <color indexed="64"/>
      </right>
      <top/>
      <bottom style="dashDot">
        <color indexed="64"/>
      </bottom>
      <diagonal/>
    </border>
    <border>
      <left/>
      <right style="medium">
        <color indexed="64"/>
      </right>
      <top/>
      <bottom style="dashDotDot">
        <color indexed="64"/>
      </bottom>
      <diagonal/>
    </border>
    <border>
      <left/>
      <right/>
      <top/>
      <bottom style="medium">
        <color indexed="64"/>
      </bottom>
      <diagonal/>
    </border>
    <border>
      <left/>
      <right/>
      <top style="thin">
        <color indexed="64"/>
      </top>
      <bottom/>
      <diagonal/>
    </border>
    <border>
      <left/>
      <right/>
      <top style="dashed">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theme="4" tint="0.39997558519241921"/>
      </bottom>
      <diagonal/>
    </border>
    <border>
      <left/>
      <right/>
      <top/>
      <bottom style="dashed">
        <color indexed="64"/>
      </bottom>
      <diagonal/>
    </border>
    <border>
      <left/>
      <right/>
      <top/>
      <bottom style="thin">
        <color indexed="64"/>
      </bottom>
      <diagonal/>
    </border>
    <border>
      <left style="thin">
        <color indexed="64"/>
      </left>
      <right/>
      <top/>
      <bottom style="dashed">
        <color auto="1"/>
      </bottom>
      <diagonal/>
    </border>
  </borders>
  <cellStyleXfs count="10">
    <xf numFmtId="0" fontId="0" fillId="0" borderId="0"/>
    <xf numFmtId="0" fontId="36" fillId="0" borderId="0">
      <alignment vertical="top"/>
    </xf>
    <xf numFmtId="0" fontId="36" fillId="0" borderId="0">
      <alignment vertical="top"/>
    </xf>
    <xf numFmtId="0" fontId="13" fillId="0" borderId="0"/>
    <xf numFmtId="164" fontId="5" fillId="0" borderId="0" applyFont="0" applyFill="0" applyBorder="0" applyAlignment="0" applyProtection="0"/>
    <xf numFmtId="0" fontId="45" fillId="0" borderId="0" applyNumberFormat="0" applyFill="0" applyBorder="0" applyAlignment="0" applyProtection="0"/>
    <xf numFmtId="0" fontId="5" fillId="0" borderId="0"/>
    <xf numFmtId="0" fontId="44" fillId="0" borderId="0"/>
    <xf numFmtId="9" fontId="17" fillId="0" borderId="0" applyFont="0" applyFill="0" applyBorder="0" applyAlignment="0" applyProtection="0"/>
    <xf numFmtId="9" fontId="5" fillId="0" borderId="0" applyFont="0" applyFill="0" applyBorder="0" applyAlignment="0" applyProtection="0"/>
  </cellStyleXfs>
  <cellXfs count="357">
    <xf numFmtId="0" fontId="0" fillId="0" borderId="0" xfId="0"/>
    <xf numFmtId="166" fontId="19" fillId="0" borderId="0" xfId="8" applyNumberFormat="1" applyFont="1"/>
    <xf numFmtId="165" fontId="19" fillId="0" borderId="0" xfId="0" applyNumberFormat="1" applyFont="1" applyFill="1" applyBorder="1" applyAlignment="1">
      <alignment horizontal="center"/>
    </xf>
    <xf numFmtId="0" fontId="19" fillId="0" borderId="0" xfId="0" applyFont="1" applyBorder="1"/>
    <xf numFmtId="0" fontId="19" fillId="0" borderId="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 xfId="0" applyFont="1" applyBorder="1" applyAlignment="1">
      <alignment vertical="center"/>
    </xf>
    <xf numFmtId="0" fontId="0" fillId="0" borderId="1" xfId="0" applyFont="1" applyBorder="1"/>
    <xf numFmtId="0" fontId="0" fillId="0" borderId="3" xfId="0" applyFont="1" applyBorder="1"/>
    <xf numFmtId="0" fontId="0" fillId="0" borderId="4" xfId="0" applyFont="1" applyBorder="1"/>
    <xf numFmtId="0" fontId="21" fillId="0" borderId="5" xfId="0" applyFont="1" applyFill="1" applyBorder="1" applyAlignment="1">
      <alignment vertical="center"/>
    </xf>
    <xf numFmtId="0" fontId="21" fillId="0" borderId="6" xfId="0" applyFont="1" applyFill="1" applyBorder="1" applyAlignment="1">
      <alignment horizontal="center" vertical="center"/>
    </xf>
    <xf numFmtId="0" fontId="21" fillId="0" borderId="4" xfId="0" applyFont="1" applyFill="1" applyBorder="1" applyAlignment="1">
      <alignment vertical="center"/>
    </xf>
    <xf numFmtId="0" fontId="19" fillId="0" borderId="5" xfId="0" applyFont="1" applyBorder="1" applyAlignment="1">
      <alignment vertical="center"/>
    </xf>
    <xf numFmtId="0" fontId="21" fillId="0" borderId="7" xfId="0" applyFont="1" applyFill="1" applyBorder="1" applyAlignment="1">
      <alignment vertical="center"/>
    </xf>
    <xf numFmtId="0" fontId="21" fillId="0" borderId="6" xfId="0" applyFont="1" applyFill="1" applyBorder="1" applyAlignment="1">
      <alignment horizontal="center" vertical="center" wrapText="1"/>
    </xf>
    <xf numFmtId="0" fontId="21" fillId="0" borderId="6" xfId="0" applyFont="1" applyBorder="1" applyAlignment="1">
      <alignment vertical="center" wrapText="1"/>
    </xf>
    <xf numFmtId="0" fontId="21" fillId="0" borderId="6" xfId="0" applyFont="1" applyFill="1" applyBorder="1" applyAlignment="1">
      <alignment vertical="center" wrapText="1"/>
    </xf>
    <xf numFmtId="0" fontId="31" fillId="0" borderId="7" xfId="0" applyFont="1" applyBorder="1"/>
    <xf numFmtId="166" fontId="0" fillId="0" borderId="0" xfId="0" applyNumberFormat="1" applyFont="1" applyFill="1" applyBorder="1"/>
    <xf numFmtId="0" fontId="21" fillId="0" borderId="0" xfId="0" applyFont="1" applyFill="1" applyBorder="1" applyAlignment="1">
      <alignment horizontal="center" wrapText="1"/>
    </xf>
    <xf numFmtId="0" fontId="21" fillId="0" borderId="0" xfId="0" applyFont="1" applyFill="1" applyBorder="1" applyAlignment="1">
      <alignment wrapText="1"/>
    </xf>
    <xf numFmtId="0" fontId="0" fillId="0" borderId="0" xfId="0" applyFont="1" applyFill="1"/>
    <xf numFmtId="166" fontId="0" fillId="0" borderId="0" xfId="0" applyNumberFormat="1" applyFont="1"/>
    <xf numFmtId="0" fontId="19" fillId="0" borderId="0" xfId="0" applyFont="1" applyFill="1" applyBorder="1" applyAlignment="1">
      <alignment horizontal="center" vertical="center"/>
    </xf>
    <xf numFmtId="0" fontId="0" fillId="0" borderId="1" xfId="0" applyFont="1" applyBorder="1" applyAlignment="1">
      <alignment horizontal="center"/>
    </xf>
    <xf numFmtId="166" fontId="0" fillId="0" borderId="0" xfId="0" applyNumberFormat="1" applyFont="1" applyFill="1"/>
    <xf numFmtId="0" fontId="0" fillId="0" borderId="4" xfId="0" applyFont="1" applyBorder="1" applyAlignment="1">
      <alignment horizontal="center"/>
    </xf>
    <xf numFmtId="0" fontId="0" fillId="0" borderId="0" xfId="0" applyFont="1" applyAlignment="1">
      <alignment horizontal="center"/>
    </xf>
    <xf numFmtId="0" fontId="21" fillId="0" borderId="3" xfId="0" applyFont="1" applyFill="1" applyBorder="1" applyAlignment="1">
      <alignment vertical="center" wrapText="1"/>
    </xf>
    <xf numFmtId="0" fontId="21" fillId="2" borderId="3" xfId="0" applyFont="1" applyFill="1" applyBorder="1" applyAlignment="1">
      <alignment horizontal="left" vertical="center" wrapText="1"/>
    </xf>
    <xf numFmtId="0" fontId="21" fillId="0" borderId="3" xfId="0" applyFont="1" applyBorder="1" applyAlignment="1">
      <alignment vertical="center" wrapText="1"/>
    </xf>
    <xf numFmtId="0" fontId="21" fillId="2" borderId="3" xfId="0" applyFont="1" applyFill="1" applyBorder="1" applyAlignment="1">
      <alignment vertical="center" wrapText="1"/>
    </xf>
    <xf numFmtId="0" fontId="21" fillId="0" borderId="8" xfId="0" applyFont="1" applyFill="1" applyBorder="1" applyAlignment="1">
      <alignment vertical="center" wrapText="1"/>
    </xf>
    <xf numFmtId="0" fontId="21"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2" borderId="8" xfId="0" applyFont="1" applyFill="1" applyBorder="1" applyAlignment="1">
      <alignment vertical="center" wrapText="1"/>
    </xf>
    <xf numFmtId="0" fontId="21" fillId="2" borderId="9" xfId="0" applyFont="1" applyFill="1" applyBorder="1" applyAlignment="1">
      <alignment horizontal="center" vertical="center" wrapText="1"/>
    </xf>
    <xf numFmtId="166" fontId="0" fillId="0" borderId="10" xfId="0" applyNumberFormat="1" applyFont="1" applyFill="1" applyBorder="1" applyAlignment="1">
      <alignment horizontal="center" vertical="center"/>
    </xf>
    <xf numFmtId="166" fontId="0" fillId="2" borderId="10" xfId="0" applyNumberFormat="1" applyFont="1" applyFill="1" applyBorder="1" applyAlignment="1">
      <alignment horizontal="center" vertical="center"/>
    </xf>
    <xf numFmtId="166" fontId="0" fillId="2" borderId="11" xfId="0" applyNumberFormat="1" applyFont="1" applyFill="1" applyBorder="1" applyAlignment="1">
      <alignment horizontal="center" vertical="center"/>
    </xf>
    <xf numFmtId="166" fontId="0" fillId="2" borderId="12" xfId="0" applyNumberFormat="1" applyFont="1" applyFill="1" applyBorder="1" applyAlignment="1">
      <alignment horizontal="center" vertical="center"/>
    </xf>
    <xf numFmtId="166" fontId="0" fillId="2" borderId="13" xfId="0" applyNumberFormat="1" applyFont="1" applyFill="1" applyBorder="1" applyAlignment="1">
      <alignment horizontal="center" vertical="center"/>
    </xf>
    <xf numFmtId="166" fontId="0" fillId="0" borderId="14" xfId="0" applyNumberFormat="1" applyFont="1" applyFill="1" applyBorder="1" applyAlignment="1">
      <alignment horizontal="center" vertical="center"/>
    </xf>
    <xf numFmtId="166" fontId="0" fillId="0" borderId="12" xfId="0" applyNumberFormat="1" applyFont="1" applyBorder="1" applyAlignment="1">
      <alignment horizontal="center" vertical="center"/>
    </xf>
    <xf numFmtId="166" fontId="0" fillId="0" borderId="13" xfId="0" applyNumberFormat="1" applyFont="1" applyBorder="1" applyAlignment="1">
      <alignment horizontal="center" vertical="center"/>
    </xf>
    <xf numFmtId="166" fontId="0" fillId="0" borderId="11" xfId="0" applyNumberFormat="1" applyFont="1" applyFill="1" applyBorder="1" applyAlignment="1">
      <alignment horizontal="center" vertical="center"/>
    </xf>
    <xf numFmtId="166" fontId="0" fillId="0" borderId="12" xfId="0" applyNumberFormat="1" applyFont="1" applyFill="1" applyBorder="1" applyAlignment="1">
      <alignment horizontal="center" vertical="center"/>
    </xf>
    <xf numFmtId="166" fontId="0" fillId="0" borderId="13" xfId="0" applyNumberFormat="1" applyFont="1" applyFill="1" applyBorder="1" applyAlignment="1">
      <alignment horizontal="center" vertical="center"/>
    </xf>
    <xf numFmtId="166" fontId="0" fillId="2" borderId="15" xfId="0" applyNumberFormat="1" applyFont="1" applyFill="1" applyBorder="1" applyAlignment="1">
      <alignment horizontal="center" vertical="center"/>
    </xf>
    <xf numFmtId="166" fontId="0" fillId="2" borderId="16" xfId="0" applyNumberFormat="1" applyFont="1" applyFill="1" applyBorder="1" applyAlignment="1">
      <alignment horizontal="center" vertical="center"/>
    </xf>
    <xf numFmtId="166" fontId="0" fillId="2" borderId="17" xfId="0" applyNumberFormat="1" applyFont="1" applyFill="1" applyBorder="1" applyAlignment="1">
      <alignment horizontal="center" vertical="center"/>
    </xf>
    <xf numFmtId="0" fontId="19" fillId="0" borderId="18" xfId="0" applyFont="1" applyFill="1" applyBorder="1" applyAlignment="1">
      <alignment horizontal="center" vertical="center" wrapText="1"/>
    </xf>
    <xf numFmtId="0" fontId="0" fillId="0" borderId="0" xfId="0" applyFill="1"/>
    <xf numFmtId="165" fontId="0" fillId="0" borderId="0" xfId="0" applyNumberFormat="1" applyFont="1" applyFill="1" applyBorder="1" applyAlignment="1">
      <alignment horizontal="center"/>
    </xf>
    <xf numFmtId="166" fontId="0" fillId="0" borderId="15" xfId="0" applyNumberFormat="1" applyFont="1" applyFill="1" applyBorder="1" applyAlignment="1">
      <alignment horizontal="center" vertical="center"/>
    </xf>
    <xf numFmtId="166" fontId="0" fillId="0" borderId="16" xfId="0" applyNumberFormat="1" applyFont="1" applyFill="1" applyBorder="1" applyAlignment="1">
      <alignment horizontal="center" vertical="center"/>
    </xf>
    <xf numFmtId="166" fontId="0" fillId="0" borderId="17" xfId="0" applyNumberFormat="1" applyFont="1" applyFill="1" applyBorder="1" applyAlignment="1">
      <alignment horizontal="center" vertical="center"/>
    </xf>
    <xf numFmtId="165" fontId="19" fillId="0" borderId="0" xfId="8" applyNumberFormat="1" applyFont="1" applyFill="1" applyBorder="1" applyAlignment="1">
      <alignment horizontal="center"/>
    </xf>
    <xf numFmtId="165" fontId="0" fillId="0" borderId="0" xfId="0" applyNumberFormat="1"/>
    <xf numFmtId="173" fontId="19" fillId="0" borderId="0" xfId="8" applyNumberFormat="1" applyFont="1"/>
    <xf numFmtId="166" fontId="0" fillId="0" borderId="19" xfId="0" applyNumberFormat="1" applyFont="1" applyFill="1" applyBorder="1" applyAlignment="1">
      <alignment horizontal="center" vertical="center"/>
    </xf>
    <xf numFmtId="166" fontId="0" fillId="0" borderId="20" xfId="0" applyNumberFormat="1" applyFont="1" applyFill="1" applyBorder="1" applyAlignment="1">
      <alignment horizontal="center" vertical="center"/>
    </xf>
    <xf numFmtId="166" fontId="0" fillId="0" borderId="9" xfId="0" applyNumberFormat="1" applyFont="1" applyFill="1" applyBorder="1" applyAlignment="1">
      <alignment horizontal="center" vertical="center"/>
    </xf>
    <xf numFmtId="166" fontId="0" fillId="0" borderId="11" xfId="0" applyNumberFormat="1" applyFont="1" applyBorder="1" applyAlignment="1">
      <alignment horizontal="center" vertical="center"/>
    </xf>
    <xf numFmtId="172" fontId="0" fillId="0" borderId="0" xfId="0" applyNumberFormat="1"/>
    <xf numFmtId="0" fontId="16" fillId="0" borderId="0" xfId="0" applyFont="1" applyFill="1" applyBorder="1"/>
    <xf numFmtId="0" fontId="21" fillId="0" borderId="0" xfId="0" applyFont="1"/>
    <xf numFmtId="0" fontId="0" fillId="0" borderId="0" xfId="0" applyAlignment="1">
      <alignment horizontal="left"/>
    </xf>
    <xf numFmtId="0" fontId="19" fillId="0" borderId="0" xfId="0" applyFont="1" applyFill="1" applyBorder="1"/>
    <xf numFmtId="0" fontId="15" fillId="0" borderId="0" xfId="0" applyFont="1" applyFill="1" applyBorder="1"/>
    <xf numFmtId="0" fontId="14" fillId="0" borderId="0" xfId="0" applyFont="1"/>
    <xf numFmtId="0" fontId="21" fillId="0" borderId="0" xfId="0" applyFont="1" applyAlignment="1">
      <alignment horizontal="center"/>
    </xf>
    <xf numFmtId="174" fontId="0" fillId="0" borderId="0" xfId="0" applyNumberFormat="1"/>
    <xf numFmtId="0" fontId="12" fillId="0" borderId="0" xfId="0" applyFont="1" applyFill="1" applyBorder="1"/>
    <xf numFmtId="0" fontId="11" fillId="0" borderId="0" xfId="0" applyFont="1" applyFill="1" applyBorder="1"/>
    <xf numFmtId="0" fontId="10" fillId="0" borderId="0" xfId="0" applyFont="1" applyFill="1" applyBorder="1"/>
    <xf numFmtId="0" fontId="9" fillId="3" borderId="0" xfId="0" applyFont="1" applyFill="1"/>
    <xf numFmtId="0" fontId="24" fillId="3" borderId="0" xfId="0" applyFont="1" applyFill="1" applyBorder="1"/>
    <xf numFmtId="0" fontId="21" fillId="3" borderId="0" xfId="0" applyFont="1" applyFill="1" applyBorder="1" applyAlignment="1">
      <alignment horizontal="left" wrapText="1"/>
    </xf>
    <xf numFmtId="0" fontId="9" fillId="3" borderId="0" xfId="0" applyFont="1" applyFill="1" applyAlignment="1">
      <alignment horizontal="right"/>
    </xf>
    <xf numFmtId="0" fontId="21" fillId="3" borderId="0" xfId="0" applyFont="1" applyFill="1" applyBorder="1" applyAlignment="1">
      <alignment wrapText="1"/>
    </xf>
    <xf numFmtId="0" fontId="21" fillId="3" borderId="0" xfId="0" applyFont="1" applyFill="1" applyBorder="1" applyAlignment="1"/>
    <xf numFmtId="0" fontId="9" fillId="3" borderId="0" xfId="0" quotePrefix="1" applyFont="1" applyFill="1" applyAlignment="1">
      <alignment horizontal="right"/>
    </xf>
    <xf numFmtId="165" fontId="9" fillId="3" borderId="0" xfId="0" applyNumberFormat="1" applyFont="1" applyFill="1" applyBorder="1" applyAlignment="1">
      <alignment horizontal="right" indent="3"/>
    </xf>
    <xf numFmtId="0" fontId="9" fillId="3" borderId="5" xfId="0" applyFont="1" applyFill="1" applyBorder="1"/>
    <xf numFmtId="0" fontId="21" fillId="3" borderId="5" xfId="0" applyFont="1" applyFill="1" applyBorder="1" applyAlignment="1">
      <alignment horizontal="left"/>
    </xf>
    <xf numFmtId="0" fontId="9" fillId="3" borderId="0" xfId="0" applyFont="1" applyFill="1" applyBorder="1"/>
    <xf numFmtId="0" fontId="9" fillId="3" borderId="0" xfId="0" applyFont="1" applyFill="1" applyAlignment="1"/>
    <xf numFmtId="0" fontId="9" fillId="3" borderId="0" xfId="0" applyFont="1" applyFill="1" applyBorder="1" applyAlignment="1">
      <alignment horizontal="center"/>
    </xf>
    <xf numFmtId="0" fontId="9" fillId="3" borderId="20" xfId="0" applyFont="1" applyFill="1" applyBorder="1"/>
    <xf numFmtId="0" fontId="21" fillId="3" borderId="20" xfId="0" applyFont="1" applyFill="1" applyBorder="1" applyAlignment="1">
      <alignment horizontal="left"/>
    </xf>
    <xf numFmtId="0" fontId="9" fillId="3" borderId="5" xfId="0" applyFont="1" applyFill="1" applyBorder="1" applyAlignment="1">
      <alignment horizontal="center"/>
    </xf>
    <xf numFmtId="0" fontId="29" fillId="3" borderId="0" xfId="0" applyFont="1" applyFill="1" applyAlignment="1">
      <alignment horizontal="right"/>
    </xf>
    <xf numFmtId="0" fontId="9" fillId="3" borderId="0" xfId="0" applyFont="1" applyFill="1" applyAlignment="1">
      <alignment horizontal="center"/>
    </xf>
    <xf numFmtId="0" fontId="29" fillId="3" borderId="20" xfId="0" applyFont="1" applyFill="1" applyBorder="1" applyAlignment="1">
      <alignment horizontal="left"/>
    </xf>
    <xf numFmtId="0" fontId="22" fillId="3" borderId="0" xfId="0" applyFont="1" applyFill="1" applyBorder="1"/>
    <xf numFmtId="0" fontId="9" fillId="3" borderId="0" xfId="0" applyFont="1" applyFill="1" applyBorder="1" applyAlignment="1">
      <alignment vertical="center"/>
    </xf>
    <xf numFmtId="165" fontId="9" fillId="3" borderId="5" xfId="0" applyNumberFormat="1" applyFont="1" applyFill="1" applyBorder="1" applyAlignment="1">
      <alignment horizontal="center"/>
    </xf>
    <xf numFmtId="0" fontId="21" fillId="3" borderId="5" xfId="0" applyFont="1" applyFill="1" applyBorder="1" applyAlignment="1">
      <alignment horizontal="left" vertical="center"/>
    </xf>
    <xf numFmtId="0" fontId="26" fillId="3" borderId="0" xfId="0" applyFont="1" applyFill="1" applyBorder="1" applyAlignment="1">
      <alignment horizontal="right"/>
    </xf>
    <xf numFmtId="0" fontId="9" fillId="3" borderId="0" xfId="0" applyFont="1" applyFill="1" applyBorder="1" applyAlignment="1">
      <alignment horizontal="centerContinuous"/>
    </xf>
    <xf numFmtId="0" fontId="18" fillId="3" borderId="0" xfId="0" applyFont="1" applyFill="1" applyBorder="1" applyAlignment="1">
      <alignment horizontal="centerContinuous"/>
    </xf>
    <xf numFmtId="165" fontId="22" fillId="3" borderId="0" xfId="0" applyNumberFormat="1" applyFont="1" applyFill="1" applyBorder="1" applyAlignment="1">
      <alignment horizontal="center"/>
    </xf>
    <xf numFmtId="0" fontId="21" fillId="3" borderId="0" xfId="0" applyFont="1" applyFill="1" applyBorder="1" applyAlignment="1">
      <alignment vertical="center"/>
    </xf>
    <xf numFmtId="0" fontId="24" fillId="3" borderId="0" xfId="0" applyFont="1" applyFill="1" applyBorder="1" applyAlignment="1">
      <alignment vertical="center"/>
    </xf>
    <xf numFmtId="165" fontId="9" fillId="3" borderId="0" xfId="0" applyNumberFormat="1" applyFont="1" applyFill="1" applyAlignment="1">
      <alignment horizontal="center"/>
    </xf>
    <xf numFmtId="166" fontId="9" fillId="3" borderId="0" xfId="0" applyNumberFormat="1" applyFont="1" applyFill="1"/>
    <xf numFmtId="0" fontId="24" fillId="3" borderId="0" xfId="0" applyFont="1" applyFill="1" applyAlignment="1">
      <alignment horizontal="center"/>
    </xf>
    <xf numFmtId="170" fontId="9" fillId="3" borderId="0" xfId="0" applyNumberFormat="1" applyFont="1" applyFill="1" applyBorder="1" applyAlignment="1">
      <alignment horizontal="center"/>
    </xf>
    <xf numFmtId="0" fontId="24" fillId="3" borderId="5" xfId="0" applyFont="1" applyFill="1" applyBorder="1" applyAlignment="1">
      <alignment vertical="center"/>
    </xf>
    <xf numFmtId="0" fontId="9" fillId="3" borderId="20" xfId="0" applyFont="1" applyFill="1" applyBorder="1" applyAlignment="1">
      <alignment horizontal="left" vertical="top"/>
    </xf>
    <xf numFmtId="1" fontId="9" fillId="3" borderId="0" xfId="0" applyNumberFormat="1" applyFont="1" applyFill="1" applyAlignment="1">
      <alignment horizontal="center"/>
    </xf>
    <xf numFmtId="0" fontId="21" fillId="3" borderId="0" xfId="0" applyFont="1" applyFill="1" applyBorder="1" applyAlignment="1">
      <alignment horizontal="left"/>
    </xf>
    <xf numFmtId="1" fontId="22" fillId="3" borderId="0" xfId="0" applyNumberFormat="1" applyFont="1" applyFill="1" applyBorder="1" applyAlignment="1">
      <alignment horizontal="center"/>
    </xf>
    <xf numFmtId="1" fontId="9" fillId="3" borderId="0" xfId="0" applyNumberFormat="1" applyFont="1" applyFill="1" applyBorder="1" applyAlignment="1">
      <alignment horizontal="center"/>
    </xf>
    <xf numFmtId="165" fontId="9" fillId="3" borderId="0" xfId="0" applyNumberFormat="1" applyFont="1" applyFill="1" applyBorder="1" applyAlignment="1">
      <alignment horizontal="center"/>
    </xf>
    <xf numFmtId="0" fontId="8" fillId="0" borderId="0" xfId="0" applyFont="1" applyFill="1" applyBorder="1"/>
    <xf numFmtId="0" fontId="8" fillId="3" borderId="0" xfId="0" applyFont="1" applyFill="1" applyBorder="1"/>
    <xf numFmtId="0" fontId="8" fillId="3" borderId="0" xfId="0" applyFont="1" applyFill="1" applyBorder="1" applyAlignment="1">
      <alignment horizontal="left"/>
    </xf>
    <xf numFmtId="2" fontId="0" fillId="0" borderId="0" xfId="0" applyNumberFormat="1"/>
    <xf numFmtId="0" fontId="37" fillId="0" borderId="0" xfId="0" applyFont="1" applyAlignment="1">
      <alignment horizontal="center" vertical="center" wrapText="1"/>
    </xf>
    <xf numFmtId="0" fontId="0" fillId="0" borderId="0" xfId="0" applyAlignment="1">
      <alignment vertical="center" wrapText="1"/>
    </xf>
    <xf numFmtId="0" fontId="7" fillId="0" borderId="0" xfId="0" applyFont="1" applyFill="1" applyBorder="1"/>
    <xf numFmtId="0" fontId="9" fillId="3" borderId="0" xfId="0" applyFont="1" applyFill="1" applyBorder="1" applyAlignment="1">
      <alignment horizontal="left"/>
    </xf>
    <xf numFmtId="0" fontId="7" fillId="3" borderId="0" xfId="0" applyFont="1" applyFill="1" applyBorder="1"/>
    <xf numFmtId="0" fontId="38" fillId="0" borderId="0" xfId="0" applyFont="1" applyAlignment="1">
      <alignment horizontal="center" vertical="center" wrapText="1"/>
    </xf>
    <xf numFmtId="0" fontId="0" fillId="4" borderId="0" xfId="0" applyFill="1"/>
    <xf numFmtId="0" fontId="21" fillId="3" borderId="0" xfId="0" applyFont="1" applyFill="1" applyBorder="1"/>
    <xf numFmtId="0" fontId="7" fillId="3" borderId="0" xfId="0" applyFont="1" applyFill="1" applyBorder="1" applyAlignment="1">
      <alignment horizontal="left"/>
    </xf>
    <xf numFmtId="0" fontId="39" fillId="0" borderId="0" xfId="0" applyFont="1" applyAlignment="1">
      <alignment horizontal="center" vertical="center" wrapText="1"/>
    </xf>
    <xf numFmtId="0" fontId="6" fillId="0" borderId="0" xfId="0" applyFont="1" applyFill="1" applyBorder="1"/>
    <xf numFmtId="0" fontId="6" fillId="3" borderId="0" xfId="0" applyFont="1" applyFill="1" applyBorder="1"/>
    <xf numFmtId="0" fontId="6" fillId="3" borderId="0" xfId="0" applyFont="1" applyFill="1" applyBorder="1" applyAlignment="1">
      <alignment horizontal="left"/>
    </xf>
    <xf numFmtId="0" fontId="5" fillId="3" borderId="0" xfId="0" applyFont="1" applyFill="1" applyBorder="1"/>
    <xf numFmtId="0" fontId="29" fillId="3" borderId="0" xfId="0" applyFont="1" applyFill="1" applyBorder="1" applyAlignment="1">
      <alignment horizontal="right"/>
    </xf>
    <xf numFmtId="0" fontId="3" fillId="3" borderId="0" xfId="0" applyFont="1" applyFill="1" applyBorder="1"/>
    <xf numFmtId="0" fontId="3" fillId="3" borderId="0" xfId="0" applyFont="1" applyFill="1" applyBorder="1" applyAlignment="1">
      <alignment horizontal="left"/>
    </xf>
    <xf numFmtId="0" fontId="2" fillId="3" borderId="0" xfId="0" applyFont="1" applyFill="1" applyBorder="1"/>
    <xf numFmtId="0" fontId="24" fillId="3" borderId="21" xfId="0" applyFont="1" applyFill="1" applyBorder="1" applyAlignment="1"/>
    <xf numFmtId="0" fontId="1" fillId="3" borderId="0" xfId="0" applyFont="1" applyFill="1" applyBorder="1" applyAlignment="1">
      <alignment horizontal="left"/>
    </xf>
    <xf numFmtId="0" fontId="47" fillId="3" borderId="0" xfId="7" applyFont="1" applyFill="1"/>
    <xf numFmtId="0" fontId="48" fillId="3" borderId="0" xfId="7" applyFont="1" applyFill="1" applyAlignment="1">
      <alignment horizontal="left"/>
    </xf>
    <xf numFmtId="0" fontId="49" fillId="3" borderId="0" xfId="7" applyFont="1" applyFill="1" applyAlignment="1">
      <alignment horizontal="center"/>
    </xf>
    <xf numFmtId="0" fontId="50" fillId="3" borderId="0" xfId="7" applyFont="1" applyFill="1"/>
    <xf numFmtId="0" fontId="45" fillId="3" borderId="0" xfId="5" applyFill="1"/>
    <xf numFmtId="0" fontId="44" fillId="3" borderId="0" xfId="7" applyFill="1"/>
    <xf numFmtId="49" fontId="44" fillId="3" borderId="0" xfId="7" applyNumberFormat="1" applyFill="1"/>
    <xf numFmtId="165" fontId="1" fillId="3" borderId="0" xfId="7" applyNumberFormat="1" applyFont="1" applyFill="1"/>
    <xf numFmtId="49" fontId="44" fillId="3" borderId="22" xfId="7" applyNumberFormat="1" applyFill="1" applyBorder="1"/>
    <xf numFmtId="165" fontId="44" fillId="3" borderId="22" xfId="7" applyNumberFormat="1" applyFill="1" applyBorder="1"/>
    <xf numFmtId="165" fontId="44" fillId="3" borderId="0" xfId="7" applyNumberFormat="1" applyFill="1"/>
    <xf numFmtId="0" fontId="44" fillId="3" borderId="0" xfId="7" applyNumberFormat="1" applyFill="1" applyAlignment="1">
      <alignment horizontal="left"/>
    </xf>
    <xf numFmtId="0" fontId="50" fillId="3" borderId="0" xfId="0" applyFont="1" applyFill="1"/>
    <xf numFmtId="0" fontId="47" fillId="3" borderId="0" xfId="0" applyFont="1" applyFill="1"/>
    <xf numFmtId="0" fontId="51" fillId="3" borderId="0" xfId="5" applyFont="1" applyFill="1"/>
    <xf numFmtId="165" fontId="9" fillId="3" borderId="0" xfId="0" applyNumberFormat="1" applyFont="1" applyFill="1" applyBorder="1" applyAlignment="1"/>
    <xf numFmtId="165" fontId="9" fillId="3" borderId="5" xfId="0" applyNumberFormat="1" applyFont="1" applyFill="1" applyBorder="1" applyAlignment="1"/>
    <xf numFmtId="165" fontId="21" fillId="3" borderId="0" xfId="0" applyNumberFormat="1" applyFont="1" applyFill="1" applyBorder="1" applyAlignment="1">
      <alignment wrapText="1"/>
    </xf>
    <xf numFmtId="168" fontId="9" fillId="3" borderId="0" xfId="0" applyNumberFormat="1" applyFont="1" applyFill="1" applyBorder="1" applyAlignment="1">
      <alignment horizontal="center"/>
    </xf>
    <xf numFmtId="1" fontId="21" fillId="3" borderId="0" xfId="0" applyNumberFormat="1" applyFont="1" applyFill="1" applyBorder="1" applyAlignment="1">
      <alignment horizontal="right"/>
    </xf>
    <xf numFmtId="1" fontId="21" fillId="3" borderId="23" xfId="0" applyNumberFormat="1" applyFont="1" applyFill="1" applyBorder="1" applyAlignment="1">
      <alignment horizontal="right"/>
    </xf>
    <xf numFmtId="0" fontId="20" fillId="3" borderId="0" xfId="0" applyFont="1" applyFill="1" applyBorder="1" applyAlignment="1">
      <alignment horizontal="right"/>
    </xf>
    <xf numFmtId="0" fontId="20" fillId="3" borderId="23" xfId="0" applyFont="1" applyFill="1" applyBorder="1" applyAlignment="1">
      <alignment horizontal="right"/>
    </xf>
    <xf numFmtId="165" fontId="9" fillId="3" borderId="0" xfId="0" applyNumberFormat="1" applyFont="1" applyFill="1" applyBorder="1" applyAlignment="1">
      <alignment horizontal="right"/>
    </xf>
    <xf numFmtId="165" fontId="9" fillId="3" borderId="5" xfId="0" applyNumberFormat="1" applyFont="1" applyFill="1" applyBorder="1" applyAlignment="1">
      <alignment horizontal="right"/>
    </xf>
    <xf numFmtId="165" fontId="9" fillId="3" borderId="0" xfId="0" applyNumberFormat="1" applyFont="1" applyFill="1" applyAlignment="1">
      <alignment horizontal="right"/>
    </xf>
    <xf numFmtId="165" fontId="9" fillId="3" borderId="0" xfId="0" applyNumberFormat="1" applyFont="1" applyFill="1" applyBorder="1" applyAlignment="1">
      <alignment horizontal="right" vertical="center"/>
    </xf>
    <xf numFmtId="0" fontId="1" fillId="3" borderId="0" xfId="0" applyFont="1" applyFill="1" applyAlignment="1">
      <alignment horizontal="left"/>
    </xf>
    <xf numFmtId="1" fontId="9" fillId="3" borderId="0" xfId="0" applyNumberFormat="1" applyFont="1" applyFill="1" applyAlignment="1">
      <alignment horizontal="right"/>
    </xf>
    <xf numFmtId="165" fontId="20" fillId="3" borderId="5" xfId="0" applyNumberFormat="1" applyFont="1" applyFill="1" applyBorder="1" applyAlignment="1">
      <alignment horizontal="right"/>
    </xf>
    <xf numFmtId="0" fontId="4" fillId="3" borderId="0" xfId="0" applyFont="1" applyFill="1" applyBorder="1" applyAlignment="1">
      <alignment horizontal="right"/>
    </xf>
    <xf numFmtId="175" fontId="9" fillId="3" borderId="0" xfId="0" applyNumberFormat="1" applyFont="1" applyFill="1"/>
    <xf numFmtId="169" fontId="9" fillId="3" borderId="0" xfId="8" applyNumberFormat="1" applyFont="1" applyFill="1" applyAlignment="1">
      <alignment horizontal="right"/>
    </xf>
    <xf numFmtId="0" fontId="21" fillId="3" borderId="0" xfId="0" applyFont="1" applyFill="1" applyAlignment="1">
      <alignment horizontal="center" vertical="center" wrapText="1"/>
    </xf>
    <xf numFmtId="0" fontId="1" fillId="3" borderId="0" xfId="0" applyFont="1" applyFill="1" applyAlignment="1">
      <alignment vertical="center" wrapText="1"/>
    </xf>
    <xf numFmtId="169" fontId="9" fillId="3" borderId="0" xfId="0" applyNumberFormat="1" applyFont="1" applyFill="1"/>
    <xf numFmtId="10" fontId="9" fillId="3" borderId="0" xfId="8" applyNumberFormat="1" applyFont="1" applyFill="1"/>
    <xf numFmtId="176" fontId="9" fillId="3" borderId="0" xfId="0" applyNumberFormat="1" applyFont="1" applyFill="1"/>
    <xf numFmtId="171" fontId="9" fillId="3" borderId="0" xfId="0" applyNumberFormat="1" applyFont="1" applyFill="1"/>
    <xf numFmtId="171" fontId="9" fillId="3" borderId="0" xfId="0" applyNumberFormat="1" applyFont="1" applyFill="1" applyAlignment="1">
      <alignment horizontal="center"/>
    </xf>
    <xf numFmtId="165" fontId="9" fillId="3" borderId="24" xfId="0" applyNumberFormat="1" applyFont="1" applyFill="1" applyBorder="1" applyAlignment="1"/>
    <xf numFmtId="0" fontId="1" fillId="3" borderId="0" xfId="0" applyFont="1" applyFill="1" applyBorder="1"/>
    <xf numFmtId="1" fontId="21" fillId="3" borderId="0" xfId="0" applyNumberFormat="1" applyFont="1" applyFill="1" applyBorder="1" applyAlignment="1">
      <alignment horizontal="center" vertical="top" wrapText="1"/>
    </xf>
    <xf numFmtId="1" fontId="21" fillId="3" borderId="0" xfId="0" applyNumberFormat="1" applyFont="1" applyFill="1" applyBorder="1" applyAlignment="1">
      <alignment horizontal="center"/>
    </xf>
    <xf numFmtId="170" fontId="9" fillId="3" borderId="0" xfId="0" applyNumberFormat="1" applyFont="1" applyFill="1" applyBorder="1" applyAlignment="1">
      <alignment horizontal="center" vertical="center"/>
    </xf>
    <xf numFmtId="0" fontId="24" fillId="3" borderId="0" xfId="0" applyFont="1" applyFill="1" applyBorder="1" applyAlignment="1">
      <alignment wrapText="1"/>
    </xf>
    <xf numFmtId="0" fontId="24" fillId="3" borderId="0" xfId="0" applyFont="1" applyFill="1" applyBorder="1" applyAlignment="1"/>
    <xf numFmtId="0" fontId="0" fillId="3" borderId="0" xfId="0" applyFill="1" applyBorder="1" applyAlignment="1"/>
    <xf numFmtId="0" fontId="29" fillId="3" borderId="0" xfId="0" applyFont="1" applyFill="1" applyBorder="1" applyAlignment="1">
      <alignment horizontal="left"/>
    </xf>
    <xf numFmtId="0" fontId="30" fillId="3" borderId="0" xfId="0" applyFont="1" applyFill="1" applyBorder="1" applyAlignment="1">
      <alignment horizontal="left" vertical="center" wrapText="1"/>
    </xf>
    <xf numFmtId="0" fontId="30" fillId="3" borderId="0" xfId="0" applyFont="1" applyFill="1" applyBorder="1" applyAlignment="1">
      <alignment horizontal="left" vertical="center"/>
    </xf>
    <xf numFmtId="165" fontId="20" fillId="3" borderId="0" xfId="0" applyNumberFormat="1" applyFont="1" applyFill="1" applyBorder="1" applyAlignment="1">
      <alignment horizontal="right"/>
    </xf>
    <xf numFmtId="0" fontId="24" fillId="3" borderId="0" xfId="0" applyFont="1" applyFill="1" applyBorder="1" applyAlignment="1"/>
    <xf numFmtId="0" fontId="9" fillId="3" borderId="24" xfId="0" applyFont="1" applyFill="1" applyBorder="1"/>
    <xf numFmtId="0" fontId="9" fillId="3" borderId="0" xfId="0" applyFont="1" applyFill="1" applyBorder="1" applyAlignment="1"/>
    <xf numFmtId="165" fontId="9" fillId="3" borderId="20" xfId="0" applyNumberFormat="1" applyFont="1" applyFill="1" applyBorder="1" applyAlignment="1"/>
    <xf numFmtId="165" fontId="8" fillId="3" borderId="20" xfId="0" applyNumberFormat="1" applyFont="1" applyFill="1" applyBorder="1" applyAlignment="1"/>
    <xf numFmtId="9" fontId="9" fillId="3" borderId="20" xfId="8" applyNumberFormat="1" applyFont="1" applyFill="1" applyBorder="1" applyAlignment="1">
      <alignment horizontal="right"/>
    </xf>
    <xf numFmtId="166" fontId="9" fillId="3" borderId="20" xfId="8" applyNumberFormat="1" applyFont="1" applyFill="1" applyBorder="1" applyAlignment="1">
      <alignment horizontal="right"/>
    </xf>
    <xf numFmtId="10" fontId="9" fillId="3" borderId="20" xfId="8" applyNumberFormat="1" applyFont="1" applyFill="1" applyBorder="1" applyAlignment="1">
      <alignment horizontal="right"/>
    </xf>
    <xf numFmtId="169" fontId="9" fillId="3" borderId="20" xfId="8" applyNumberFormat="1" applyFont="1" applyFill="1" applyBorder="1" applyAlignment="1">
      <alignment horizontal="right"/>
    </xf>
    <xf numFmtId="169" fontId="9" fillId="3" borderId="26" xfId="8" applyNumberFormat="1" applyFont="1" applyFill="1" applyBorder="1" applyAlignment="1">
      <alignment horizontal="right"/>
    </xf>
    <xf numFmtId="0" fontId="1" fillId="3" borderId="0" xfId="0" applyFont="1" applyFill="1" applyBorder="1" applyAlignment="1">
      <alignment horizontal="centerContinuous"/>
    </xf>
    <xf numFmtId="0" fontId="1" fillId="3" borderId="0" xfId="0" applyFont="1" applyFill="1" applyBorder="1" applyAlignment="1">
      <alignment horizontal="center"/>
    </xf>
    <xf numFmtId="165" fontId="1" fillId="3" borderId="0" xfId="0" applyNumberFormat="1" applyFont="1" applyFill="1" applyBorder="1" applyAlignment="1">
      <alignment horizontal="center"/>
    </xf>
    <xf numFmtId="165" fontId="20" fillId="3" borderId="0" xfId="0" applyNumberFormat="1" applyFont="1" applyFill="1" applyBorder="1" applyAlignment="1">
      <alignment horizontal="center"/>
    </xf>
    <xf numFmtId="0" fontId="21" fillId="3" borderId="27" xfId="0" applyFont="1" applyFill="1" applyBorder="1" applyAlignment="1">
      <alignment horizontal="centerContinuous" vertical="center"/>
    </xf>
    <xf numFmtId="0" fontId="1" fillId="3" borderId="27" xfId="0" applyFont="1" applyFill="1" applyBorder="1" applyAlignment="1">
      <alignment horizontal="centerContinuous" vertical="center"/>
    </xf>
    <xf numFmtId="0" fontId="21" fillId="3" borderId="5" xfId="0" applyFont="1" applyFill="1" applyBorder="1" applyAlignment="1">
      <alignment horizontal="center" vertical="center"/>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3" borderId="23" xfId="0" applyFont="1" applyFill="1" applyBorder="1" applyAlignment="1">
      <alignment horizontal="center" vertical="center" wrapText="1"/>
    </xf>
    <xf numFmtId="0" fontId="1" fillId="3" borderId="20" xfId="0" applyFont="1" applyFill="1" applyBorder="1" applyAlignment="1">
      <alignment horizontal="center" vertical="center"/>
    </xf>
    <xf numFmtId="0" fontId="21" fillId="3" borderId="28" xfId="0" applyFont="1" applyFill="1" applyBorder="1" applyAlignment="1">
      <alignment horizontal="center" vertical="center" wrapText="1"/>
    </xf>
    <xf numFmtId="0" fontId="1" fillId="3" borderId="23" xfId="0" applyFont="1" applyFill="1" applyBorder="1" applyAlignment="1">
      <alignment horizontal="center"/>
    </xf>
    <xf numFmtId="1" fontId="21" fillId="3" borderId="23" xfId="0" applyNumberFormat="1" applyFont="1" applyFill="1" applyBorder="1" applyAlignment="1">
      <alignment horizontal="center"/>
    </xf>
    <xf numFmtId="1" fontId="21" fillId="3" borderId="24" xfId="0" applyNumberFormat="1" applyFont="1" applyFill="1" applyBorder="1" applyAlignment="1">
      <alignment horizontal="center"/>
    </xf>
    <xf numFmtId="0" fontId="1" fillId="3" borderId="0" xfId="0" applyFont="1" applyFill="1"/>
    <xf numFmtId="1" fontId="24" fillId="3" borderId="0" xfId="0" applyNumberFormat="1" applyFont="1" applyFill="1" applyAlignment="1">
      <alignment horizontal="center"/>
    </xf>
    <xf numFmtId="0" fontId="1" fillId="3" borderId="0" xfId="0" applyFont="1" applyFill="1" applyAlignment="1">
      <alignment horizontal="center"/>
    </xf>
    <xf numFmtId="1" fontId="1" fillId="3" borderId="0" xfId="0" applyNumberFormat="1" applyFont="1" applyFill="1" applyAlignment="1">
      <alignment horizontal="center"/>
    </xf>
    <xf numFmtId="0" fontId="1" fillId="3" borderId="5" xfId="0" applyFont="1" applyFill="1" applyBorder="1"/>
    <xf numFmtId="0" fontId="1" fillId="3" borderId="20" xfId="0" applyFont="1" applyFill="1" applyBorder="1"/>
    <xf numFmtId="0" fontId="21" fillId="3" borderId="0" xfId="0" applyFont="1" applyFill="1" applyAlignment="1">
      <alignment vertical="center"/>
    </xf>
    <xf numFmtId="0" fontId="0" fillId="3" borderId="0" xfId="0" applyFill="1" applyAlignment="1">
      <alignment vertical="center"/>
    </xf>
    <xf numFmtId="0" fontId="0" fillId="3" borderId="0" xfId="0" applyFill="1"/>
    <xf numFmtId="0" fontId="9" fillId="3" borderId="21" xfId="0" applyFont="1" applyFill="1" applyBorder="1"/>
    <xf numFmtId="0" fontId="21" fillId="3" borderId="21" xfId="0" applyFont="1" applyFill="1" applyBorder="1" applyAlignment="1">
      <alignment horizontal="center" vertical="center" wrapText="1"/>
    </xf>
    <xf numFmtId="0" fontId="1" fillId="3" borderId="21" xfId="0" applyFont="1" applyFill="1" applyBorder="1" applyAlignment="1">
      <alignment vertical="center" wrapText="1"/>
    </xf>
    <xf numFmtId="0" fontId="1" fillId="3" borderId="0" xfId="0" applyFont="1" applyFill="1" applyBorder="1" applyAlignment="1">
      <alignment horizontal="right" vertical="center" wrapText="1"/>
    </xf>
    <xf numFmtId="165" fontId="1" fillId="3" borderId="0" xfId="0" applyNumberFormat="1" applyFont="1" applyFill="1" applyAlignment="1">
      <alignment horizontal="right"/>
    </xf>
    <xf numFmtId="0" fontId="1" fillId="3" borderId="5" xfId="0" applyFont="1" applyFill="1" applyBorder="1" applyAlignment="1">
      <alignment horizontal="right" vertical="center" wrapText="1"/>
    </xf>
    <xf numFmtId="0" fontId="1" fillId="3" borderId="0" xfId="0" applyFont="1" applyFill="1" applyBorder="1" applyAlignment="1">
      <alignment horizontal="right"/>
    </xf>
    <xf numFmtId="0" fontId="21" fillId="3" borderId="20" xfId="0" applyFont="1" applyFill="1" applyBorder="1" applyAlignment="1">
      <alignment horizontal="right" vertical="center" wrapText="1"/>
    </xf>
    <xf numFmtId="0" fontId="1" fillId="3" borderId="5" xfId="0" applyFont="1" applyFill="1" applyBorder="1" applyAlignment="1">
      <alignment horizontal="right"/>
    </xf>
    <xf numFmtId="1" fontId="21" fillId="3" borderId="0" xfId="0" applyNumberFormat="1" applyFont="1" applyFill="1" applyAlignment="1">
      <alignment horizontal="right"/>
    </xf>
    <xf numFmtId="1" fontId="46" fillId="3" borderId="33" xfId="0" applyNumberFormat="1" applyFont="1" applyFill="1" applyBorder="1" applyAlignment="1">
      <alignment horizontal="right"/>
    </xf>
    <xf numFmtId="1" fontId="1" fillId="3" borderId="0" xfId="0" applyNumberFormat="1" applyFont="1" applyFill="1" applyBorder="1" applyAlignment="1">
      <alignment horizontal="center"/>
    </xf>
    <xf numFmtId="1" fontId="26" fillId="3" borderId="0" xfId="0" applyNumberFormat="1" applyFont="1" applyFill="1" applyAlignment="1">
      <alignment horizontal="center"/>
    </xf>
    <xf numFmtId="0" fontId="22" fillId="3" borderId="0" xfId="0" applyFont="1" applyFill="1" applyAlignment="1">
      <alignment horizontal="center"/>
    </xf>
    <xf numFmtId="1" fontId="1" fillId="3" borderId="0" xfId="0" applyNumberFormat="1" applyFont="1" applyFill="1" applyBorder="1" applyAlignment="1">
      <alignment horizontal="left"/>
    </xf>
    <xf numFmtId="0" fontId="23" fillId="3" borderId="20" xfId="0" applyFont="1" applyFill="1" applyBorder="1" applyAlignment="1">
      <alignment horizontal="left"/>
    </xf>
    <xf numFmtId="0" fontId="22" fillId="3" borderId="20" xfId="0" applyFont="1" applyFill="1" applyBorder="1" applyAlignment="1">
      <alignment horizontal="center"/>
    </xf>
    <xf numFmtId="165" fontId="22" fillId="3" borderId="20" xfId="0" applyNumberFormat="1" applyFont="1" applyFill="1" applyBorder="1" applyAlignment="1">
      <alignment horizontal="center"/>
    </xf>
    <xf numFmtId="1" fontId="22" fillId="3" borderId="20" xfId="0" applyNumberFormat="1" applyFont="1" applyFill="1" applyBorder="1" applyAlignment="1">
      <alignment horizontal="center"/>
    </xf>
    <xf numFmtId="1" fontId="26" fillId="3" borderId="20" xfId="0" applyNumberFormat="1" applyFont="1" applyFill="1" applyBorder="1" applyAlignment="1">
      <alignment horizontal="right"/>
    </xf>
    <xf numFmtId="0" fontId="22" fillId="3" borderId="0" xfId="0" applyFont="1" applyFill="1" applyBorder="1" applyAlignment="1">
      <alignment horizontal="left"/>
    </xf>
    <xf numFmtId="0" fontId="22" fillId="3" borderId="0" xfId="0" applyFont="1" applyFill="1" applyBorder="1" applyAlignment="1">
      <alignment horizontal="center"/>
    </xf>
    <xf numFmtId="0" fontId="21" fillId="3" borderId="0" xfId="0" applyFont="1" applyFill="1" applyBorder="1" applyAlignment="1">
      <alignment horizontal="center"/>
    </xf>
    <xf numFmtId="0" fontId="21" fillId="3" borderId="0" xfId="0" applyFont="1" applyFill="1" applyAlignment="1">
      <alignment horizontal="center"/>
    </xf>
    <xf numFmtId="0" fontId="21" fillId="3" borderId="5" xfId="0" applyFont="1" applyFill="1" applyBorder="1" applyAlignment="1">
      <alignment horizontal="center"/>
    </xf>
    <xf numFmtId="165" fontId="21" fillId="3" borderId="0" xfId="0" applyNumberFormat="1" applyFont="1" applyFill="1" applyBorder="1" applyAlignment="1">
      <alignment horizontal="right" wrapText="1"/>
    </xf>
    <xf numFmtId="1" fontId="1" fillId="3" borderId="0" xfId="0" applyNumberFormat="1" applyFont="1" applyFill="1" applyBorder="1" applyAlignment="1">
      <alignment horizontal="right" wrapText="1"/>
    </xf>
    <xf numFmtId="165" fontId="21" fillId="3" borderId="0" xfId="0" applyNumberFormat="1" applyFont="1" applyFill="1" applyBorder="1" applyAlignment="1">
      <alignment horizontal="right"/>
    </xf>
    <xf numFmtId="165" fontId="1" fillId="3" borderId="0" xfId="0" applyNumberFormat="1" applyFont="1" applyFill="1" applyBorder="1" applyAlignment="1">
      <alignment horizontal="right"/>
    </xf>
    <xf numFmtId="1" fontId="21" fillId="3" borderId="0" xfId="0" applyNumberFormat="1" applyFont="1" applyFill="1" applyBorder="1" applyAlignment="1">
      <alignment horizontal="right" wrapText="1"/>
    </xf>
    <xf numFmtId="0" fontId="0" fillId="3" borderId="0" xfId="0" applyFont="1" applyFill="1" applyAlignment="1">
      <alignment horizontal="right" vertical="top"/>
    </xf>
    <xf numFmtId="1" fontId="21" fillId="3" borderId="20" xfId="0" applyNumberFormat="1" applyFont="1" applyFill="1" applyBorder="1" applyAlignment="1">
      <alignment horizontal="right"/>
    </xf>
    <xf numFmtId="0" fontId="21" fillId="3" borderId="0" xfId="0" applyFont="1" applyFill="1" applyBorder="1" applyAlignment="1">
      <alignment horizontal="right"/>
    </xf>
    <xf numFmtId="1" fontId="21" fillId="3" borderId="20" xfId="0" applyNumberFormat="1" applyFont="1" applyFill="1" applyBorder="1" applyAlignment="1">
      <alignment horizontal="right" wrapText="1"/>
    </xf>
    <xf numFmtId="165" fontId="21" fillId="3" borderId="5" xfId="0" applyNumberFormat="1" applyFont="1" applyFill="1" applyBorder="1" applyAlignment="1">
      <alignment horizontal="right"/>
    </xf>
    <xf numFmtId="0" fontId="21" fillId="3" borderId="5" xfId="0" applyFont="1" applyFill="1" applyBorder="1" applyAlignment="1">
      <alignment horizontal="right"/>
    </xf>
    <xf numFmtId="1" fontId="1" fillId="3" borderId="0" xfId="0" applyNumberFormat="1" applyFont="1" applyFill="1" applyBorder="1" applyAlignment="1">
      <alignment horizontal="right"/>
    </xf>
    <xf numFmtId="0" fontId="21" fillId="3" borderId="20" xfId="0" applyFont="1" applyFill="1" applyBorder="1" applyAlignment="1">
      <alignment horizontal="right" wrapText="1"/>
    </xf>
    <xf numFmtId="0" fontId="1" fillId="3" borderId="0" xfId="0" applyFont="1" applyFill="1" applyBorder="1" applyAlignment="1">
      <alignment horizontal="right" vertical="center"/>
    </xf>
    <xf numFmtId="0" fontId="21" fillId="3" borderId="20" xfId="0" applyFont="1" applyFill="1" applyBorder="1" applyAlignment="1">
      <alignment horizontal="right" vertical="center"/>
    </xf>
    <xf numFmtId="0" fontId="21" fillId="3" borderId="0" xfId="0" applyFont="1" applyFill="1" applyBorder="1" applyAlignment="1">
      <alignment horizontal="right" wrapText="1"/>
    </xf>
    <xf numFmtId="0" fontId="21" fillId="3" borderId="5" xfId="0" applyFont="1" applyFill="1" applyBorder="1" applyAlignment="1">
      <alignment horizontal="right" vertical="center" wrapText="1"/>
    </xf>
    <xf numFmtId="0" fontId="21" fillId="3" borderId="25" xfId="0" applyFont="1" applyFill="1" applyBorder="1" applyAlignment="1">
      <alignment horizontal="right" vertical="center" wrapText="1"/>
    </xf>
    <xf numFmtId="0" fontId="9" fillId="3" borderId="5" xfId="0" applyFont="1" applyFill="1" applyBorder="1" applyAlignment="1"/>
    <xf numFmtId="0" fontId="9" fillId="3" borderId="24" xfId="0" applyFont="1" applyFill="1" applyBorder="1" applyAlignment="1"/>
    <xf numFmtId="0" fontId="8" fillId="3" borderId="0" xfId="0" applyFont="1" applyFill="1" applyBorder="1" applyAlignment="1"/>
    <xf numFmtId="0" fontId="7" fillId="3" borderId="0" xfId="0" applyFont="1" applyFill="1" applyBorder="1" applyAlignment="1"/>
    <xf numFmtId="0" fontId="6" fillId="3" borderId="0" xfId="0" applyFont="1" applyFill="1" applyBorder="1" applyAlignment="1"/>
    <xf numFmtId="0" fontId="3" fillId="3" borderId="0" xfId="0" applyFont="1" applyFill="1" applyBorder="1" applyAlignment="1"/>
    <xf numFmtId="0" fontId="1" fillId="3" borderId="0" xfId="0" applyFont="1" applyFill="1" applyBorder="1" applyAlignment="1"/>
    <xf numFmtId="165" fontId="9" fillId="3" borderId="0" xfId="0" applyNumberFormat="1" applyFont="1" applyFill="1" applyAlignment="1"/>
    <xf numFmtId="0" fontId="5" fillId="3" borderId="0" xfId="0" applyFont="1" applyFill="1" applyBorder="1" applyAlignment="1"/>
    <xf numFmtId="165" fontId="9" fillId="3" borderId="23" xfId="0" applyNumberFormat="1" applyFont="1" applyFill="1" applyBorder="1" applyAlignment="1"/>
    <xf numFmtId="165" fontId="9" fillId="3" borderId="29" xfId="0" applyNumberFormat="1" applyFont="1" applyFill="1" applyBorder="1" applyAlignment="1"/>
    <xf numFmtId="0" fontId="29" fillId="3" borderId="0" xfId="0" applyFont="1" applyFill="1" applyBorder="1" applyAlignment="1">
      <alignment horizontal="left"/>
    </xf>
    <xf numFmtId="0" fontId="29" fillId="3" borderId="0" xfId="0" applyFont="1" applyFill="1" applyBorder="1" applyAlignment="1"/>
    <xf numFmtId="0" fontId="29" fillId="3" borderId="20" xfId="0" applyFont="1" applyFill="1" applyBorder="1" applyAlignment="1">
      <alignment horizontal="right"/>
    </xf>
    <xf numFmtId="0" fontId="0" fillId="3" borderId="0" xfId="0" applyFill="1" applyBorder="1"/>
    <xf numFmtId="165" fontId="44" fillId="3" borderId="23" xfId="7" applyNumberFormat="1" applyFill="1" applyBorder="1"/>
    <xf numFmtId="0" fontId="1" fillId="3" borderId="25" xfId="0" applyFont="1" applyFill="1" applyBorder="1" applyAlignment="1">
      <alignment horizontal="right" vertical="top" wrapText="1"/>
    </xf>
    <xf numFmtId="0" fontId="35" fillId="3" borderId="0" xfId="7" applyFont="1" applyFill="1" applyBorder="1" applyAlignment="1">
      <alignment vertical="top" wrapText="1"/>
    </xf>
    <xf numFmtId="0" fontId="32" fillId="3" borderId="0" xfId="0" applyFont="1" applyFill="1" applyBorder="1" applyAlignment="1">
      <alignment horizontal="left" vertical="top" wrapText="1"/>
    </xf>
    <xf numFmtId="0" fontId="43" fillId="3" borderId="20" xfId="0" applyFont="1" applyFill="1" applyBorder="1" applyAlignment="1">
      <alignment horizontal="right" vertical="center"/>
    </xf>
    <xf numFmtId="0" fontId="21" fillId="3" borderId="5" xfId="0" applyFont="1" applyFill="1" applyBorder="1" applyAlignment="1">
      <alignment horizontal="right" vertical="top" wrapText="1"/>
    </xf>
    <xf numFmtId="0" fontId="49" fillId="3" borderId="0" xfId="7" applyFont="1" applyFill="1" applyAlignment="1">
      <alignment vertical="top"/>
    </xf>
    <xf numFmtId="0" fontId="52" fillId="3" borderId="0" xfId="7" applyFont="1" applyFill="1" applyAlignment="1">
      <alignment vertical="top"/>
    </xf>
    <xf numFmtId="165" fontId="8" fillId="3" borderId="0" xfId="0" applyNumberFormat="1" applyFont="1" applyFill="1" applyBorder="1" applyAlignment="1"/>
    <xf numFmtId="169" fontId="9" fillId="3" borderId="0" xfId="8" applyNumberFormat="1" applyFont="1" applyFill="1" applyBorder="1" applyAlignment="1">
      <alignment horizontal="right"/>
    </xf>
    <xf numFmtId="165" fontId="9" fillId="3" borderId="0" xfId="0" applyNumberFormat="1" applyFont="1" applyFill="1" applyBorder="1"/>
    <xf numFmtId="165" fontId="9" fillId="3" borderId="0" xfId="8" applyNumberFormat="1" applyFont="1" applyFill="1" applyBorder="1" applyAlignment="1">
      <alignment horizontal="right"/>
    </xf>
    <xf numFmtId="0" fontId="1" fillId="3" borderId="5" xfId="0" applyFont="1" applyFill="1" applyBorder="1" applyAlignment="1">
      <alignment horizontal="center" wrapText="1"/>
    </xf>
    <xf numFmtId="0" fontId="1" fillId="3" borderId="0" xfId="0" applyFont="1" applyFill="1" applyAlignment="1">
      <alignment horizontal="center" wrapText="1"/>
    </xf>
    <xf numFmtId="0" fontId="0" fillId="3" borderId="0" xfId="0" applyFill="1" applyAlignment="1">
      <alignment horizontal="right"/>
    </xf>
    <xf numFmtId="2" fontId="0" fillId="3" borderId="0" xfId="0" applyNumberFormat="1" applyFill="1"/>
    <xf numFmtId="0" fontId="0" fillId="3" borderId="20" xfId="0" applyFill="1" applyBorder="1" applyAlignment="1">
      <alignment horizontal="center" wrapText="1"/>
    </xf>
    <xf numFmtId="0" fontId="44" fillId="3" borderId="0" xfId="7" applyNumberFormat="1" applyFill="1" applyBorder="1" applyAlignment="1">
      <alignment horizontal="left"/>
    </xf>
    <xf numFmtId="165" fontId="44" fillId="3" borderId="0" xfId="7" applyNumberFormat="1" applyFill="1" applyBorder="1"/>
    <xf numFmtId="2" fontId="0" fillId="3" borderId="0" xfId="0" applyNumberFormat="1" applyFill="1" applyBorder="1"/>
    <xf numFmtId="0" fontId="44" fillId="3" borderId="20" xfId="7" applyFill="1" applyBorder="1"/>
    <xf numFmtId="0" fontId="44" fillId="3" borderId="35" xfId="7" applyNumberFormat="1" applyFill="1" applyBorder="1" applyAlignment="1">
      <alignment horizontal="left"/>
    </xf>
    <xf numFmtId="165" fontId="44" fillId="3" borderId="35" xfId="7" applyNumberFormat="1" applyFill="1" applyBorder="1"/>
    <xf numFmtId="0" fontId="29" fillId="3" borderId="0" xfId="0" applyFont="1" applyFill="1" applyBorder="1" applyAlignment="1">
      <alignment horizontal="left"/>
    </xf>
    <xf numFmtId="0" fontId="35" fillId="3" borderId="0" xfId="7" applyFont="1" applyFill="1" applyBorder="1" applyAlignment="1">
      <alignment horizontal="left" vertical="top" wrapText="1"/>
    </xf>
    <xf numFmtId="165" fontId="9" fillId="3" borderId="24" xfId="0" applyNumberFormat="1" applyFont="1" applyFill="1" applyBorder="1" applyAlignment="1">
      <alignment horizontal="right"/>
    </xf>
    <xf numFmtId="165" fontId="22" fillId="3" borderId="0" xfId="0" applyNumberFormat="1" applyFont="1" applyFill="1" applyBorder="1" applyAlignment="1">
      <alignment horizontal="right"/>
    </xf>
    <xf numFmtId="167" fontId="22" fillId="3" borderId="23" xfId="0" applyNumberFormat="1" applyFont="1" applyFill="1" applyBorder="1" applyAlignment="1">
      <alignment horizontal="right"/>
    </xf>
    <xf numFmtId="165" fontId="9" fillId="3" borderId="23" xfId="0" applyNumberFormat="1" applyFont="1" applyFill="1" applyBorder="1" applyAlignment="1">
      <alignment horizontal="right"/>
    </xf>
    <xf numFmtId="167" fontId="9" fillId="3" borderId="0" xfId="0" applyNumberFormat="1" applyFont="1" applyFill="1" applyBorder="1" applyAlignment="1">
      <alignment horizontal="right"/>
    </xf>
    <xf numFmtId="167" fontId="9" fillId="3" borderId="23" xfId="0" applyNumberFormat="1" applyFont="1" applyFill="1" applyBorder="1" applyAlignment="1">
      <alignment horizontal="right"/>
    </xf>
    <xf numFmtId="165" fontId="4" fillId="3" borderId="5" xfId="0" applyNumberFormat="1" applyFont="1" applyFill="1" applyBorder="1" applyAlignment="1">
      <alignment horizontal="right"/>
    </xf>
    <xf numFmtId="165" fontId="4" fillId="3" borderId="25" xfId="0" applyNumberFormat="1" applyFont="1" applyFill="1" applyBorder="1" applyAlignment="1">
      <alignment horizontal="right"/>
    </xf>
    <xf numFmtId="165" fontId="4" fillId="3" borderId="0" xfId="0" applyNumberFormat="1" applyFont="1" applyFill="1" applyBorder="1" applyAlignment="1">
      <alignment horizontal="right" vertical="center"/>
    </xf>
    <xf numFmtId="165" fontId="4" fillId="3" borderId="23" xfId="0" applyNumberFormat="1" applyFont="1" applyFill="1" applyBorder="1" applyAlignment="1">
      <alignment horizontal="right" vertical="center"/>
    </xf>
    <xf numFmtId="165" fontId="4" fillId="3" borderId="23" xfId="0" applyNumberFormat="1" applyFont="1" applyFill="1" applyBorder="1" applyAlignment="1">
      <alignment horizontal="right"/>
    </xf>
    <xf numFmtId="165" fontId="4" fillId="3" borderId="0" xfId="0" applyNumberFormat="1" applyFont="1" applyFill="1" applyBorder="1" applyAlignment="1">
      <alignment horizontal="right"/>
    </xf>
    <xf numFmtId="165" fontId="9" fillId="3" borderId="20" xfId="0" applyNumberFormat="1" applyFont="1" applyFill="1" applyBorder="1" applyAlignment="1">
      <alignment horizontal="right"/>
    </xf>
    <xf numFmtId="165" fontId="9" fillId="3" borderId="26" xfId="0" applyNumberFormat="1" applyFont="1" applyFill="1" applyBorder="1" applyAlignment="1">
      <alignment horizontal="right"/>
    </xf>
    <xf numFmtId="0" fontId="0" fillId="3" borderId="0" xfId="0" applyFill="1" applyBorder="1" applyAlignment="1">
      <alignment horizontal="center" wrapText="1"/>
    </xf>
    <xf numFmtId="165" fontId="44" fillId="3" borderId="29" xfId="7" applyNumberFormat="1" applyFill="1" applyBorder="1"/>
    <xf numFmtId="2" fontId="0" fillId="3" borderId="35" xfId="0" applyNumberFormat="1" applyFill="1" applyBorder="1"/>
    <xf numFmtId="165" fontId="9" fillId="3" borderId="24" xfId="8" applyNumberFormat="1" applyFont="1" applyFill="1" applyBorder="1" applyAlignment="1">
      <alignment horizontal="right"/>
    </xf>
    <xf numFmtId="165" fontId="1" fillId="3" borderId="34" xfId="7" applyNumberFormat="1" applyFont="1" applyFill="1" applyBorder="1"/>
    <xf numFmtId="2" fontId="0" fillId="3" borderId="34" xfId="0" applyNumberFormat="1" applyFill="1" applyBorder="1"/>
    <xf numFmtId="165" fontId="1" fillId="3" borderId="36" xfId="7" applyNumberFormat="1" applyFont="1" applyFill="1" applyBorder="1"/>
    <xf numFmtId="0" fontId="21" fillId="0" borderId="0" xfId="0" applyFont="1" applyAlignment="1">
      <alignment horizontal="center"/>
    </xf>
    <xf numFmtId="0" fontId="24" fillId="3" borderId="0" xfId="0" applyFont="1" applyFill="1" applyBorder="1" applyAlignment="1"/>
    <xf numFmtId="0" fontId="30" fillId="3" borderId="0" xfId="0" applyFont="1" applyFill="1" applyBorder="1" applyAlignment="1">
      <alignment horizontal="left" vertical="center" wrapText="1"/>
    </xf>
    <xf numFmtId="0" fontId="30" fillId="3" borderId="0" xfId="0" applyFont="1" applyFill="1" applyBorder="1" applyAlignment="1">
      <alignment horizontal="left" vertical="center"/>
    </xf>
    <xf numFmtId="0" fontId="0" fillId="3" borderId="0" xfId="0" applyFill="1" applyBorder="1" applyAlignment="1"/>
    <xf numFmtId="0" fontId="30" fillId="3" borderId="0" xfId="0" applyFont="1" applyFill="1" applyAlignment="1">
      <alignment horizontal="left" wrapText="1"/>
    </xf>
    <xf numFmtId="0" fontId="25" fillId="3" borderId="0" xfId="0" applyFont="1" applyFill="1" applyAlignment="1">
      <alignment horizontal="left"/>
    </xf>
    <xf numFmtId="0" fontId="29" fillId="3" borderId="0" xfId="0" applyFont="1" applyFill="1" applyBorder="1" applyAlignment="1">
      <alignment horizontal="left"/>
    </xf>
    <xf numFmtId="0" fontId="30" fillId="3" borderId="0" xfId="0" applyFont="1" applyFill="1" applyBorder="1" applyAlignment="1">
      <alignment horizontal="left" vertical="top" wrapText="1"/>
    </xf>
    <xf numFmtId="0" fontId="25" fillId="3" borderId="0" xfId="0" applyFont="1" applyFill="1" applyBorder="1" applyAlignment="1">
      <alignment horizontal="left" vertical="top"/>
    </xf>
    <xf numFmtId="0" fontId="0" fillId="3" borderId="0" xfId="0" applyFont="1" applyFill="1" applyAlignment="1">
      <alignment horizontal="left" vertical="top"/>
    </xf>
    <xf numFmtId="1" fontId="21" fillId="3" borderId="27" xfId="0" applyNumberFormat="1" applyFont="1" applyFill="1" applyBorder="1" applyAlignment="1">
      <alignment horizontal="center"/>
    </xf>
    <xf numFmtId="0" fontId="0" fillId="3" borderId="27" xfId="0" applyFont="1" applyFill="1" applyBorder="1" applyAlignment="1">
      <alignment horizontal="center"/>
    </xf>
    <xf numFmtId="0" fontId="42" fillId="3" borderId="0" xfId="0" applyFont="1" applyFill="1" applyAlignment="1">
      <alignment horizontal="left" vertical="top"/>
    </xf>
    <xf numFmtId="0" fontId="1" fillId="3" borderId="27" xfId="0" applyFont="1" applyFill="1" applyBorder="1" applyAlignment="1">
      <alignment horizontal="center" wrapText="1"/>
    </xf>
    <xf numFmtId="0" fontId="0" fillId="3" borderId="27" xfId="0" applyFill="1" applyBorder="1" applyAlignment="1">
      <alignment horizontal="center" wrapText="1"/>
    </xf>
    <xf numFmtId="0" fontId="35" fillId="3" borderId="0" xfId="7" applyFont="1" applyFill="1" applyBorder="1" applyAlignment="1">
      <alignment horizontal="left" vertical="top" wrapText="1"/>
    </xf>
    <xf numFmtId="0" fontId="35" fillId="3" borderId="34" xfId="7" applyFont="1" applyFill="1" applyBorder="1" applyAlignment="1">
      <alignment horizontal="left" vertical="top" wrapText="1"/>
    </xf>
    <xf numFmtId="0" fontId="32" fillId="3" borderId="30" xfId="0" applyFont="1" applyFill="1" applyBorder="1" applyAlignment="1">
      <alignment horizontal="left" vertical="top" wrapText="1"/>
    </xf>
    <xf numFmtId="0" fontId="32" fillId="3" borderId="31" xfId="0" applyFont="1" applyFill="1" applyBorder="1" applyAlignment="1">
      <alignment horizontal="left" vertical="top" wrapText="1"/>
    </xf>
    <xf numFmtId="0" fontId="32" fillId="3" borderId="32" xfId="0" applyFont="1" applyFill="1" applyBorder="1" applyAlignment="1">
      <alignment horizontal="left" vertical="top" wrapText="1"/>
    </xf>
  </cellXfs>
  <cellStyles count="10">
    <cellStyle name="_GG Wind Farm Ops Construction Budget 17Nov09 Susan " xfId="1"/>
    <cellStyle name="_GG Wind Farm Ops input 17Nov09 " xfId="2"/>
    <cellStyle name="_Hotel " xfId="3"/>
    <cellStyle name="Comma 2" xfId="4"/>
    <cellStyle name="Hyperlink" xfId="5" builtinId="8"/>
    <cellStyle name="Normal" xfId="0" builtinId="0"/>
    <cellStyle name="Normal 2" xfId="6"/>
    <cellStyle name="Normal 3" xfId="7"/>
    <cellStyle name="Percent" xfId="8"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theme/theme1.xml" Type="http://schemas.openxmlformats.org/officeDocument/2006/relationships/theme"/><Relationship Id="rId15" Target="styles.xml" Type="http://schemas.openxmlformats.org/officeDocument/2006/relationships/styles"/><Relationship Id="rId16" Target="sharedStrings.xml" Type="http://schemas.openxmlformats.org/officeDocument/2006/relationships/sharedStrings"/><Relationship Id="rId17"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5333075528571E-4"/>
          <c:y val="0"/>
          <c:w val="0.99937084666924469"/>
          <c:h val="1"/>
        </c:manualLayout>
      </c:layout>
      <c:barChart>
        <c:barDir val="col"/>
        <c:grouping val="clustered"/>
        <c:varyColors val="0"/>
        <c:ser>
          <c:idx val="0"/>
          <c:order val="0"/>
          <c:spPr>
            <a:solidFill>
              <a:srgbClr val="420B4E"/>
            </a:solidFill>
          </c:spPr>
          <c:invertIfNegative val="0"/>
          <c:val>
            <c:numRef>
              <c:f>'Inkscape chart 1 original'!$F$18:$F$23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738-44CD-81DC-A91D851D057A}"/>
            </c:ext>
          </c:extLst>
        </c:ser>
        <c:dLbls>
          <c:showLegendKey val="0"/>
          <c:showVal val="0"/>
          <c:showCatName val="0"/>
          <c:showSerName val="0"/>
          <c:showPercent val="0"/>
          <c:showBubbleSize val="0"/>
        </c:dLbls>
        <c:gapWidth val="133"/>
        <c:axId val="807387912"/>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A738-44CD-81DC-A91D851D057A}"/>
              </c:ext>
            </c:extLst>
          </c:dPt>
          <c:dPt>
            <c:idx val="3"/>
            <c:bubble3D val="0"/>
            <c:extLst>
              <c:ext xmlns:c16="http://schemas.microsoft.com/office/drawing/2014/chart" uri="{C3380CC4-5D6E-409C-BE32-E72D297353CC}">
                <c16:uniqueId val="{00000004-A738-44CD-81DC-A91D851D057A}"/>
              </c:ext>
            </c:extLst>
          </c:dPt>
          <c:dPt>
            <c:idx val="5"/>
            <c:bubble3D val="0"/>
            <c:extLst>
              <c:ext xmlns:c16="http://schemas.microsoft.com/office/drawing/2014/chart" uri="{C3380CC4-5D6E-409C-BE32-E72D297353CC}">
                <c16:uniqueId val="{00000006-A738-44CD-81DC-A91D851D057A}"/>
              </c:ext>
            </c:extLst>
          </c:dPt>
          <c:dPt>
            <c:idx val="6"/>
            <c:marker>
              <c:symbol val="circle"/>
              <c:size val="20"/>
              <c:spPr>
                <a:solidFill>
                  <a:srgbClr val="863793"/>
                </a:solidFill>
              </c:spPr>
            </c:marker>
            <c:bubble3D val="0"/>
            <c:extLst>
              <c:ext xmlns:c16="http://schemas.microsoft.com/office/drawing/2014/chart" uri="{C3380CC4-5D6E-409C-BE32-E72D297353CC}">
                <c16:uniqueId val="{00000008-A738-44CD-81DC-A91D851D057A}"/>
              </c:ext>
            </c:extLst>
          </c:dPt>
          <c:dPt>
            <c:idx val="12"/>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A-A738-44CD-81DC-A91D851D057A}"/>
              </c:ext>
            </c:extLst>
          </c:dPt>
          <c:val>
            <c:numRef>
              <c:f>'Inkscape chart 1 original'!$G$18:$G$23</c:f>
              <c:numCache>
                <c:formatCode>General</c:formatCode>
                <c:ptCount val="6"/>
                <c:pt idx="0">
                  <c:v>5.4097099603287934E-3</c:v>
                </c:pt>
                <c:pt idx="1">
                  <c:v>7.4830806489068775E-3</c:v>
                </c:pt>
                <c:pt idx="2">
                  <c:v>2.9553588517731125E-3</c:v>
                </c:pt>
                <c:pt idx="3">
                  <c:v>3.0451457217139E-3</c:v>
                </c:pt>
                <c:pt idx="4">
                  <c:v>3.8603403727775426E-3</c:v>
                </c:pt>
                <c:pt idx="5">
                  <c:v>0</c:v>
                </c:pt>
              </c:numCache>
            </c:numRef>
          </c:val>
          <c:smooth val="0"/>
          <c:extLst>
            <c:ext xmlns:c16="http://schemas.microsoft.com/office/drawing/2014/chart" uri="{C3380CC4-5D6E-409C-BE32-E72D297353CC}">
              <c16:uniqueId val="{0000000B-A738-44CD-81DC-A91D851D057A}"/>
            </c:ext>
          </c:extLst>
        </c:ser>
        <c:dLbls>
          <c:showLegendKey val="0"/>
          <c:showVal val="0"/>
          <c:showCatName val="0"/>
          <c:showSerName val="0"/>
          <c:showPercent val="0"/>
          <c:showBubbleSize val="0"/>
        </c:dLbls>
        <c:marker val="1"/>
        <c:smooth val="0"/>
        <c:axId val="807387912"/>
        <c:axId val="1"/>
      </c:lineChart>
      <c:catAx>
        <c:axId val="807387912"/>
        <c:scaling>
          <c:orientation val="minMax"/>
        </c:scaling>
        <c:delete val="0"/>
        <c:axPos val="b"/>
        <c:majorTickMark val="none"/>
        <c:minorTickMark val="none"/>
        <c:tickLblPos val="none"/>
        <c:spPr>
          <a:ln w="19050">
            <a:solidFill>
              <a:schemeClr val="bg1">
                <a:lumMod val="75000"/>
              </a:schemeClr>
            </a:solidFill>
          </a:ln>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807387912"/>
        <c:crosses val="autoZero"/>
        <c:crossBetween val="between"/>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5333075528571E-4"/>
          <c:y val="0"/>
          <c:w val="0.99937084666924469"/>
          <c:h val="0.99349065213002219"/>
        </c:manualLayout>
      </c:layout>
      <c:barChart>
        <c:barDir val="col"/>
        <c:grouping val="clustered"/>
        <c:varyColors val="0"/>
        <c:ser>
          <c:idx val="0"/>
          <c:order val="0"/>
          <c:spPr>
            <a:solidFill>
              <a:srgbClr val="420B4E"/>
            </a:solidFill>
          </c:spPr>
          <c:invertIfNegative val="0"/>
          <c:val>
            <c:numRef>
              <c:f>'Inkscape chart 2 original'!$F$22:$F$27</c:f>
              <c:numCache>
                <c:formatCode>0.00</c:formatCode>
                <c:ptCount val="6"/>
                <c:pt idx="0" formatCode="General">
                  <c:v>0</c:v>
                </c:pt>
                <c:pt idx="1">
                  <c:v>0</c:v>
                </c:pt>
                <c:pt idx="2" formatCode="General">
                  <c:v>0</c:v>
                </c:pt>
                <c:pt idx="3" formatCode="General">
                  <c:v>0</c:v>
                </c:pt>
                <c:pt idx="4" formatCode="General">
                  <c:v>0</c:v>
                </c:pt>
                <c:pt idx="5" formatCode="General">
                  <c:v>0</c:v>
                </c:pt>
              </c:numCache>
            </c:numRef>
          </c:val>
          <c:extLst>
            <c:ext xmlns:c16="http://schemas.microsoft.com/office/drawing/2014/chart" uri="{C3380CC4-5D6E-409C-BE32-E72D297353CC}">
              <c16:uniqueId val="{00000000-A9DE-4641-8BCD-FE9DFF59FCAC}"/>
            </c:ext>
          </c:extLst>
        </c:ser>
        <c:dLbls>
          <c:showLegendKey val="0"/>
          <c:showVal val="0"/>
          <c:showCatName val="0"/>
          <c:showSerName val="0"/>
          <c:showPercent val="0"/>
          <c:showBubbleSize val="0"/>
        </c:dLbls>
        <c:gapWidth val="133"/>
        <c:axId val="807367424"/>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A9DE-4641-8BCD-FE9DFF59FCAC}"/>
              </c:ext>
            </c:extLst>
          </c:dPt>
          <c:dPt>
            <c:idx val="3"/>
            <c:bubble3D val="0"/>
            <c:extLst>
              <c:ext xmlns:c16="http://schemas.microsoft.com/office/drawing/2014/chart" uri="{C3380CC4-5D6E-409C-BE32-E72D297353CC}">
                <c16:uniqueId val="{00000004-A9DE-4641-8BCD-FE9DFF59FCAC}"/>
              </c:ext>
            </c:extLst>
          </c:dPt>
          <c:dPt>
            <c:idx val="5"/>
            <c:bubble3D val="0"/>
            <c:extLst>
              <c:ext xmlns:c16="http://schemas.microsoft.com/office/drawing/2014/chart" uri="{C3380CC4-5D6E-409C-BE32-E72D297353CC}">
                <c16:uniqueId val="{00000006-A9DE-4641-8BCD-FE9DFF59FCAC}"/>
              </c:ext>
            </c:extLst>
          </c:dPt>
          <c:dPt>
            <c:idx val="6"/>
            <c:marker>
              <c:symbol val="circle"/>
              <c:size val="20"/>
              <c:spPr>
                <a:solidFill>
                  <a:srgbClr val="863793"/>
                </a:solidFill>
              </c:spPr>
            </c:marker>
            <c:bubble3D val="0"/>
            <c:extLst>
              <c:ext xmlns:c16="http://schemas.microsoft.com/office/drawing/2014/chart" uri="{C3380CC4-5D6E-409C-BE32-E72D297353CC}">
                <c16:uniqueId val="{00000008-A9DE-4641-8BCD-FE9DFF59FCAC}"/>
              </c:ext>
            </c:extLst>
          </c:dPt>
          <c:dPt>
            <c:idx val="12"/>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A-A9DE-4641-8BCD-FE9DFF59FCAC}"/>
              </c:ext>
            </c:extLst>
          </c:dPt>
          <c:val>
            <c:numRef>
              <c:f>'Inkscape chart 2 original'!$G$22:$G$27</c:f>
              <c:numCache>
                <c:formatCode>General</c:formatCode>
                <c:ptCount val="6"/>
                <c:pt idx="0">
                  <c:v>1.9404077191036768E-2</c:v>
                </c:pt>
                <c:pt idx="1">
                  <c:v>1.9664598745977507E-2</c:v>
                </c:pt>
                <c:pt idx="2">
                  <c:v>2.0399385054857305E-2</c:v>
                </c:pt>
                <c:pt idx="3">
                  <c:v>1.8722311027572523E-2</c:v>
                </c:pt>
                <c:pt idx="4">
                  <c:v>1.7217077147480549E-2</c:v>
                </c:pt>
                <c:pt idx="5">
                  <c:v>9.796129642309824E-3</c:v>
                </c:pt>
              </c:numCache>
            </c:numRef>
          </c:val>
          <c:smooth val="0"/>
          <c:extLst>
            <c:ext xmlns:c16="http://schemas.microsoft.com/office/drawing/2014/chart" uri="{C3380CC4-5D6E-409C-BE32-E72D297353CC}">
              <c16:uniqueId val="{0000000B-A9DE-4641-8BCD-FE9DFF59FCAC}"/>
            </c:ext>
          </c:extLst>
        </c:ser>
        <c:dLbls>
          <c:showLegendKey val="0"/>
          <c:showVal val="0"/>
          <c:showCatName val="0"/>
          <c:showSerName val="0"/>
          <c:showPercent val="0"/>
          <c:showBubbleSize val="0"/>
        </c:dLbls>
        <c:marker val="1"/>
        <c:smooth val="0"/>
        <c:axId val="807367424"/>
        <c:axId val="1"/>
      </c:lineChart>
      <c:catAx>
        <c:axId val="807367424"/>
        <c:scaling>
          <c:orientation val="minMax"/>
        </c:scaling>
        <c:delete val="0"/>
        <c:axPos val="b"/>
        <c:majorTickMark val="none"/>
        <c:minorTickMark val="none"/>
        <c:tickLblPos val="none"/>
        <c:spPr>
          <a:solidFill>
            <a:schemeClr val="bg1">
              <a:lumMod val="75000"/>
            </a:schemeClr>
          </a:solidFill>
          <a:ln w="19050"/>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807367424"/>
        <c:crosses val="autoZero"/>
        <c:crossBetween val="between"/>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7529328528109E-4"/>
          <c:y val="0"/>
          <c:w val="0.99485555277712923"/>
          <c:h val="1"/>
        </c:manualLayout>
      </c:layout>
      <c:barChart>
        <c:barDir val="col"/>
        <c:grouping val="clustered"/>
        <c:varyColors val="0"/>
        <c:ser>
          <c:idx val="0"/>
          <c:order val="0"/>
          <c:spPr>
            <a:solidFill>
              <a:srgbClr val="420B4E"/>
            </a:solidFill>
          </c:spPr>
          <c:invertIfNegative val="0"/>
          <c:val>
            <c:numRef>
              <c:f>'Inkscape chart 3 (2)'!$F$6:$F$24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8148-478E-BC80-5C583E106C85}"/>
            </c:ext>
          </c:extLst>
        </c:ser>
        <c:dLbls>
          <c:showLegendKey val="0"/>
          <c:showVal val="0"/>
          <c:showCatName val="0"/>
          <c:showSerName val="0"/>
          <c:showPercent val="0"/>
          <c:showBubbleSize val="0"/>
        </c:dLbls>
        <c:gapWidth val="133"/>
        <c:axId val="807369064"/>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8148-478E-BC80-5C583E106C85}"/>
              </c:ext>
            </c:extLst>
          </c:dPt>
          <c:dPt>
            <c:idx val="3"/>
            <c:bubble3D val="0"/>
            <c:extLst>
              <c:ext xmlns:c16="http://schemas.microsoft.com/office/drawing/2014/chart" uri="{C3380CC4-5D6E-409C-BE32-E72D297353CC}">
                <c16:uniqueId val="{00000004-8148-478E-BC80-5C583E106C85}"/>
              </c:ext>
            </c:extLst>
          </c:dPt>
          <c:dPt>
            <c:idx val="5"/>
            <c:bubble3D val="0"/>
            <c:extLst>
              <c:ext xmlns:c16="http://schemas.microsoft.com/office/drawing/2014/chart" uri="{C3380CC4-5D6E-409C-BE32-E72D297353CC}">
                <c16:uniqueId val="{00000006-8148-478E-BC80-5C583E106C85}"/>
              </c:ext>
            </c:extLst>
          </c:dPt>
          <c:dPt>
            <c:idx val="6"/>
            <c:bubble3D val="0"/>
            <c:extLst>
              <c:ext xmlns:c16="http://schemas.microsoft.com/office/drawing/2014/chart" uri="{C3380CC4-5D6E-409C-BE32-E72D297353CC}">
                <c16:uniqueId val="{00000008-8148-478E-BC80-5C583E106C85}"/>
              </c:ext>
            </c:extLst>
          </c:dPt>
          <c:dPt>
            <c:idx val="12"/>
            <c:bubble3D val="0"/>
            <c:extLst>
              <c:ext xmlns:c16="http://schemas.microsoft.com/office/drawing/2014/chart" uri="{C3380CC4-5D6E-409C-BE32-E72D297353CC}">
                <c16:uniqueId val="{0000000A-8148-478E-BC80-5C583E106C85}"/>
              </c:ext>
            </c:extLst>
          </c:dPt>
          <c:dPt>
            <c:idx val="17"/>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C-8148-478E-BC80-5C583E106C85}"/>
              </c:ext>
            </c:extLst>
          </c:dPt>
          <c:val>
            <c:numRef>
              <c:f>'Inkscape chart 3 (2)'!$G$6:$G$24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D-8148-478E-BC80-5C583E106C85}"/>
            </c:ext>
          </c:extLst>
        </c:ser>
        <c:dLbls>
          <c:showLegendKey val="0"/>
          <c:showVal val="0"/>
          <c:showCatName val="0"/>
          <c:showSerName val="0"/>
          <c:showPercent val="0"/>
          <c:showBubbleSize val="0"/>
        </c:dLbls>
        <c:marker val="1"/>
        <c:smooth val="0"/>
        <c:axId val="807369064"/>
        <c:axId val="1"/>
      </c:lineChart>
      <c:catAx>
        <c:axId val="807369064"/>
        <c:scaling>
          <c:orientation val="minMax"/>
        </c:scaling>
        <c:delete val="0"/>
        <c:axPos val="b"/>
        <c:majorTickMark val="none"/>
        <c:minorTickMark val="none"/>
        <c:tickLblPos val="none"/>
        <c:spPr>
          <a:ln w="19050">
            <a:solidFill>
              <a:schemeClr val="bg1">
                <a:lumMod val="85000"/>
              </a:schemeClr>
            </a:solidFill>
          </a:ln>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807369064"/>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67761049000208E-2"/>
          <c:y val="0"/>
          <c:w val="0.94337450838293613"/>
          <c:h val="0.85646087459406561"/>
        </c:manualLayout>
      </c:layout>
      <c:lineChart>
        <c:grouping val="standard"/>
        <c:varyColors val="0"/>
        <c:ser>
          <c:idx val="1"/>
          <c:order val="0"/>
          <c:spPr>
            <a:ln w="63500">
              <a:solidFill>
                <a:srgbClr val="420B4E"/>
              </a:solidFill>
              <a:prstDash val="solid"/>
            </a:ln>
          </c:spPr>
          <c:marker>
            <c:symbol val="none"/>
          </c:marker>
          <c:dPt>
            <c:idx val="0"/>
            <c:marker>
              <c:symbol val="circle"/>
              <c:size val="10"/>
              <c:spPr>
                <a:solidFill>
                  <a:srgbClr val="420B4E"/>
                </a:solidFill>
                <a:ln>
                  <a:noFill/>
                </a:ln>
              </c:spPr>
            </c:marker>
            <c:bubble3D val="0"/>
            <c:extLst>
              <c:ext xmlns:c16="http://schemas.microsoft.com/office/drawing/2014/chart" uri="{C3380CC4-5D6E-409C-BE32-E72D297353CC}">
                <c16:uniqueId val="{00000001-E5BE-4E8D-B3BE-A4F87E847DE7}"/>
              </c:ext>
            </c:extLst>
          </c:dPt>
          <c:dPt>
            <c:idx val="16"/>
            <c:marker>
              <c:symbol val="circle"/>
              <c:size val="15"/>
              <c:spPr>
                <a:solidFill>
                  <a:srgbClr val="420B4E"/>
                </a:solidFill>
                <a:ln>
                  <a:noFill/>
                </a:ln>
              </c:spPr>
            </c:marker>
            <c:bubble3D val="0"/>
            <c:extLst>
              <c:ext xmlns:c16="http://schemas.microsoft.com/office/drawing/2014/chart" uri="{C3380CC4-5D6E-409C-BE32-E72D297353CC}">
                <c16:uniqueId val="{00000003-E5BE-4E8D-B3BE-A4F87E847DE7}"/>
              </c:ext>
            </c:extLst>
          </c:dPt>
          <c:val>
            <c:numLit>
              <c:formatCode>General</c:formatCode>
              <c:ptCount val="1"/>
              <c:pt idx="0">
                <c:v>0</c:v>
              </c:pt>
            </c:numLit>
          </c:val>
          <c:smooth val="0"/>
          <c:extLst>
            <c:ext xmlns:c16="http://schemas.microsoft.com/office/drawing/2014/chart" uri="{C3380CC4-5D6E-409C-BE32-E72D297353CC}">
              <c16:uniqueId val="{00000004-E5BE-4E8D-B3BE-A4F87E847DE7}"/>
            </c:ext>
          </c:extLst>
        </c:ser>
        <c:ser>
          <c:idx val="2"/>
          <c:order val="1"/>
          <c:tx>
            <c:v>Production</c:v>
          </c:tx>
          <c:spPr>
            <a:ln w="63500">
              <a:solidFill>
                <a:srgbClr val="CE95D7"/>
              </a:solidFill>
              <a:prstDash val="sysDot"/>
            </a:ln>
          </c:spPr>
          <c:marker>
            <c:symbol val="none"/>
          </c:marker>
          <c:dPt>
            <c:idx val="0"/>
            <c:marker>
              <c:symbol val="circle"/>
              <c:size val="10"/>
              <c:spPr>
                <a:solidFill>
                  <a:srgbClr val="CE95D7"/>
                </a:solidFill>
                <a:ln>
                  <a:solidFill>
                    <a:srgbClr val="CE95D7"/>
                  </a:solidFill>
                </a:ln>
              </c:spPr>
            </c:marker>
            <c:bubble3D val="0"/>
            <c:extLst>
              <c:ext xmlns:c16="http://schemas.microsoft.com/office/drawing/2014/chart" uri="{C3380CC4-5D6E-409C-BE32-E72D297353CC}">
                <c16:uniqueId val="{00000006-E5BE-4E8D-B3BE-A4F87E847DE7}"/>
              </c:ext>
            </c:extLst>
          </c:dPt>
          <c:dPt>
            <c:idx val="16"/>
            <c:marker>
              <c:symbol val="circle"/>
              <c:size val="15"/>
              <c:spPr>
                <a:solidFill>
                  <a:srgbClr val="CE95D7"/>
                </a:solidFill>
                <a:ln>
                  <a:solidFill>
                    <a:srgbClr val="CE95D7"/>
                  </a:solidFill>
                </a:ln>
              </c:spPr>
            </c:marker>
            <c:bubble3D val="0"/>
            <c:extLst>
              <c:ext xmlns:c16="http://schemas.microsoft.com/office/drawing/2014/chart" uri="{C3380CC4-5D6E-409C-BE32-E72D297353CC}">
                <c16:uniqueId val="{00000008-E5BE-4E8D-B3BE-A4F87E847DE7}"/>
              </c:ext>
            </c:extLst>
          </c:dPt>
          <c:val>
            <c:numLit>
              <c:formatCode>General</c:formatCode>
              <c:ptCount val="1"/>
              <c:pt idx="0">
                <c:v>0</c:v>
              </c:pt>
            </c:numLit>
          </c:val>
          <c:smooth val="0"/>
          <c:extLst>
            <c:ext xmlns:c16="http://schemas.microsoft.com/office/drawing/2014/chart" uri="{C3380CC4-5D6E-409C-BE32-E72D297353CC}">
              <c16:uniqueId val="{00000009-E5BE-4E8D-B3BE-A4F87E847DE7}"/>
            </c:ext>
          </c:extLst>
        </c:ser>
        <c:ser>
          <c:idx val="3"/>
          <c:order val="2"/>
          <c:tx>
            <c:v>Construction</c:v>
          </c:tx>
          <c:spPr>
            <a:ln w="63500">
              <a:solidFill>
                <a:srgbClr val="863793"/>
              </a:solidFill>
              <a:prstDash val="sysDash"/>
            </a:ln>
          </c:spPr>
          <c:marker>
            <c:symbol val="none"/>
          </c:marker>
          <c:dPt>
            <c:idx val="0"/>
            <c:marker>
              <c:symbol val="circle"/>
              <c:size val="10"/>
              <c:spPr>
                <a:solidFill>
                  <a:srgbClr val="863793"/>
                </a:solidFill>
                <a:ln>
                  <a:solidFill>
                    <a:srgbClr val="863793"/>
                  </a:solidFill>
                </a:ln>
              </c:spPr>
            </c:marker>
            <c:bubble3D val="0"/>
            <c:extLst>
              <c:ext xmlns:c16="http://schemas.microsoft.com/office/drawing/2014/chart" uri="{C3380CC4-5D6E-409C-BE32-E72D297353CC}">
                <c16:uniqueId val="{0000000B-E5BE-4E8D-B3BE-A4F87E847DE7}"/>
              </c:ext>
            </c:extLst>
          </c:dPt>
          <c:dPt>
            <c:idx val="16"/>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D-E5BE-4E8D-B3BE-A4F87E847DE7}"/>
              </c:ext>
            </c:extLst>
          </c:dPt>
          <c:val>
            <c:numLit>
              <c:formatCode>General</c:formatCode>
              <c:ptCount val="1"/>
              <c:pt idx="0">
                <c:v>0</c:v>
              </c:pt>
            </c:numLit>
          </c:val>
          <c:smooth val="0"/>
          <c:extLst>
            <c:ext xmlns:c16="http://schemas.microsoft.com/office/drawing/2014/chart" uri="{C3380CC4-5D6E-409C-BE32-E72D297353CC}">
              <c16:uniqueId val="{0000000E-E5BE-4E8D-B3BE-A4F87E847DE7}"/>
            </c:ext>
          </c:extLst>
        </c:ser>
        <c:ser>
          <c:idx val="4"/>
          <c:order val="3"/>
          <c:tx>
            <c:v>Agriculture, Forestry and Fishing</c:v>
          </c:tx>
          <c:spPr>
            <a:ln w="63500">
              <a:solidFill>
                <a:srgbClr val="AD4FBD"/>
              </a:solidFill>
              <a:prstDash val="lgDash"/>
            </a:ln>
          </c:spPr>
          <c:marker>
            <c:symbol val="none"/>
          </c:marker>
          <c:dPt>
            <c:idx val="0"/>
            <c:marker>
              <c:symbol val="circle"/>
              <c:size val="10"/>
              <c:spPr>
                <a:solidFill>
                  <a:srgbClr val="AD4FBD"/>
                </a:solidFill>
                <a:ln>
                  <a:noFill/>
                </a:ln>
              </c:spPr>
            </c:marker>
            <c:bubble3D val="0"/>
            <c:extLst>
              <c:ext xmlns:c16="http://schemas.microsoft.com/office/drawing/2014/chart" uri="{C3380CC4-5D6E-409C-BE32-E72D297353CC}">
                <c16:uniqueId val="{00000010-E5BE-4E8D-B3BE-A4F87E847DE7}"/>
              </c:ext>
            </c:extLst>
          </c:dPt>
          <c:dPt>
            <c:idx val="16"/>
            <c:marker>
              <c:symbol val="circle"/>
              <c:size val="15"/>
              <c:spPr>
                <a:solidFill>
                  <a:srgbClr val="AD4FBD"/>
                </a:solidFill>
                <a:ln>
                  <a:noFill/>
                </a:ln>
              </c:spPr>
            </c:marker>
            <c:bubble3D val="0"/>
            <c:extLst>
              <c:ext xmlns:c16="http://schemas.microsoft.com/office/drawing/2014/chart" uri="{C3380CC4-5D6E-409C-BE32-E72D297353CC}">
                <c16:uniqueId val="{00000012-E5BE-4E8D-B3BE-A4F87E847DE7}"/>
              </c:ext>
            </c:extLst>
          </c:dPt>
          <c:val>
            <c:numLit>
              <c:formatCode>General</c:formatCode>
              <c:ptCount val="1"/>
              <c:pt idx="0">
                <c:v>0</c:v>
              </c:pt>
            </c:numLit>
          </c:val>
          <c:smooth val="0"/>
          <c:extLst>
            <c:ext xmlns:c16="http://schemas.microsoft.com/office/drawing/2014/chart" uri="{C3380CC4-5D6E-409C-BE32-E72D297353CC}">
              <c16:uniqueId val="{00000013-E5BE-4E8D-B3BE-A4F87E847DE7}"/>
            </c:ext>
          </c:extLst>
        </c:ser>
        <c:dLbls>
          <c:showLegendKey val="0"/>
          <c:showVal val="0"/>
          <c:showCatName val="0"/>
          <c:showSerName val="0"/>
          <c:showPercent val="0"/>
          <c:showBubbleSize val="0"/>
        </c:dLbls>
        <c:smooth val="0"/>
        <c:axId val="959726320"/>
        <c:axId val="1"/>
      </c:lineChart>
      <c:catAx>
        <c:axId val="95972632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40"/>
          <c:min val="80"/>
        </c:scaling>
        <c:delete val="0"/>
        <c:axPos val="l"/>
        <c:numFmt formatCode="0" sourceLinked="0"/>
        <c:majorTickMark val="out"/>
        <c:minorTickMark val="none"/>
        <c:tickLblPos val="nextTo"/>
        <c:spPr>
          <a:ln w="19050">
            <a:solidFill>
              <a:schemeClr val="bg1">
                <a:lumMod val="75000"/>
              </a:schemeClr>
            </a:solidFill>
          </a:ln>
        </c:spPr>
        <c:txPr>
          <a:bodyPr rot="0" vert="horz"/>
          <a:lstStyle/>
          <a:p>
            <a:pPr>
              <a:defRPr sz="1000" b="0" i="0" u="none" strike="noStrike" baseline="0">
                <a:solidFill>
                  <a:srgbClr val="000000"/>
                </a:solidFill>
                <a:latin typeface="Arial"/>
                <a:ea typeface="Arial"/>
                <a:cs typeface="Arial"/>
              </a:defRPr>
            </a:pPr>
            <a:endParaRPr lang="en-US"/>
          </a:p>
        </c:txPr>
        <c:crossAx val="959726320"/>
        <c:crosses val="autoZero"/>
        <c:crossBetween val="between"/>
        <c:majorUnit val="20"/>
      </c:valAx>
      <c:spPr>
        <a:solidFill>
          <a:srgbClr val="FFFFFF"/>
        </a:solidFill>
        <a:ln w="12700">
          <a:no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411160189338572E-2"/>
          <c:y val="2.5333130431611131E-2"/>
          <c:w val="0.94089211849023013"/>
          <c:h val="0.94933373913677777"/>
        </c:manualLayout>
      </c:layout>
      <c:barChart>
        <c:barDir val="col"/>
        <c:grouping val="clustered"/>
        <c:varyColors val="0"/>
        <c:ser>
          <c:idx val="0"/>
          <c:order val="0"/>
          <c:spPr>
            <a:solidFill>
              <a:srgbClr val="AD4FBD"/>
            </a:solidFill>
          </c:spPr>
          <c:invertIfNegative val="0"/>
          <c:val>
            <c:numLit>
              <c:formatCode>General</c:formatCode>
              <c:ptCount val="1"/>
              <c:pt idx="0">
                <c:v>0</c:v>
              </c:pt>
            </c:numLit>
          </c:val>
          <c:extLst>
            <c:ext xmlns:c16="http://schemas.microsoft.com/office/drawing/2014/chart" uri="{C3380CC4-5D6E-409C-BE32-E72D297353CC}">
              <c16:uniqueId val="{00000000-9010-4BBB-BB8D-4B2EC3A0F547}"/>
            </c:ext>
          </c:extLst>
        </c:ser>
        <c:ser>
          <c:idx val="1"/>
          <c:order val="1"/>
          <c:spPr>
            <a:solidFill>
              <a:srgbClr val="CE95D7"/>
            </a:solidFill>
          </c:spPr>
          <c:invertIfNegative val="0"/>
          <c:val>
            <c:numLit>
              <c:formatCode>General</c:formatCode>
              <c:ptCount val="1"/>
              <c:pt idx="0">
                <c:v>0</c:v>
              </c:pt>
            </c:numLit>
          </c:val>
          <c:extLst>
            <c:ext xmlns:c16="http://schemas.microsoft.com/office/drawing/2014/chart" uri="{C3380CC4-5D6E-409C-BE32-E72D297353CC}">
              <c16:uniqueId val="{00000001-9010-4BBB-BB8D-4B2EC3A0F547}"/>
            </c:ext>
          </c:extLst>
        </c:ser>
        <c:ser>
          <c:idx val="2"/>
          <c:order val="2"/>
          <c:spPr>
            <a:solidFill>
              <a:srgbClr val="863793"/>
            </a:solidFill>
          </c:spPr>
          <c:invertIfNegative val="0"/>
          <c:val>
            <c:numLit>
              <c:formatCode>General</c:formatCode>
              <c:ptCount val="1"/>
              <c:pt idx="0">
                <c:v>0</c:v>
              </c:pt>
            </c:numLit>
          </c:val>
          <c:extLst>
            <c:ext xmlns:c16="http://schemas.microsoft.com/office/drawing/2014/chart" uri="{C3380CC4-5D6E-409C-BE32-E72D297353CC}">
              <c16:uniqueId val="{00000002-9010-4BBB-BB8D-4B2EC3A0F547}"/>
            </c:ext>
          </c:extLst>
        </c:ser>
        <c:ser>
          <c:idx val="3"/>
          <c:order val="3"/>
          <c:spPr>
            <a:solidFill>
              <a:srgbClr val="420B4E"/>
            </a:solidFill>
          </c:spPr>
          <c:invertIfNegative val="0"/>
          <c:val>
            <c:numLit>
              <c:formatCode>General</c:formatCode>
              <c:ptCount val="1"/>
              <c:pt idx="0">
                <c:v>0</c:v>
              </c:pt>
            </c:numLit>
          </c:val>
          <c:extLst>
            <c:ext xmlns:c16="http://schemas.microsoft.com/office/drawing/2014/chart" uri="{C3380CC4-5D6E-409C-BE32-E72D297353CC}">
              <c16:uniqueId val="{00000003-9010-4BBB-BB8D-4B2EC3A0F547}"/>
            </c:ext>
          </c:extLst>
        </c:ser>
        <c:dLbls>
          <c:showLegendKey val="0"/>
          <c:showVal val="0"/>
          <c:showCatName val="0"/>
          <c:showSerName val="0"/>
          <c:showPercent val="0"/>
          <c:showBubbleSize val="0"/>
        </c:dLbls>
        <c:gapWidth val="150"/>
        <c:axId val="959727960"/>
        <c:axId val="1"/>
      </c:barChart>
      <c:catAx>
        <c:axId val="959727960"/>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4"/>
          <c:min val="-4"/>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9727960"/>
        <c:crosses val="autoZero"/>
        <c:crossBetween val="between"/>
      </c:valAx>
    </c:plotArea>
    <c:legend>
      <c:legendPos val="r"/>
      <c:layout>
        <c:manualLayout>
          <c:xMode val="edge"/>
          <c:yMode val="edge"/>
          <c:wMode val="edge"/>
          <c:hMode val="edge"/>
          <c:x val="7.9853826804427805E-2"/>
          <c:y val="5.6962751231438534E-2"/>
          <c:w val="0.27426854681666352"/>
          <c:h val="0.2220051774350124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Relationships xmlns="http://schemas.openxmlformats.org/package/2006/relationships"><Relationship Id="rId1" Target="../media/image1.emf" Type="http://schemas.openxmlformats.org/officeDocument/2006/relationships/image"/><Relationship Id="rId2" Target="../media/image2.emf" Type="http://schemas.openxmlformats.org/officeDocument/2006/relationships/image"/></Relationships>
</file>

<file path=xl/drawings/_rels/drawing2.xml.rels><?xml version="1.0" encoding="UTF-8" standalone="yes"?><Relationships xmlns="http://schemas.openxmlformats.org/package/2006/relationships"><Relationship Id="rId1" Target="../charts/chart1.xml" Type="http://schemas.openxmlformats.org/officeDocument/2006/relationships/chart"/></Relationships>
</file>

<file path=xl/drawings/_rels/drawing3.xml.rels><?xml version="1.0" encoding="UTF-8" standalone="yes"?><Relationships xmlns="http://schemas.openxmlformats.org/package/2006/relationships"><Relationship Id="rId1" Target="../charts/chart2.xml" Type="http://schemas.openxmlformats.org/officeDocument/2006/relationships/chart"/></Relationships>
</file>

<file path=xl/drawings/_rels/drawing4.xml.rels><?xml version="1.0" encoding="UTF-8" standalone="yes"?><Relationships xmlns="http://schemas.openxmlformats.org/package/2006/relationships"><Relationship Id="rId1" Target="../charts/chart3.xml" Type="http://schemas.openxmlformats.org/officeDocument/2006/relationships/chart"/></Relationships>
</file>

<file path=xl/drawings/_rels/drawing5.xml.rels><?xml version="1.0" encoding="UTF-8" standalone="yes"?><Relationships xmlns="http://schemas.openxmlformats.org/package/2006/relationships"><Relationship Id="rId1" Target="../charts/chart4.xml" Type="http://schemas.openxmlformats.org/officeDocument/2006/relationships/chart"/><Relationship Id="rId2" Target="../charts/chart5.xml" Type="http://schemas.openxmlformats.org/officeDocument/2006/relationships/chart"/></Relationships>
</file>

<file path=xl/drawings/drawing1.xml><?xml version="1.0" encoding="utf-8"?>
<xdr:wsDr xmlns:xdr="http://schemas.openxmlformats.org/drawingml/2006/spreadsheetDrawing" xmlns:a="http://schemas.openxmlformats.org/drawingml/2006/main">
  <xdr:oneCellAnchor>
    <xdr:from>
      <xdr:col>5</xdr:col>
      <xdr:colOff>459441</xdr:colOff>
      <xdr:row>4</xdr:row>
      <xdr:rowOff>179294</xdr:rowOff>
    </xdr:from>
    <xdr:ext cx="184731" cy="264560"/>
    <xdr:sp macro="" textlink="">
      <xdr:nvSpPr>
        <xdr:cNvPr id="6" name="TextBox 5"/>
        <xdr:cNvSpPr txBox="1"/>
      </xdr:nvSpPr>
      <xdr:spPr>
        <a:xfrm>
          <a:off x="7418294"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5</xdr:col>
      <xdr:colOff>459441</xdr:colOff>
      <xdr:row>5</xdr:row>
      <xdr:rowOff>179294</xdr:rowOff>
    </xdr:from>
    <xdr:ext cx="184731" cy="264560"/>
    <xdr:sp macro="" textlink="">
      <xdr:nvSpPr>
        <xdr:cNvPr id="10" name="TextBox 9"/>
        <xdr:cNvSpPr txBox="1"/>
      </xdr:nvSpPr>
      <xdr:spPr>
        <a:xfrm>
          <a:off x="3443941" y="18461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editAs="oneCell">
    <xdr:from>
      <xdr:col>0</xdr:col>
      <xdr:colOff>63500</xdr:colOff>
      <xdr:row>0</xdr:row>
      <xdr:rowOff>0</xdr:rowOff>
    </xdr:from>
    <xdr:to>
      <xdr:col>16</xdr:col>
      <xdr:colOff>542925</xdr:colOff>
      <xdr:row>2</xdr:row>
      <xdr:rowOff>276225</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0"/>
          <a:ext cx="10099675" cy="127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24</xdr:row>
      <xdr:rowOff>79375</xdr:rowOff>
    </xdr:from>
    <xdr:to>
      <xdr:col>16</xdr:col>
      <xdr:colOff>565150</xdr:colOff>
      <xdr:row>28</xdr:row>
      <xdr:rowOff>6350</xdr:rowOff>
    </xdr:to>
    <xdr:pic>
      <xdr:nvPicPr>
        <xdr:cNvPr id="8"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6064250"/>
          <a:ext cx="100901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447675</xdr:colOff>
      <xdr:row>8</xdr:row>
      <xdr:rowOff>38100</xdr:rowOff>
    </xdr:from>
    <xdr:to>
      <xdr:col>26</xdr:col>
      <xdr:colOff>419100</xdr:colOff>
      <xdr:row>46</xdr:row>
      <xdr:rowOff>76200</xdr:rowOff>
    </xdr:to>
    <xdr:graphicFrame macro="">
      <xdr:nvGraphicFramePr>
        <xdr:cNvPr id="30966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9</xdr:col>
      <xdr:colOff>171450</xdr:colOff>
      <xdr:row>18</xdr:row>
      <xdr:rowOff>85725</xdr:rowOff>
    </xdr:from>
    <xdr:to>
      <xdr:col>24</xdr:col>
      <xdr:colOff>142875</xdr:colOff>
      <xdr:row>56</xdr:row>
      <xdr:rowOff>123825</xdr:rowOff>
    </xdr:to>
    <xdr:graphicFrame macro="">
      <xdr:nvGraphicFramePr>
        <xdr:cNvPr id="30976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13</xdr:col>
      <xdr:colOff>180975</xdr:colOff>
      <xdr:row>11</xdr:row>
      <xdr:rowOff>85725</xdr:rowOff>
    </xdr:from>
    <xdr:to>
      <xdr:col>27</xdr:col>
      <xdr:colOff>85725</xdr:colOff>
      <xdr:row>49</xdr:row>
      <xdr:rowOff>38100</xdr:rowOff>
    </xdr:to>
    <xdr:graphicFrame macro="">
      <xdr:nvGraphicFramePr>
        <xdr:cNvPr id="309865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419100</xdr:colOff>
      <xdr:row>4</xdr:row>
      <xdr:rowOff>9525</xdr:rowOff>
    </xdr:from>
    <xdr:to>
      <xdr:col>17</xdr:col>
      <xdr:colOff>485775</xdr:colOff>
      <xdr:row>38</xdr:row>
      <xdr:rowOff>123825</xdr:rowOff>
    </xdr:to>
    <xdr:graphicFrame macro="">
      <xdr:nvGraphicFramePr>
        <xdr:cNvPr id="3099709"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333375</xdr:colOff>
      <xdr:row>17</xdr:row>
      <xdr:rowOff>66675</xdr:rowOff>
    </xdr:from>
    <xdr:to>
      <xdr:col>33</xdr:col>
      <xdr:colOff>295275</xdr:colOff>
      <xdr:row>51</xdr:row>
      <xdr:rowOff>0</xdr:rowOff>
    </xdr:to>
    <xdr:graphicFrame macro="">
      <xdr:nvGraphicFramePr>
        <xdr:cNvPr id="30997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drawings/vmlDrawing1.vml" Type="http://schemas.openxmlformats.org/officeDocument/2006/relationships/vmlDrawing"/><Relationship Id="rId2" Target="../comments1.xml" Type="http://schemas.openxmlformats.org/officeDocument/2006/relationships/comments"/></Relationships>
</file>

<file path=xl/worksheets/_rels/sheet10.xml.rels><?xml version="1.0" encoding="UTF-8" standalone="yes"?><Relationships xmlns="http://schemas.openxmlformats.org/package/2006/relationships"><Relationship Id="rId1" Target="../drawings/drawing2.xml" Type="http://schemas.openxmlformats.org/officeDocument/2006/relationships/drawing"/></Relationships>
</file>

<file path=xl/worksheets/_rels/sheet11.xml.rels><?xml version="1.0" encoding="UTF-8" standalone="yes"?><Relationships xmlns="http://schemas.openxmlformats.org/package/2006/relationships"><Relationship Id="rId1" Target="../drawings/drawing3.xml" Type="http://schemas.openxmlformats.org/officeDocument/2006/relationships/drawing"/></Relationships>
</file>

<file path=xl/worksheets/_rels/sheet12.xml.rels><?xml version="1.0" encoding="UTF-8" standalone="yes"?><Relationships xmlns="http://schemas.openxmlformats.org/package/2006/relationships"><Relationship Id="rId1" Target="../drawings/drawing4.xml" Type="http://schemas.openxmlformats.org/officeDocument/2006/relationships/drawing"/></Relationships>
</file>

<file path=xl/worksheets/_rels/sheet13.xml.rels><?xml version="1.0" encoding="UTF-8" standalone="yes"?><Relationships xmlns="http://schemas.openxmlformats.org/package/2006/relationships"><Relationship Id="rId1" Target="../drawings/drawing5.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G90"/>
  <sheetViews>
    <sheetView topLeftCell="A37" workbookViewId="0">
      <selection activeCell="D95" sqref="D95"/>
    </sheetView>
  </sheetViews>
  <sheetFormatPr defaultRowHeight="12.75" x14ac:dyDescent="0.2"/>
  <cols>
    <col min="3" max="3" bestFit="true" customWidth="true" width="9.5703125" collapsed="false"/>
    <col min="7" max="7" customWidth="true" width="9.42578125" collapsed="false"/>
  </cols>
  <sheetData>
    <row r="1" spans="1:8" x14ac:dyDescent="0.2">
      <c r="A1" s="72" t="s">
        <v>167</v>
      </c>
      <c r="E1" s="72" t="s">
        <v>168</v>
      </c>
    </row>
    <row r="2" spans="1:8" x14ac:dyDescent="0.2">
      <c r="A2" s="73">
        <v>1998</v>
      </c>
      <c r="B2">
        <v>1085215</v>
      </c>
      <c r="C2" s="64">
        <f>100*B2/$B$16</f>
        <v>74.217045611529883</v>
      </c>
      <c r="E2" s="73">
        <v>1998</v>
      </c>
      <c r="F2">
        <v>1287128</v>
      </c>
      <c r="G2" s="64">
        <f>100*F2/$B$16</f>
        <v>88.025725302246315</v>
      </c>
    </row>
    <row r="3" spans="1:8" x14ac:dyDescent="0.2">
      <c r="A3" s="73">
        <v>1999</v>
      </c>
      <c r="B3">
        <v>1119038</v>
      </c>
      <c r="C3" s="64">
        <f t="shared" ref="C3:C18" si="0">100*B3/$B$16</f>
        <v>76.530175391083958</v>
      </c>
      <c r="E3" s="73">
        <v>1999</v>
      </c>
      <c r="F3">
        <v>1327193</v>
      </c>
      <c r="G3" s="64">
        <f t="shared" ref="G3:G18" si="1">100*F3/$B$16</f>
        <v>90.765740812929394</v>
      </c>
    </row>
    <row r="4" spans="1:8" x14ac:dyDescent="0.2">
      <c r="A4" s="73">
        <v>2000</v>
      </c>
      <c r="B4">
        <v>1167745</v>
      </c>
      <c r="C4" s="64">
        <f t="shared" si="0"/>
        <v>79.861210845441647</v>
      </c>
      <c r="E4" s="73">
        <v>2000</v>
      </c>
      <c r="F4">
        <v>1377611</v>
      </c>
      <c r="G4" s="64">
        <f t="shared" si="1"/>
        <v>94.213790282981066</v>
      </c>
    </row>
    <row r="5" spans="1:8" x14ac:dyDescent="0.2">
      <c r="A5" s="73">
        <v>2001</v>
      </c>
      <c r="B5">
        <v>1203013</v>
      </c>
      <c r="C5" s="64">
        <f t="shared" si="0"/>
        <v>82.273163098799216</v>
      </c>
      <c r="E5" s="73">
        <v>2001</v>
      </c>
      <c r="F5">
        <v>1415605</v>
      </c>
      <c r="G5" s="64">
        <f t="shared" si="1"/>
        <v>96.812171646088345</v>
      </c>
    </row>
    <row r="6" spans="1:8" x14ac:dyDescent="0.2">
      <c r="A6" s="73">
        <v>2002</v>
      </c>
      <c r="B6">
        <v>1231613</v>
      </c>
      <c r="C6" s="64">
        <f t="shared" si="0"/>
        <v>84.229095798300932</v>
      </c>
      <c r="E6" s="73">
        <v>2002</v>
      </c>
      <c r="F6">
        <v>1450910</v>
      </c>
      <c r="G6" s="64">
        <f t="shared" si="1"/>
        <v>99.226654301889326</v>
      </c>
    </row>
    <row r="7" spans="1:8" x14ac:dyDescent="0.2">
      <c r="A7" s="73">
        <v>2003</v>
      </c>
      <c r="B7">
        <v>1279668</v>
      </c>
      <c r="C7" s="64">
        <f t="shared" si="0"/>
        <v>87.515541458250411</v>
      </c>
      <c r="E7" s="73">
        <v>2003</v>
      </c>
      <c r="F7">
        <v>1499322</v>
      </c>
      <c r="G7" s="64">
        <f t="shared" si="1"/>
        <v>102.53751492595495</v>
      </c>
    </row>
    <row r="8" spans="1:8" x14ac:dyDescent="0.2">
      <c r="A8" s="73">
        <v>2004</v>
      </c>
      <c r="B8">
        <v>1315017</v>
      </c>
      <c r="C8" s="64">
        <f t="shared" si="0"/>
        <v>89.933033241281393</v>
      </c>
      <c r="E8" s="73">
        <v>2004</v>
      </c>
      <c r="F8">
        <v>1536631</v>
      </c>
      <c r="G8" s="64">
        <f t="shared" si="1"/>
        <v>105.08904964923151</v>
      </c>
    </row>
    <row r="9" spans="1:8" x14ac:dyDescent="0.2">
      <c r="A9" s="73">
        <v>2005</v>
      </c>
      <c r="B9">
        <v>1365721</v>
      </c>
      <c r="C9" s="64">
        <f t="shared" si="0"/>
        <v>93.400642038328073</v>
      </c>
      <c r="E9" s="73">
        <v>2005</v>
      </c>
      <c r="F9">
        <v>1582675</v>
      </c>
      <c r="G9" s="64">
        <f t="shared" si="1"/>
        <v>108.23796451691882</v>
      </c>
    </row>
    <row r="10" spans="1:8" x14ac:dyDescent="0.2">
      <c r="A10" s="73">
        <v>2006</v>
      </c>
      <c r="B10">
        <v>1407310</v>
      </c>
      <c r="C10" s="64">
        <f t="shared" si="0"/>
        <v>96.244882773977608</v>
      </c>
      <c r="E10" s="73">
        <v>2006</v>
      </c>
      <c r="F10">
        <v>1624802</v>
      </c>
      <c r="G10" s="64">
        <f t="shared" si="1"/>
        <v>111.11899867188066</v>
      </c>
    </row>
    <row r="11" spans="1:8" x14ac:dyDescent="0.2">
      <c r="A11" s="73">
        <v>2007</v>
      </c>
      <c r="B11">
        <v>1445876</v>
      </c>
      <c r="C11" s="64">
        <f t="shared" si="0"/>
        <v>98.882382791074932</v>
      </c>
      <c r="E11" s="73">
        <v>2007</v>
      </c>
      <c r="F11">
        <v>1666821</v>
      </c>
      <c r="G11" s="64">
        <f t="shared" si="1"/>
        <v>113.99264678727796</v>
      </c>
    </row>
    <row r="12" spans="1:8" x14ac:dyDescent="0.2">
      <c r="A12" s="73">
        <v>2008</v>
      </c>
      <c r="B12">
        <v>1444402</v>
      </c>
      <c r="C12" s="64">
        <f t="shared" si="0"/>
        <v>98.781577028869833</v>
      </c>
      <c r="E12" s="73">
        <v>2008</v>
      </c>
      <c r="F12">
        <v>1659039</v>
      </c>
      <c r="G12" s="64">
        <f t="shared" si="1"/>
        <v>113.46044160309886</v>
      </c>
    </row>
    <row r="13" spans="1:8" x14ac:dyDescent="0.2">
      <c r="A13" s="73">
        <v>2009</v>
      </c>
      <c r="B13">
        <v>1383396</v>
      </c>
      <c r="C13" s="64">
        <f t="shared" si="0"/>
        <v>94.60942212447118</v>
      </c>
      <c r="E13" s="73">
        <v>2009</v>
      </c>
      <c r="F13">
        <v>1589493</v>
      </c>
      <c r="G13" s="64">
        <f t="shared" si="1"/>
        <v>108.70424245905878</v>
      </c>
    </row>
    <row r="14" spans="1:8" x14ac:dyDescent="0.2">
      <c r="A14" s="73">
        <v>2010</v>
      </c>
      <c r="B14">
        <v>1410495</v>
      </c>
      <c r="C14" s="64">
        <f t="shared" si="0"/>
        <v>96.462702551876674</v>
      </c>
      <c r="E14" s="73">
        <v>2010</v>
      </c>
      <c r="F14">
        <v>1613974</v>
      </c>
      <c r="G14" s="64">
        <f t="shared" si="1"/>
        <v>110.37847981627911</v>
      </c>
    </row>
    <row r="15" spans="1:8" x14ac:dyDescent="0.2">
      <c r="A15" s="73">
        <v>2011</v>
      </c>
      <c r="B15">
        <v>1443408</v>
      </c>
      <c r="C15" s="64">
        <f t="shared" si="0"/>
        <v>98.713598109173873</v>
      </c>
      <c r="E15" s="73">
        <v>2011</v>
      </c>
      <c r="F15">
        <v>1645808</v>
      </c>
      <c r="G15" s="64">
        <f t="shared" si="1"/>
        <v>112.55558336718602</v>
      </c>
    </row>
    <row r="16" spans="1:8" x14ac:dyDescent="0.2">
      <c r="A16" s="73">
        <v>2012</v>
      </c>
      <c r="B16">
        <v>1462218</v>
      </c>
      <c r="C16" s="64">
        <f t="shared" si="0"/>
        <v>100</v>
      </c>
      <c r="E16" s="73">
        <v>2012</v>
      </c>
      <c r="F16">
        <v>1665213</v>
      </c>
      <c r="G16" s="64">
        <f t="shared" si="1"/>
        <v>113.88267686487241</v>
      </c>
    </row>
    <row r="17" spans="1:7" x14ac:dyDescent="0.2">
      <c r="A17" s="73">
        <v>2013</v>
      </c>
      <c r="B17">
        <v>1496851</v>
      </c>
      <c r="C17" s="64">
        <f t="shared" si="0"/>
        <v>102.36852507628821</v>
      </c>
      <c r="E17" s="73">
        <v>2013</v>
      </c>
      <c r="F17">
        <v>1701180</v>
      </c>
      <c r="G17" s="64">
        <f t="shared" si="1"/>
        <v>116.34243320763389</v>
      </c>
    </row>
    <row r="18" spans="1:7" x14ac:dyDescent="0.2">
      <c r="A18" s="73">
        <v>2014</v>
      </c>
      <c r="B18">
        <v>1538779</v>
      </c>
      <c r="C18" s="64">
        <f t="shared" si="0"/>
        <v>105.23594976945982</v>
      </c>
      <c r="E18" s="73">
        <v>2014</v>
      </c>
      <c r="F18">
        <v>1749712</v>
      </c>
      <c r="G18" s="64">
        <f t="shared" si="1"/>
        <v>119.66150054232679</v>
      </c>
    </row>
    <row r="19" spans="1:7" x14ac:dyDescent="0.2">
      <c r="C19" s="64"/>
      <c r="G19" s="64"/>
    </row>
    <row r="20" spans="1:7" x14ac:dyDescent="0.2">
      <c r="A20" t="s">
        <v>104</v>
      </c>
      <c r="B20">
        <v>268238</v>
      </c>
      <c r="C20" s="64">
        <f>100*B20/AVERAGE($B$76:$B$79)</f>
        <v>73.378388174677099</v>
      </c>
      <c r="E20" t="s">
        <v>104</v>
      </c>
      <c r="F20">
        <v>318204</v>
      </c>
      <c r="G20" s="64">
        <f>100*F20/AVERAGE($B$76:$B$79)</f>
        <v>87.04693828143273</v>
      </c>
    </row>
    <row r="21" spans="1:7" x14ac:dyDescent="0.2">
      <c r="A21" t="s">
        <v>105</v>
      </c>
      <c r="B21">
        <v>269972</v>
      </c>
      <c r="C21" s="64">
        <f t="shared" ref="C21:C84" si="2">100*B21/AVERAGE($B$76:$B$79)</f>
        <v>73.852736048933878</v>
      </c>
      <c r="E21" t="s">
        <v>105</v>
      </c>
      <c r="F21">
        <v>320480</v>
      </c>
      <c r="G21" s="64">
        <f t="shared" ref="G21:G84" si="3">100*F21/AVERAGE($B$76:$B$79)</f>
        <v>87.669554061022367</v>
      </c>
    </row>
    <row r="22" spans="1:7" x14ac:dyDescent="0.2">
      <c r="A22" t="s">
        <v>106</v>
      </c>
      <c r="B22">
        <v>272178</v>
      </c>
      <c r="C22" s="64">
        <f t="shared" si="2"/>
        <v>74.456202837059863</v>
      </c>
      <c r="E22" t="s">
        <v>106</v>
      </c>
      <c r="F22">
        <v>322603</v>
      </c>
      <c r="G22" s="64">
        <f t="shared" si="3"/>
        <v>88.250315616412877</v>
      </c>
    </row>
    <row r="23" spans="1:7" x14ac:dyDescent="0.2">
      <c r="A23" t="s">
        <v>107</v>
      </c>
      <c r="B23">
        <v>274827</v>
      </c>
      <c r="C23" s="64">
        <f t="shared" si="2"/>
        <v>75.18085538544868</v>
      </c>
      <c r="E23" t="s">
        <v>107</v>
      </c>
      <c r="F23">
        <v>325841</v>
      </c>
      <c r="G23" s="64">
        <f t="shared" si="3"/>
        <v>89.136093250117284</v>
      </c>
    </row>
    <row r="24" spans="1:7" x14ac:dyDescent="0.2">
      <c r="A24" t="s">
        <v>108</v>
      </c>
      <c r="B24">
        <v>275807</v>
      </c>
      <c r="C24" s="64">
        <f t="shared" si="2"/>
        <v>75.448941265939823</v>
      </c>
      <c r="E24" t="s">
        <v>108</v>
      </c>
      <c r="F24">
        <v>327488</v>
      </c>
      <c r="G24" s="64">
        <f t="shared" si="3"/>
        <v>89.586641663554957</v>
      </c>
    </row>
    <row r="25" spans="1:7" x14ac:dyDescent="0.2">
      <c r="A25" t="s">
        <v>109</v>
      </c>
      <c r="B25">
        <v>277001</v>
      </c>
      <c r="C25" s="64">
        <f t="shared" si="2"/>
        <v>75.775568348905566</v>
      </c>
      <c r="E25" t="s">
        <v>109</v>
      </c>
      <c r="F25">
        <v>328288</v>
      </c>
      <c r="G25" s="64">
        <f t="shared" si="3"/>
        <v>89.805487280282421</v>
      </c>
    </row>
    <row r="26" spans="1:7" x14ac:dyDescent="0.2">
      <c r="A26" t="s">
        <v>110</v>
      </c>
      <c r="B26">
        <v>281129</v>
      </c>
      <c r="C26" s="64">
        <f t="shared" si="2"/>
        <v>76.904811731219283</v>
      </c>
      <c r="E26" t="s">
        <v>110</v>
      </c>
      <c r="F26">
        <v>333562</v>
      </c>
      <c r="G26" s="64">
        <f t="shared" si="3"/>
        <v>91.248227008558231</v>
      </c>
    </row>
    <row r="27" spans="1:7" x14ac:dyDescent="0.2">
      <c r="A27" t="s">
        <v>111</v>
      </c>
      <c r="B27">
        <v>285101</v>
      </c>
      <c r="C27" s="64">
        <f t="shared" si="2"/>
        <v>77.991380218271146</v>
      </c>
      <c r="E27" t="s">
        <v>111</v>
      </c>
      <c r="F27">
        <v>337855</v>
      </c>
      <c r="G27" s="64">
        <f t="shared" si="3"/>
        <v>92.422607299321996</v>
      </c>
    </row>
    <row r="28" spans="1:7" x14ac:dyDescent="0.2">
      <c r="A28" t="s">
        <v>112</v>
      </c>
      <c r="B28">
        <v>288024</v>
      </c>
      <c r="C28" s="64">
        <f t="shared" si="2"/>
        <v>78.79098739038912</v>
      </c>
      <c r="E28" t="s">
        <v>112</v>
      </c>
      <c r="F28">
        <v>341636</v>
      </c>
      <c r="G28" s="64">
        <f t="shared" si="3"/>
        <v>93.456926395380165</v>
      </c>
    </row>
    <row r="29" spans="1:7" x14ac:dyDescent="0.2">
      <c r="A29" t="s">
        <v>113</v>
      </c>
      <c r="B29">
        <v>291151</v>
      </c>
      <c r="C29" s="64">
        <f t="shared" si="2"/>
        <v>79.646400194772596</v>
      </c>
      <c r="E29" t="s">
        <v>113</v>
      </c>
      <c r="F29">
        <v>344025</v>
      </c>
      <c r="G29" s="64">
        <f t="shared" si="3"/>
        <v>94.110454118332555</v>
      </c>
    </row>
    <row r="30" spans="1:7" x14ac:dyDescent="0.2">
      <c r="A30" t="s">
        <v>114</v>
      </c>
      <c r="B30">
        <v>293350</v>
      </c>
      <c r="C30" s="64">
        <f t="shared" si="2"/>
        <v>80.247952083752224</v>
      </c>
      <c r="E30" t="s">
        <v>114</v>
      </c>
      <c r="F30">
        <v>345374</v>
      </c>
      <c r="G30" s="64">
        <f t="shared" si="3"/>
        <v>94.479482539539248</v>
      </c>
    </row>
    <row r="31" spans="1:7" x14ac:dyDescent="0.2">
      <c r="A31" t="s">
        <v>115</v>
      </c>
      <c r="B31">
        <v>295220</v>
      </c>
      <c r="C31" s="64">
        <f t="shared" si="2"/>
        <v>80.759503712852663</v>
      </c>
      <c r="E31" t="s">
        <v>115</v>
      </c>
      <c r="F31">
        <v>346576</v>
      </c>
      <c r="G31" s="64">
        <f t="shared" si="3"/>
        <v>94.808298078672266</v>
      </c>
    </row>
    <row r="32" spans="1:7" x14ac:dyDescent="0.2">
      <c r="A32" t="s">
        <v>116</v>
      </c>
      <c r="B32">
        <v>298879</v>
      </c>
      <c r="C32" s="64">
        <f t="shared" si="2"/>
        <v>81.760448852359914</v>
      </c>
      <c r="E32" t="s">
        <v>116</v>
      </c>
      <c r="F32">
        <v>350471</v>
      </c>
      <c r="G32" s="64">
        <f t="shared" si="3"/>
        <v>95.873802675114106</v>
      </c>
    </row>
    <row r="33" spans="1:7" x14ac:dyDescent="0.2">
      <c r="A33" t="s">
        <v>117</v>
      </c>
      <c r="B33">
        <v>300512</v>
      </c>
      <c r="C33" s="64">
        <f t="shared" si="2"/>
        <v>82.207167467504846</v>
      </c>
      <c r="E33" t="s">
        <v>117</v>
      </c>
      <c r="F33">
        <v>353126</v>
      </c>
      <c r="G33" s="64">
        <f t="shared" si="3"/>
        <v>96.600096565628377</v>
      </c>
    </row>
    <row r="34" spans="1:7" x14ac:dyDescent="0.2">
      <c r="A34" t="s">
        <v>118</v>
      </c>
      <c r="B34">
        <v>301463</v>
      </c>
      <c r="C34" s="64">
        <f t="shared" si="2"/>
        <v>82.467320194389615</v>
      </c>
      <c r="E34" t="s">
        <v>118</v>
      </c>
      <c r="F34">
        <v>355392</v>
      </c>
      <c r="G34" s="64">
        <f t="shared" si="3"/>
        <v>97.219976775008931</v>
      </c>
    </row>
    <row r="35" spans="1:7" x14ac:dyDescent="0.2">
      <c r="A35" t="s">
        <v>119</v>
      </c>
      <c r="B35">
        <v>302159</v>
      </c>
      <c r="C35" s="64">
        <f t="shared" si="2"/>
        <v>82.657715880942519</v>
      </c>
      <c r="E35" t="s">
        <v>119</v>
      </c>
      <c r="F35">
        <v>356616</v>
      </c>
      <c r="G35" s="64">
        <f t="shared" si="3"/>
        <v>97.554810568601951</v>
      </c>
    </row>
    <row r="36" spans="1:7" x14ac:dyDescent="0.2">
      <c r="A36" t="s">
        <v>120</v>
      </c>
      <c r="B36">
        <v>304300</v>
      </c>
      <c r="C36" s="64">
        <f t="shared" si="2"/>
        <v>83.243401462709386</v>
      </c>
      <c r="E36" t="s">
        <v>120</v>
      </c>
      <c r="F36">
        <v>358033</v>
      </c>
      <c r="G36" s="64">
        <f t="shared" si="3"/>
        <v>97.942440867230474</v>
      </c>
    </row>
    <row r="37" spans="1:7" x14ac:dyDescent="0.2">
      <c r="A37" t="s">
        <v>121</v>
      </c>
      <c r="B37">
        <v>305910</v>
      </c>
      <c r="C37" s="64">
        <f t="shared" si="2"/>
        <v>83.683828266373411</v>
      </c>
      <c r="E37" t="s">
        <v>121</v>
      </c>
      <c r="F37">
        <v>360932</v>
      </c>
      <c r="G37" s="64">
        <f t="shared" si="3"/>
        <v>98.735482670846622</v>
      </c>
    </row>
    <row r="38" spans="1:7" x14ac:dyDescent="0.2">
      <c r="A38" t="s">
        <v>122</v>
      </c>
      <c r="B38">
        <v>309890</v>
      </c>
      <c r="C38" s="64">
        <f t="shared" si="2"/>
        <v>84.772585209592549</v>
      </c>
      <c r="E38" t="s">
        <v>122</v>
      </c>
      <c r="F38">
        <v>364371</v>
      </c>
      <c r="G38" s="64">
        <f t="shared" si="3"/>
        <v>99.676245265753806</v>
      </c>
    </row>
    <row r="39" spans="1:7" x14ac:dyDescent="0.2">
      <c r="A39" t="s">
        <v>123</v>
      </c>
      <c r="B39">
        <v>311513</v>
      </c>
      <c r="C39" s="64">
        <f t="shared" si="2"/>
        <v>85.216568254528397</v>
      </c>
      <c r="E39" t="s">
        <v>123</v>
      </c>
      <c r="F39">
        <v>367574</v>
      </c>
      <c r="G39" s="64">
        <f t="shared" si="3"/>
        <v>100.55244840372639</v>
      </c>
    </row>
    <row r="40" spans="1:7" x14ac:dyDescent="0.2">
      <c r="A40" t="s">
        <v>124</v>
      </c>
      <c r="B40">
        <v>314066</v>
      </c>
      <c r="C40" s="64">
        <f t="shared" si="2"/>
        <v>85.914959328909916</v>
      </c>
      <c r="E40" t="s">
        <v>124</v>
      </c>
      <c r="F40">
        <v>370170</v>
      </c>
      <c r="G40" s="64">
        <f t="shared" si="3"/>
        <v>101.26260243000702</v>
      </c>
    </row>
    <row r="41" spans="1:7" x14ac:dyDescent="0.2">
      <c r="A41" t="s">
        <v>125</v>
      </c>
      <c r="B41">
        <v>318477</v>
      </c>
      <c r="C41" s="64">
        <f t="shared" si="2"/>
        <v>87.121619348140982</v>
      </c>
      <c r="E41" t="s">
        <v>125</v>
      </c>
      <c r="F41">
        <v>373540</v>
      </c>
      <c r="G41" s="64">
        <f t="shared" si="3"/>
        <v>102.18448959047146</v>
      </c>
    </row>
    <row r="42" spans="1:7" x14ac:dyDescent="0.2">
      <c r="A42" t="s">
        <v>126</v>
      </c>
      <c r="B42">
        <v>321811</v>
      </c>
      <c r="C42" s="64">
        <f t="shared" si="2"/>
        <v>88.033658455852688</v>
      </c>
      <c r="E42" t="s">
        <v>126</v>
      </c>
      <c r="F42">
        <v>376432</v>
      </c>
      <c r="G42" s="64">
        <f t="shared" si="3"/>
        <v>102.97561649494125</v>
      </c>
    </row>
    <row r="43" spans="1:7" x14ac:dyDescent="0.2">
      <c r="A43" t="s">
        <v>127</v>
      </c>
      <c r="B43">
        <v>325314</v>
      </c>
      <c r="C43" s="64">
        <f t="shared" si="2"/>
        <v>88.991928700098072</v>
      </c>
      <c r="E43" t="s">
        <v>127</v>
      </c>
      <c r="F43">
        <v>379180</v>
      </c>
      <c r="G43" s="64">
        <f t="shared" si="3"/>
        <v>103.72735118840009</v>
      </c>
    </row>
    <row r="44" spans="1:7" x14ac:dyDescent="0.2">
      <c r="A44" t="s">
        <v>128</v>
      </c>
      <c r="B44">
        <v>327450</v>
      </c>
      <c r="C44" s="64">
        <f t="shared" si="2"/>
        <v>89.576246496760405</v>
      </c>
      <c r="E44" t="s">
        <v>128</v>
      </c>
      <c r="F44">
        <v>381745</v>
      </c>
      <c r="G44" s="64">
        <f t="shared" si="3"/>
        <v>104.42902494703252</v>
      </c>
    </row>
    <row r="45" spans="1:7" x14ac:dyDescent="0.2">
      <c r="A45" t="s">
        <v>129</v>
      </c>
      <c r="B45">
        <v>328130</v>
      </c>
      <c r="C45" s="64">
        <f t="shared" si="2"/>
        <v>89.762265270978745</v>
      </c>
      <c r="E45" t="s">
        <v>129</v>
      </c>
      <c r="F45">
        <v>383795</v>
      </c>
      <c r="G45" s="64">
        <f t="shared" si="3"/>
        <v>104.98981683989665</v>
      </c>
    </row>
    <row r="46" spans="1:7" x14ac:dyDescent="0.2">
      <c r="A46" t="s">
        <v>130</v>
      </c>
      <c r="B46">
        <v>328918</v>
      </c>
      <c r="C46" s="64">
        <f t="shared" si="2"/>
        <v>89.977828203455303</v>
      </c>
      <c r="E46" t="s">
        <v>130</v>
      </c>
      <c r="F46">
        <v>384640</v>
      </c>
      <c r="G46" s="64">
        <f t="shared" si="3"/>
        <v>105.22097252256503</v>
      </c>
    </row>
    <row r="47" spans="1:7" x14ac:dyDescent="0.2">
      <c r="A47" t="s">
        <v>131</v>
      </c>
      <c r="B47">
        <v>330519</v>
      </c>
      <c r="C47" s="64">
        <f t="shared" si="2"/>
        <v>90.415792993931134</v>
      </c>
      <c r="E47" t="s">
        <v>131</v>
      </c>
      <c r="F47">
        <v>386451</v>
      </c>
      <c r="G47" s="64">
        <f t="shared" si="3"/>
        <v>105.71638428743184</v>
      </c>
    </row>
    <row r="48" spans="1:7" x14ac:dyDescent="0.2">
      <c r="A48" t="s">
        <v>132</v>
      </c>
      <c r="B48">
        <v>334422</v>
      </c>
      <c r="C48" s="64">
        <f t="shared" si="2"/>
        <v>91.48348604654025</v>
      </c>
      <c r="E48" t="s">
        <v>132</v>
      </c>
      <c r="F48">
        <v>389097</v>
      </c>
      <c r="G48" s="64">
        <f t="shared" si="3"/>
        <v>106.44021616475793</v>
      </c>
    </row>
    <row r="49" spans="1:7" x14ac:dyDescent="0.2">
      <c r="A49" t="s">
        <v>133</v>
      </c>
      <c r="B49">
        <v>338759</v>
      </c>
      <c r="C49" s="64">
        <f t="shared" si="2"/>
        <v>92.669902846224019</v>
      </c>
      <c r="E49" t="s">
        <v>133</v>
      </c>
      <c r="F49">
        <v>393287</v>
      </c>
      <c r="G49" s="64">
        <f t="shared" si="3"/>
        <v>107.58642008236802</v>
      </c>
    </row>
    <row r="50" spans="1:7" x14ac:dyDescent="0.2">
      <c r="A50" t="s">
        <v>134</v>
      </c>
      <c r="B50">
        <v>343731</v>
      </c>
      <c r="C50" s="64">
        <f t="shared" si="2"/>
        <v>94.03002835418522</v>
      </c>
      <c r="E50" t="s">
        <v>134</v>
      </c>
      <c r="F50">
        <v>397286</v>
      </c>
      <c r="G50" s="64">
        <f t="shared" si="3"/>
        <v>108.68037460898444</v>
      </c>
    </row>
    <row r="51" spans="1:7" x14ac:dyDescent="0.2">
      <c r="A51" t="s">
        <v>135</v>
      </c>
      <c r="B51">
        <v>348809</v>
      </c>
      <c r="C51" s="64">
        <f t="shared" si="2"/>
        <v>95.419150906362802</v>
      </c>
      <c r="E51" t="s">
        <v>135</v>
      </c>
      <c r="F51">
        <v>403005</v>
      </c>
      <c r="G51" s="64">
        <f t="shared" si="3"/>
        <v>110.2448472115649</v>
      </c>
    </row>
    <row r="52" spans="1:7" x14ac:dyDescent="0.2">
      <c r="A52" t="s">
        <v>136</v>
      </c>
      <c r="B52">
        <v>349582</v>
      </c>
      <c r="C52" s="64">
        <f t="shared" si="2"/>
        <v>95.630610483525714</v>
      </c>
      <c r="E52" t="s">
        <v>136</v>
      </c>
      <c r="F52">
        <v>404477</v>
      </c>
      <c r="G52" s="64">
        <f t="shared" si="3"/>
        <v>110.64752314634343</v>
      </c>
    </row>
    <row r="53" spans="1:7" x14ac:dyDescent="0.2">
      <c r="A53" t="s">
        <v>137</v>
      </c>
      <c r="B53">
        <v>351061</v>
      </c>
      <c r="C53" s="64">
        <f t="shared" si="2"/>
        <v>96.035201317450614</v>
      </c>
      <c r="E53" t="s">
        <v>137</v>
      </c>
      <c r="F53">
        <v>405652</v>
      </c>
      <c r="G53" s="64">
        <f t="shared" si="3"/>
        <v>110.9689526459119</v>
      </c>
    </row>
    <row r="54" spans="1:7" x14ac:dyDescent="0.2">
      <c r="A54" t="s">
        <v>138</v>
      </c>
      <c r="B54">
        <v>351768</v>
      </c>
      <c r="C54" s="64">
        <f t="shared" si="2"/>
        <v>96.228606131233505</v>
      </c>
      <c r="E54" t="s">
        <v>138</v>
      </c>
      <c r="F54">
        <v>406173</v>
      </c>
      <c r="G54" s="64">
        <f t="shared" si="3"/>
        <v>111.11147585380566</v>
      </c>
    </row>
    <row r="55" spans="1:7" x14ac:dyDescent="0.2">
      <c r="A55" t="s">
        <v>139</v>
      </c>
      <c r="B55">
        <v>354899</v>
      </c>
      <c r="C55" s="64">
        <f t="shared" si="2"/>
        <v>97.085113163700626</v>
      </c>
      <c r="E55" t="s">
        <v>139</v>
      </c>
      <c r="F55">
        <v>408500</v>
      </c>
      <c r="G55" s="64">
        <f t="shared" si="3"/>
        <v>111.74804304146167</v>
      </c>
    </row>
    <row r="56" spans="1:7" x14ac:dyDescent="0.2">
      <c r="A56" t="s">
        <v>140</v>
      </c>
      <c r="B56">
        <v>357698</v>
      </c>
      <c r="C56" s="64">
        <f t="shared" si="2"/>
        <v>97.850799265225845</v>
      </c>
      <c r="E56" t="s">
        <v>140</v>
      </c>
      <c r="F56">
        <v>412446</v>
      </c>
      <c r="G56" s="64">
        <f t="shared" si="3"/>
        <v>112.82749904596989</v>
      </c>
    </row>
    <row r="57" spans="1:7" x14ac:dyDescent="0.2">
      <c r="A57" t="s">
        <v>141</v>
      </c>
      <c r="B57">
        <v>359926</v>
      </c>
      <c r="C57" s="64">
        <f t="shared" si="2"/>
        <v>98.460284307811833</v>
      </c>
      <c r="E57" t="s">
        <v>141</v>
      </c>
      <c r="F57">
        <v>414937</v>
      </c>
      <c r="G57" s="64">
        <f t="shared" si="3"/>
        <v>113.50892958505503</v>
      </c>
    </row>
    <row r="58" spans="1:7" x14ac:dyDescent="0.2">
      <c r="A58" t="s">
        <v>142</v>
      </c>
      <c r="B58">
        <v>362969</v>
      </c>
      <c r="C58" s="64">
        <f t="shared" si="2"/>
        <v>99.29271832243893</v>
      </c>
      <c r="E58" t="s">
        <v>142</v>
      </c>
      <c r="F58">
        <v>418107</v>
      </c>
      <c r="G58" s="64">
        <f t="shared" si="3"/>
        <v>114.37610534133761</v>
      </c>
    </row>
    <row r="59" spans="1:7" x14ac:dyDescent="0.2">
      <c r="A59" t="s">
        <v>143</v>
      </c>
      <c r="B59">
        <v>365283</v>
      </c>
      <c r="C59" s="64">
        <f t="shared" si="2"/>
        <v>99.925729268823119</v>
      </c>
      <c r="E59" t="s">
        <v>143</v>
      </c>
      <c r="F59">
        <v>421331</v>
      </c>
      <c r="G59" s="64">
        <f t="shared" si="3"/>
        <v>115.2580531767493</v>
      </c>
    </row>
    <row r="60" spans="1:7" x14ac:dyDescent="0.2">
      <c r="A60" t="s">
        <v>144</v>
      </c>
      <c r="B60">
        <v>367290</v>
      </c>
      <c r="C60" s="64">
        <f t="shared" si="2"/>
        <v>100.47475820978815</v>
      </c>
      <c r="E60" t="s">
        <v>144</v>
      </c>
      <c r="F60">
        <v>422382</v>
      </c>
      <c r="G60" s="64">
        <f t="shared" si="3"/>
        <v>115.545561605725</v>
      </c>
    </row>
    <row r="61" spans="1:7" x14ac:dyDescent="0.2">
      <c r="A61" t="s">
        <v>145</v>
      </c>
      <c r="B61">
        <v>366230</v>
      </c>
      <c r="C61" s="64">
        <f t="shared" si="2"/>
        <v>100.18478776762426</v>
      </c>
      <c r="E61" t="s">
        <v>145</v>
      </c>
      <c r="F61">
        <v>420031</v>
      </c>
      <c r="G61" s="64">
        <f t="shared" si="3"/>
        <v>114.90242904956716</v>
      </c>
    </row>
    <row r="62" spans="1:7" x14ac:dyDescent="0.2">
      <c r="A62" t="s">
        <v>146</v>
      </c>
      <c r="B62">
        <v>359362</v>
      </c>
      <c r="C62" s="64">
        <f t="shared" si="2"/>
        <v>98.305998148018972</v>
      </c>
      <c r="E62" t="s">
        <v>146</v>
      </c>
      <c r="F62">
        <v>412965</v>
      </c>
      <c r="G62" s="64">
        <f t="shared" si="3"/>
        <v>112.96947513982184</v>
      </c>
    </row>
    <row r="63" spans="1:7" x14ac:dyDescent="0.2">
      <c r="A63" t="s">
        <v>147</v>
      </c>
      <c r="B63">
        <v>351520</v>
      </c>
      <c r="C63" s="64">
        <f t="shared" si="2"/>
        <v>96.160763990047997</v>
      </c>
      <c r="E63" t="s">
        <v>147</v>
      </c>
      <c r="F63">
        <v>403661</v>
      </c>
      <c r="G63" s="64">
        <f t="shared" si="3"/>
        <v>110.42430061728142</v>
      </c>
    </row>
    <row r="64" spans="1:7" x14ac:dyDescent="0.2">
      <c r="A64" t="s">
        <v>148</v>
      </c>
      <c r="B64">
        <v>346266</v>
      </c>
      <c r="C64" s="64">
        <f t="shared" si="2"/>
        <v>94.723495402190366</v>
      </c>
      <c r="E64" t="s">
        <v>148</v>
      </c>
      <c r="F64">
        <v>397326</v>
      </c>
      <c r="G64" s="64">
        <f t="shared" si="3"/>
        <v>108.69131688982081</v>
      </c>
    </row>
    <row r="65" spans="1:7" x14ac:dyDescent="0.2">
      <c r="A65" t="s">
        <v>149</v>
      </c>
      <c r="B65">
        <v>344993</v>
      </c>
      <c r="C65" s="64">
        <f t="shared" si="2"/>
        <v>94.375257314572792</v>
      </c>
      <c r="E65" t="s">
        <v>149</v>
      </c>
      <c r="F65">
        <v>396514</v>
      </c>
      <c r="G65" s="64">
        <f t="shared" si="3"/>
        <v>108.46918858884243</v>
      </c>
    </row>
    <row r="66" spans="1:7" x14ac:dyDescent="0.2">
      <c r="A66" t="s">
        <v>150</v>
      </c>
      <c r="B66">
        <v>345849</v>
      </c>
      <c r="C66" s="64">
        <f t="shared" si="2"/>
        <v>94.60942212447118</v>
      </c>
      <c r="E66" t="s">
        <v>150</v>
      </c>
      <c r="F66">
        <v>397125</v>
      </c>
      <c r="G66" s="64">
        <f t="shared" si="3"/>
        <v>108.63633192861803</v>
      </c>
    </row>
    <row r="67" spans="1:7" x14ac:dyDescent="0.2">
      <c r="A67" t="s">
        <v>151</v>
      </c>
      <c r="B67">
        <v>346288</v>
      </c>
      <c r="C67" s="64">
        <f t="shared" si="2"/>
        <v>94.729513656650383</v>
      </c>
      <c r="E67" t="s">
        <v>151</v>
      </c>
      <c r="F67">
        <v>398528</v>
      </c>
      <c r="G67" s="64">
        <f t="shared" si="3"/>
        <v>109.02013242895383</v>
      </c>
    </row>
    <row r="68" spans="1:7" x14ac:dyDescent="0.2">
      <c r="A68" t="s">
        <v>152</v>
      </c>
      <c r="B68">
        <v>347852</v>
      </c>
      <c r="C68" s="64">
        <f t="shared" si="2"/>
        <v>95.157356837352566</v>
      </c>
      <c r="E68" t="s">
        <v>152</v>
      </c>
      <c r="F68">
        <v>400001</v>
      </c>
      <c r="G68" s="64">
        <f t="shared" si="3"/>
        <v>109.42308192075326</v>
      </c>
    </row>
    <row r="69" spans="1:7" x14ac:dyDescent="0.2">
      <c r="A69" t="s">
        <v>153</v>
      </c>
      <c r="B69">
        <v>351976</v>
      </c>
      <c r="C69" s="64">
        <f t="shared" si="2"/>
        <v>96.285505991582653</v>
      </c>
      <c r="E69" t="s">
        <v>153</v>
      </c>
      <c r="F69">
        <v>403217</v>
      </c>
      <c r="G69" s="64">
        <f t="shared" si="3"/>
        <v>110.30284129999768</v>
      </c>
    </row>
    <row r="70" spans="1:7" x14ac:dyDescent="0.2">
      <c r="A70" t="s">
        <v>154</v>
      </c>
      <c r="B70">
        <v>354912</v>
      </c>
      <c r="C70" s="64">
        <f t="shared" si="2"/>
        <v>97.08866940497245</v>
      </c>
      <c r="E70" t="s">
        <v>154</v>
      </c>
      <c r="F70">
        <v>405186</v>
      </c>
      <c r="G70" s="64">
        <f t="shared" si="3"/>
        <v>110.84147507416814</v>
      </c>
    </row>
    <row r="71" spans="1:7" x14ac:dyDescent="0.2">
      <c r="A71" t="s">
        <v>155</v>
      </c>
      <c r="B71">
        <v>355755</v>
      </c>
      <c r="C71" s="64">
        <f t="shared" si="2"/>
        <v>97.319277973599014</v>
      </c>
      <c r="E71" t="s">
        <v>155</v>
      </c>
      <c r="F71">
        <v>405570</v>
      </c>
      <c r="G71" s="64">
        <f t="shared" si="3"/>
        <v>110.94652097019733</v>
      </c>
    </row>
    <row r="72" spans="1:7" x14ac:dyDescent="0.2">
      <c r="A72" t="s">
        <v>156</v>
      </c>
      <c r="B72">
        <v>357811</v>
      </c>
      <c r="C72" s="64">
        <f t="shared" si="2"/>
        <v>97.881711208588598</v>
      </c>
      <c r="E72" t="s">
        <v>156</v>
      </c>
      <c r="F72">
        <v>408601</v>
      </c>
      <c r="G72" s="64">
        <f t="shared" si="3"/>
        <v>111.77567230057352</v>
      </c>
    </row>
    <row r="73" spans="1:7" x14ac:dyDescent="0.2">
      <c r="A73" t="s">
        <v>157</v>
      </c>
      <c r="B73">
        <v>359806</v>
      </c>
      <c r="C73" s="64">
        <f t="shared" si="2"/>
        <v>98.427457465302709</v>
      </c>
      <c r="E73" t="s">
        <v>157</v>
      </c>
      <c r="F73">
        <v>409994</v>
      </c>
      <c r="G73" s="64">
        <f t="shared" si="3"/>
        <v>112.15673723070022</v>
      </c>
    </row>
    <row r="74" spans="1:7" x14ac:dyDescent="0.2">
      <c r="A74" t="s">
        <v>158</v>
      </c>
      <c r="B74">
        <v>362575</v>
      </c>
      <c r="C74" s="64">
        <f t="shared" si="2"/>
        <v>99.18493685620065</v>
      </c>
      <c r="E74" t="s">
        <v>158</v>
      </c>
      <c r="F74">
        <v>413292</v>
      </c>
      <c r="G74" s="64">
        <f t="shared" si="3"/>
        <v>113.05892828565918</v>
      </c>
    </row>
    <row r="75" spans="1:7" x14ac:dyDescent="0.2">
      <c r="A75" t="s">
        <v>159</v>
      </c>
      <c r="B75">
        <v>363216</v>
      </c>
      <c r="C75" s="64">
        <f t="shared" si="2"/>
        <v>99.360286906603534</v>
      </c>
      <c r="E75" t="s">
        <v>159</v>
      </c>
      <c r="F75">
        <v>413921</v>
      </c>
      <c r="G75" s="64">
        <f t="shared" si="3"/>
        <v>113.23099565181116</v>
      </c>
    </row>
    <row r="76" spans="1:7" x14ac:dyDescent="0.2">
      <c r="A76" t="s">
        <v>160</v>
      </c>
      <c r="B76">
        <v>364222</v>
      </c>
      <c r="C76" s="64">
        <f t="shared" si="2"/>
        <v>99.635485269638323</v>
      </c>
      <c r="E76" t="s">
        <v>160</v>
      </c>
      <c r="F76">
        <v>414835</v>
      </c>
      <c r="G76" s="64">
        <f t="shared" si="3"/>
        <v>113.48102676892228</v>
      </c>
    </row>
    <row r="77" spans="1:7" x14ac:dyDescent="0.2">
      <c r="A77" t="s">
        <v>161</v>
      </c>
      <c r="B77">
        <v>364173</v>
      </c>
      <c r="C77" s="64">
        <f t="shared" si="2"/>
        <v>99.622080975613756</v>
      </c>
      <c r="E77" t="s">
        <v>161</v>
      </c>
      <c r="F77">
        <v>414099</v>
      </c>
      <c r="G77" s="64">
        <f t="shared" si="3"/>
        <v>113.27968880153301</v>
      </c>
    </row>
    <row r="78" spans="1:7" x14ac:dyDescent="0.2">
      <c r="A78" t="s">
        <v>162</v>
      </c>
      <c r="B78">
        <v>367170</v>
      </c>
      <c r="C78" s="64">
        <f t="shared" si="2"/>
        <v>100.44193136727903</v>
      </c>
      <c r="E78" t="s">
        <v>162</v>
      </c>
      <c r="F78">
        <v>418255</v>
      </c>
      <c r="G78" s="64">
        <f t="shared" si="3"/>
        <v>114.4165917804322</v>
      </c>
    </row>
    <row r="79" spans="1:7" x14ac:dyDescent="0.2">
      <c r="A79" t="s">
        <v>163</v>
      </c>
      <c r="B79">
        <v>366653</v>
      </c>
      <c r="C79" s="64">
        <f t="shared" si="2"/>
        <v>100.3005023874689</v>
      </c>
      <c r="E79" t="s">
        <v>163</v>
      </c>
      <c r="F79">
        <v>418024</v>
      </c>
      <c r="G79" s="64">
        <f t="shared" si="3"/>
        <v>114.35340010860213</v>
      </c>
    </row>
    <row r="80" spans="1:7" x14ac:dyDescent="0.2">
      <c r="A80" t="s">
        <v>89</v>
      </c>
      <c r="B80">
        <v>369731</v>
      </c>
      <c r="C80" s="64">
        <f t="shared" si="2"/>
        <v>101.14251089782782</v>
      </c>
      <c r="E80" t="s">
        <v>89</v>
      </c>
      <c r="F80">
        <v>420779</v>
      </c>
      <c r="G80" s="64">
        <f t="shared" si="3"/>
        <v>115.10704970120734</v>
      </c>
    </row>
    <row r="81" spans="1:7" x14ac:dyDescent="0.2">
      <c r="A81" t="s">
        <v>90</v>
      </c>
      <c r="B81">
        <v>373094</v>
      </c>
      <c r="C81" s="64">
        <f t="shared" si="2"/>
        <v>102.0624831591459</v>
      </c>
      <c r="E81" t="s">
        <v>90</v>
      </c>
      <c r="F81">
        <v>423282</v>
      </c>
      <c r="G81" s="64">
        <f t="shared" si="3"/>
        <v>115.79176292454341</v>
      </c>
    </row>
    <row r="82" spans="1:7" x14ac:dyDescent="0.2">
      <c r="A82" t="s">
        <v>91</v>
      </c>
      <c r="B82">
        <v>375816</v>
      </c>
      <c r="C82" s="64">
        <f t="shared" si="2"/>
        <v>102.80710537006109</v>
      </c>
      <c r="E82" t="s">
        <v>91</v>
      </c>
      <c r="F82">
        <v>427197</v>
      </c>
      <c r="G82" s="64">
        <f t="shared" si="3"/>
        <v>116.86273866140343</v>
      </c>
    </row>
    <row r="83" spans="1:7" x14ac:dyDescent="0.2">
      <c r="A83" t="s">
        <v>92</v>
      </c>
      <c r="B83">
        <v>378210</v>
      </c>
      <c r="C83" s="64">
        <f t="shared" si="2"/>
        <v>103.46200087811803</v>
      </c>
      <c r="E83" t="s">
        <v>92</v>
      </c>
      <c r="F83">
        <v>429922</v>
      </c>
      <c r="G83" s="64">
        <f t="shared" si="3"/>
        <v>117.60818154338136</v>
      </c>
    </row>
    <row r="84" spans="1:7" x14ac:dyDescent="0.2">
      <c r="A84" t="s">
        <v>93</v>
      </c>
      <c r="B84">
        <v>380380</v>
      </c>
      <c r="C84" s="64">
        <f t="shared" si="2"/>
        <v>104.05561961349129</v>
      </c>
      <c r="E84" t="s">
        <v>93</v>
      </c>
      <c r="F84">
        <v>432660</v>
      </c>
      <c r="G84" s="64">
        <f t="shared" si="3"/>
        <v>118.35718066663111</v>
      </c>
    </row>
    <row r="85" spans="1:7" x14ac:dyDescent="0.2">
      <c r="A85" t="s">
        <v>98</v>
      </c>
      <c r="B85">
        <v>383506</v>
      </c>
      <c r="C85" s="64">
        <f t="shared" ref="C85:C90" si="4">100*B85/AVERAGE($B$76:$B$79)</f>
        <v>104.91075886085386</v>
      </c>
      <c r="E85" t="s">
        <v>98</v>
      </c>
      <c r="F85">
        <v>436128</v>
      </c>
      <c r="G85" s="64">
        <f t="shared" ref="G85:G90" si="5">100*F85/AVERAGE($B$76:$B$79)</f>
        <v>119.30587641514467</v>
      </c>
    </row>
    <row r="86" spans="1:7" x14ac:dyDescent="0.2">
      <c r="A86" t="s">
        <v>100</v>
      </c>
      <c r="B86">
        <v>386158</v>
      </c>
      <c r="C86" s="64">
        <f t="shared" si="4"/>
        <v>105.6362320803054</v>
      </c>
      <c r="E86" t="s">
        <v>100</v>
      </c>
      <c r="F86">
        <v>438985</v>
      </c>
      <c r="G86" s="64">
        <f t="shared" si="5"/>
        <v>120.08742882388262</v>
      </c>
    </row>
    <row r="87" spans="1:7" x14ac:dyDescent="0.2">
      <c r="A87" t="s">
        <v>101</v>
      </c>
      <c r="B87">
        <v>388735</v>
      </c>
      <c r="C87" s="64">
        <f t="shared" si="4"/>
        <v>106.34118852318875</v>
      </c>
      <c r="E87" t="s">
        <v>101</v>
      </c>
      <c r="F87">
        <v>441939</v>
      </c>
      <c r="G87" s="64">
        <f t="shared" si="5"/>
        <v>120.89551626364879</v>
      </c>
    </row>
    <row r="88" spans="1:7" x14ac:dyDescent="0.2">
      <c r="A88" t="s">
        <v>164</v>
      </c>
      <c r="B88">
        <v>390155</v>
      </c>
      <c r="C88" s="64">
        <f t="shared" si="4"/>
        <v>106.72963949288</v>
      </c>
      <c r="E88" t="s">
        <v>164</v>
      </c>
      <c r="F88">
        <v>443590</v>
      </c>
      <c r="G88" s="64">
        <f t="shared" si="5"/>
        <v>121.34715890517009</v>
      </c>
    </row>
    <row r="89" spans="1:7" x14ac:dyDescent="0.2">
      <c r="A89" t="s">
        <v>166</v>
      </c>
      <c r="B89">
        <v>391595</v>
      </c>
      <c r="C89" s="64">
        <f t="shared" si="4"/>
        <v>107.12356160298943</v>
      </c>
      <c r="E89" t="s">
        <v>166</v>
      </c>
      <c r="F89">
        <v>445993</v>
      </c>
      <c r="G89" s="64">
        <f t="shared" si="5"/>
        <v>122.00451642641521</v>
      </c>
    </row>
    <row r="90" spans="1:7" x14ac:dyDescent="0.2">
      <c r="A90" t="s">
        <v>165</v>
      </c>
      <c r="B90">
        <v>393238</v>
      </c>
      <c r="C90" s="64">
        <f t="shared" si="4"/>
        <v>107.57301578834347</v>
      </c>
      <c r="E90" t="s">
        <v>165</v>
      </c>
      <c r="F90">
        <v>447999</v>
      </c>
      <c r="G90" s="64">
        <f t="shared" si="5"/>
        <v>122.55327181035933</v>
      </c>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AD4FBD"/>
  </sheetPr>
  <dimension ref="B2:O80"/>
  <sheetViews>
    <sheetView zoomScale="70" zoomScaleNormal="70" workbookViewId="0">
      <selection activeCell="Z56" sqref="Z56"/>
    </sheetView>
  </sheetViews>
  <sheetFormatPr defaultRowHeight="12.75" x14ac:dyDescent="0.2"/>
  <sheetData>
    <row r="2" spans="2:7" x14ac:dyDescent="0.2">
      <c r="E2" s="132" t="s">
        <v>176</v>
      </c>
    </row>
    <row r="3" spans="2:7" x14ac:dyDescent="0.2">
      <c r="D3" t="s">
        <v>99</v>
      </c>
      <c r="E3" t="s">
        <v>15</v>
      </c>
      <c r="F3" t="s">
        <v>99</v>
      </c>
      <c r="G3" t="s">
        <v>15</v>
      </c>
    </row>
    <row r="4" spans="2:7" x14ac:dyDescent="0.2">
      <c r="B4" s="3">
        <v>2013</v>
      </c>
      <c r="C4" s="74" t="s">
        <v>3</v>
      </c>
      <c r="D4" t="e">
        <f>#REF!</f>
        <v>#REF!</v>
      </c>
      <c r="E4" s="127">
        <v>443411</v>
      </c>
    </row>
    <row r="5" spans="2:7" x14ac:dyDescent="0.2">
      <c r="B5" s="3"/>
      <c r="C5" s="74" t="s">
        <v>4</v>
      </c>
      <c r="D5" t="e">
        <f>#REF!</f>
        <v>#REF!</v>
      </c>
      <c r="E5" s="127">
        <v>445808</v>
      </c>
    </row>
    <row r="6" spans="2:7" x14ac:dyDescent="0.2">
      <c r="B6" s="3"/>
      <c r="C6" s="74" t="s">
        <v>1</v>
      </c>
      <c r="D6" t="e">
        <f>#REF!</f>
        <v>#REF!</v>
      </c>
      <c r="E6" s="127">
        <v>449599</v>
      </c>
    </row>
    <row r="7" spans="2:7" x14ac:dyDescent="0.2">
      <c r="B7" s="3"/>
      <c r="C7" s="74" t="s">
        <v>2</v>
      </c>
      <c r="D7" t="e">
        <f>#REF!</f>
        <v>#REF!</v>
      </c>
      <c r="E7" s="127">
        <v>451932</v>
      </c>
    </row>
    <row r="8" spans="2:7" x14ac:dyDescent="0.2">
      <c r="B8" s="3">
        <v>2014</v>
      </c>
      <c r="C8" s="74" t="s">
        <v>3</v>
      </c>
      <c r="D8" t="e">
        <f>#REF!</f>
        <v>#REF!</v>
      </c>
      <c r="E8" s="127">
        <v>455814</v>
      </c>
      <c r="F8" t="e">
        <f>(D8-D7)/D7</f>
        <v>#REF!</v>
      </c>
      <c r="G8">
        <f>(E8-E7)/E7</f>
        <v>8.5897878441889494E-3</v>
      </c>
    </row>
    <row r="9" spans="2:7" x14ac:dyDescent="0.2">
      <c r="B9" s="3"/>
      <c r="C9" s="74" t="s">
        <v>4</v>
      </c>
      <c r="D9" t="e">
        <f>#REF!</f>
        <v>#REF!</v>
      </c>
      <c r="E9" s="127">
        <v>459702</v>
      </c>
      <c r="F9" t="e">
        <f t="shared" ref="F9:G20" si="0">(D9-D8)/D8</f>
        <v>#REF!</v>
      </c>
      <c r="G9">
        <f t="shared" si="0"/>
        <v>8.5297950479800971E-3</v>
      </c>
    </row>
    <row r="10" spans="2:7" x14ac:dyDescent="0.2">
      <c r="B10" s="3"/>
      <c r="C10" s="74" t="s">
        <v>1</v>
      </c>
      <c r="D10" t="e">
        <f>#REF!</f>
        <v>#REF!</v>
      </c>
      <c r="E10" s="127">
        <v>463201</v>
      </c>
      <c r="F10" t="e">
        <f t="shared" si="0"/>
        <v>#REF!</v>
      </c>
      <c r="G10">
        <f t="shared" si="0"/>
        <v>7.6114526367081284E-3</v>
      </c>
    </row>
    <row r="11" spans="2:7" x14ac:dyDescent="0.2">
      <c r="B11" s="3"/>
      <c r="C11" s="74" t="s">
        <v>2</v>
      </c>
      <c r="D11" t="e">
        <f>#REF!</f>
        <v>#REF!</v>
      </c>
      <c r="E11" s="127">
        <v>466727</v>
      </c>
      <c r="F11" t="e">
        <f t="shared" si="0"/>
        <v>#REF!</v>
      </c>
      <c r="G11">
        <f t="shared" si="0"/>
        <v>7.6122460875516244E-3</v>
      </c>
    </row>
    <row r="12" spans="2:7" x14ac:dyDescent="0.2">
      <c r="B12" s="3">
        <v>2015</v>
      </c>
      <c r="C12" s="74" t="s">
        <v>3</v>
      </c>
      <c r="D12" t="e">
        <f>#REF!</f>
        <v>#REF!</v>
      </c>
      <c r="E12" s="127">
        <v>468326</v>
      </c>
      <c r="F12" t="e">
        <f t="shared" si="0"/>
        <v>#REF!</v>
      </c>
      <c r="G12">
        <f t="shared" si="0"/>
        <v>3.4259856404279163E-3</v>
      </c>
    </row>
    <row r="13" spans="2:7" x14ac:dyDescent="0.2">
      <c r="B13" s="3"/>
      <c r="C13" s="74" t="s">
        <v>4</v>
      </c>
      <c r="D13" t="e">
        <f>#REF!</f>
        <v>#REF!</v>
      </c>
      <c r="E13" s="127">
        <v>471018</v>
      </c>
      <c r="F13" t="e">
        <f t="shared" si="0"/>
        <v>#REF!</v>
      </c>
      <c r="G13">
        <f t="shared" si="0"/>
        <v>5.7481327109748341E-3</v>
      </c>
    </row>
    <row r="14" spans="2:7" x14ac:dyDescent="0.2">
      <c r="B14" s="3"/>
      <c r="C14" s="74" t="s">
        <v>1</v>
      </c>
      <c r="D14" t="e">
        <f>#REF!</f>
        <v>#REF!</v>
      </c>
      <c r="E14" s="127">
        <v>472980</v>
      </c>
      <c r="F14" t="e">
        <f t="shared" si="0"/>
        <v>#REF!</v>
      </c>
      <c r="G14">
        <f t="shared" si="0"/>
        <v>4.165445906525865E-3</v>
      </c>
    </row>
    <row r="15" spans="2:7" x14ac:dyDescent="0.2">
      <c r="B15" s="3"/>
      <c r="C15" s="71" t="s">
        <v>2</v>
      </c>
      <c r="D15" t="e">
        <f>#REF!</f>
        <v>#REF!</v>
      </c>
      <c r="E15" s="127">
        <v>476413</v>
      </c>
      <c r="F15" t="e">
        <f t="shared" si="0"/>
        <v>#REF!</v>
      </c>
      <c r="G15">
        <f t="shared" si="0"/>
        <v>7.258235020508267E-3</v>
      </c>
    </row>
    <row r="16" spans="2:7" x14ac:dyDescent="0.2">
      <c r="B16" s="3">
        <v>2016</v>
      </c>
      <c r="C16" s="75" t="s">
        <v>3</v>
      </c>
      <c r="D16" t="e">
        <f>#REF!</f>
        <v>#REF!</v>
      </c>
      <c r="E16" s="127">
        <v>477421</v>
      </c>
      <c r="F16" t="e">
        <f t="shared" si="0"/>
        <v>#REF!</v>
      </c>
      <c r="G16">
        <f t="shared" si="0"/>
        <v>2.1158112813882074E-3</v>
      </c>
    </row>
    <row r="17" spans="2:7" x14ac:dyDescent="0.2">
      <c r="B17" s="3"/>
      <c r="C17" s="79" t="s">
        <v>4</v>
      </c>
      <c r="D17" t="e">
        <f>#REF!</f>
        <v>#REF!</v>
      </c>
      <c r="E17" s="127">
        <v>479693</v>
      </c>
      <c r="F17" t="e">
        <f t="shared" si="0"/>
        <v>#REF!</v>
      </c>
      <c r="G17">
        <f t="shared" si="0"/>
        <v>4.758902519998073E-3</v>
      </c>
    </row>
    <row r="18" spans="2:7" x14ac:dyDescent="0.2">
      <c r="B18" s="3"/>
      <c r="C18" s="80" t="s">
        <v>1</v>
      </c>
      <c r="D18" t="e">
        <f>#REF!</f>
        <v>#REF!</v>
      </c>
      <c r="E18" s="127">
        <v>482288</v>
      </c>
      <c r="F18" t="e">
        <f t="shared" si="0"/>
        <v>#REF!</v>
      </c>
      <c r="G18">
        <f t="shared" si="0"/>
        <v>5.4097099603287934E-3</v>
      </c>
    </row>
    <row r="19" spans="2:7" x14ac:dyDescent="0.2">
      <c r="B19" s="3"/>
      <c r="C19" s="81" t="s">
        <v>2</v>
      </c>
      <c r="D19" t="e">
        <f>#REF!</f>
        <v>#REF!</v>
      </c>
      <c r="E19" s="127">
        <v>485897</v>
      </c>
      <c r="F19" t="e">
        <f t="shared" si="0"/>
        <v>#REF!</v>
      </c>
      <c r="G19">
        <f t="shared" si="0"/>
        <v>7.4830806489068775E-3</v>
      </c>
    </row>
    <row r="20" spans="2:7" x14ac:dyDescent="0.2">
      <c r="B20" s="3">
        <v>2017</v>
      </c>
      <c r="C20" s="122" t="s">
        <v>3</v>
      </c>
      <c r="D20" t="e">
        <f>#REF!</f>
        <v>#REF!</v>
      </c>
      <c r="E20" s="127">
        <v>487333</v>
      </c>
      <c r="F20" t="e">
        <f t="shared" si="0"/>
        <v>#REF!</v>
      </c>
      <c r="G20">
        <f>(E20-E19)/E19</f>
        <v>2.9553588517731125E-3</v>
      </c>
    </row>
    <row r="21" spans="2:7" x14ac:dyDescent="0.2">
      <c r="C21" s="128" t="s">
        <v>4</v>
      </c>
      <c r="D21" t="e">
        <f>#REF!</f>
        <v>#REF!</v>
      </c>
      <c r="E21" s="127">
        <v>488817</v>
      </c>
      <c r="F21" t="e">
        <f>(D21-D20)/D20</f>
        <v>#REF!</v>
      </c>
      <c r="G21">
        <f>(E21-E20)/E20</f>
        <v>3.0451457217139E-3</v>
      </c>
    </row>
    <row r="22" spans="2:7" x14ac:dyDescent="0.2">
      <c r="C22" s="128" t="s">
        <v>1</v>
      </c>
      <c r="D22" t="e">
        <f>#REF!</f>
        <v>#REF!</v>
      </c>
      <c r="E22" s="127">
        <v>490704</v>
      </c>
      <c r="F22" t="e">
        <f>(D22-D21)/D21</f>
        <v>#REF!</v>
      </c>
      <c r="G22">
        <f>(E22-E21)/E21</f>
        <v>3.8603403727775426E-3</v>
      </c>
    </row>
    <row r="23" spans="2:7" x14ac:dyDescent="0.2">
      <c r="C23" s="136" t="s">
        <v>2</v>
      </c>
      <c r="D23" t="e">
        <f>#REF!</f>
        <v>#REF!</v>
      </c>
      <c r="E23" s="127">
        <v>490704</v>
      </c>
      <c r="F23" t="e">
        <f>(D23-D22)/D22</f>
        <v>#REF!</v>
      </c>
      <c r="G23">
        <f>(E23-E22)/E22</f>
        <v>0</v>
      </c>
    </row>
    <row r="26" spans="2:7" x14ac:dyDescent="0.2">
      <c r="D26" s="131"/>
      <c r="E26" s="127"/>
    </row>
    <row r="27" spans="2:7" x14ac:dyDescent="0.2">
      <c r="D27" s="131"/>
      <c r="E27" s="127"/>
    </row>
    <row r="28" spans="2:7" x14ac:dyDescent="0.2">
      <c r="C28" s="131"/>
      <c r="D28" s="131"/>
      <c r="E28" s="127"/>
    </row>
    <row r="29" spans="2:7" x14ac:dyDescent="0.2">
      <c r="C29" s="131"/>
      <c r="D29" s="131"/>
      <c r="E29" s="127"/>
    </row>
    <row r="30" spans="2:7" x14ac:dyDescent="0.2">
      <c r="C30" s="131"/>
      <c r="D30" s="131"/>
      <c r="E30" s="127"/>
    </row>
    <row r="31" spans="2:7" x14ac:dyDescent="0.2">
      <c r="C31" s="131"/>
      <c r="D31" s="131"/>
      <c r="E31" s="127"/>
    </row>
    <row r="32" spans="2:7" x14ac:dyDescent="0.2">
      <c r="C32" s="131"/>
      <c r="D32" s="131"/>
      <c r="E32" s="127"/>
    </row>
    <row r="33" spans="3:5" x14ac:dyDescent="0.2">
      <c r="C33" s="131"/>
      <c r="D33" s="131"/>
      <c r="E33" s="127"/>
    </row>
    <row r="34" spans="3:5" x14ac:dyDescent="0.2">
      <c r="C34" s="131"/>
      <c r="D34" s="131"/>
      <c r="E34" s="127"/>
    </row>
    <row r="35" spans="3:5" x14ac:dyDescent="0.2">
      <c r="C35" s="131"/>
      <c r="D35" s="131"/>
      <c r="E35" s="127"/>
    </row>
    <row r="36" spans="3:5" x14ac:dyDescent="0.2">
      <c r="C36" s="131"/>
      <c r="D36" s="131"/>
      <c r="E36" s="127"/>
    </row>
    <row r="37" spans="3:5" x14ac:dyDescent="0.2">
      <c r="C37" s="131"/>
      <c r="D37" s="131"/>
      <c r="E37" s="127"/>
    </row>
    <row r="38" spans="3:5" x14ac:dyDescent="0.2">
      <c r="C38" s="131"/>
      <c r="D38" s="131"/>
      <c r="E38" s="127"/>
    </row>
    <row r="39" spans="3:5" x14ac:dyDescent="0.2">
      <c r="C39" s="131"/>
      <c r="D39" s="131"/>
      <c r="E39" s="127"/>
    </row>
    <row r="40" spans="3:5" x14ac:dyDescent="0.2">
      <c r="C40" s="131"/>
      <c r="D40" s="131"/>
      <c r="E40" s="127"/>
    </row>
    <row r="41" spans="3:5" x14ac:dyDescent="0.2">
      <c r="C41" s="131"/>
      <c r="D41" s="131"/>
      <c r="E41" s="127"/>
    </row>
    <row r="42" spans="3:5" x14ac:dyDescent="0.2">
      <c r="C42" s="131"/>
      <c r="D42" s="131"/>
      <c r="E42" s="127"/>
    </row>
    <row r="43" spans="3:5" x14ac:dyDescent="0.2">
      <c r="C43" s="131"/>
      <c r="D43" s="131"/>
      <c r="E43" s="127"/>
    </row>
    <row r="44" spans="3:5" x14ac:dyDescent="0.2">
      <c r="C44" s="131"/>
      <c r="D44" s="131"/>
      <c r="E44" s="127"/>
    </row>
    <row r="45" spans="3:5" x14ac:dyDescent="0.2">
      <c r="C45" s="131"/>
      <c r="D45" s="127"/>
    </row>
    <row r="46" spans="3:5" x14ac:dyDescent="0.2">
      <c r="C46" s="131"/>
      <c r="D46" s="127"/>
    </row>
    <row r="47" spans="3:5" x14ac:dyDescent="0.2">
      <c r="C47" s="131"/>
      <c r="D47" s="127"/>
      <c r="E47" s="126"/>
    </row>
    <row r="48" spans="3:5" x14ac:dyDescent="0.2">
      <c r="C48" s="131"/>
      <c r="D48" s="127"/>
      <c r="E48" s="126"/>
    </row>
    <row r="49" spans="3:15" x14ac:dyDescent="0.2">
      <c r="C49" s="131"/>
      <c r="D49" s="127"/>
      <c r="E49" s="126"/>
    </row>
    <row r="50" spans="3:15" x14ac:dyDescent="0.2">
      <c r="E50" s="126"/>
    </row>
    <row r="51" spans="3:15" x14ac:dyDescent="0.2">
      <c r="E51" s="126"/>
    </row>
    <row r="52" spans="3:15" x14ac:dyDescent="0.2">
      <c r="E52" s="126"/>
    </row>
    <row r="53" spans="3:15" x14ac:dyDescent="0.2">
      <c r="E53" s="126"/>
    </row>
    <row r="54" spans="3:15" x14ac:dyDescent="0.2">
      <c r="E54" s="126"/>
    </row>
    <row r="55" spans="3:15" x14ac:dyDescent="0.2">
      <c r="E55" s="126"/>
    </row>
    <row r="56" spans="3:15" x14ac:dyDescent="0.2">
      <c r="E56" s="126"/>
    </row>
    <row r="57" spans="3:15" x14ac:dyDescent="0.2">
      <c r="E57" s="126"/>
    </row>
    <row r="58" spans="3:15" x14ac:dyDescent="0.2">
      <c r="E58" s="126"/>
    </row>
    <row r="59" spans="3:15" x14ac:dyDescent="0.2">
      <c r="E59" s="126"/>
    </row>
    <row r="60" spans="3:15" x14ac:dyDescent="0.2">
      <c r="E60" s="126"/>
    </row>
    <row r="61" spans="3:15" x14ac:dyDescent="0.2">
      <c r="E61" s="126"/>
    </row>
    <row r="62" spans="3:15" x14ac:dyDescent="0.2">
      <c r="E62" s="126"/>
      <c r="N62" s="135"/>
      <c r="O62" s="127"/>
    </row>
    <row r="63" spans="3:15" x14ac:dyDescent="0.2">
      <c r="E63" s="126"/>
      <c r="N63" s="135"/>
      <c r="O63" s="127"/>
    </row>
    <row r="64" spans="3:15" x14ac:dyDescent="0.2">
      <c r="E64" s="126"/>
      <c r="N64" s="135"/>
      <c r="O64" s="127"/>
    </row>
    <row r="65" spans="5:15" x14ac:dyDescent="0.2">
      <c r="E65" s="126"/>
      <c r="N65" s="135"/>
      <c r="O65" s="127"/>
    </row>
    <row r="66" spans="5:15" x14ac:dyDescent="0.2">
      <c r="E66" s="126"/>
      <c r="N66" s="135"/>
      <c r="O66" s="127"/>
    </row>
    <row r="67" spans="5:15" x14ac:dyDescent="0.2">
      <c r="E67" s="126"/>
      <c r="N67" s="135"/>
      <c r="O67" s="127"/>
    </row>
    <row r="68" spans="5:15" x14ac:dyDescent="0.2">
      <c r="N68" s="135"/>
      <c r="O68" s="127"/>
    </row>
    <row r="69" spans="5:15" x14ac:dyDescent="0.2">
      <c r="N69" s="135"/>
      <c r="O69" s="127"/>
    </row>
    <row r="70" spans="5:15" x14ac:dyDescent="0.2">
      <c r="N70" s="135"/>
      <c r="O70" s="127"/>
    </row>
    <row r="71" spans="5:15" x14ac:dyDescent="0.2">
      <c r="N71" s="135"/>
      <c r="O71" s="127"/>
    </row>
    <row r="72" spans="5:15" x14ac:dyDescent="0.2">
      <c r="N72" s="135"/>
      <c r="O72" s="127"/>
    </row>
    <row r="73" spans="5:15" x14ac:dyDescent="0.2">
      <c r="N73" s="135"/>
      <c r="O73" s="127"/>
    </row>
    <row r="74" spans="5:15" x14ac:dyDescent="0.2">
      <c r="N74" s="135"/>
      <c r="O74" s="127"/>
    </row>
    <row r="75" spans="5:15" x14ac:dyDescent="0.2">
      <c r="N75" s="135"/>
      <c r="O75" s="127"/>
    </row>
    <row r="76" spans="5:15" x14ac:dyDescent="0.2">
      <c r="N76" s="135"/>
      <c r="O76" s="127"/>
    </row>
    <row r="77" spans="5:15" x14ac:dyDescent="0.2">
      <c r="N77" s="135"/>
      <c r="O77" s="127"/>
    </row>
    <row r="78" spans="5:15" x14ac:dyDescent="0.2">
      <c r="N78" s="135"/>
      <c r="O78" s="127"/>
    </row>
    <row r="79" spans="5:15" x14ac:dyDescent="0.2">
      <c r="N79" s="135"/>
      <c r="O79" s="127"/>
    </row>
    <row r="80" spans="5:15" x14ac:dyDescent="0.2">
      <c r="N80" s="135"/>
      <c r="O80" s="127"/>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AD4FBD"/>
  </sheetPr>
  <dimension ref="B2:G71"/>
  <sheetViews>
    <sheetView zoomScale="85" zoomScaleNormal="85" workbookViewId="0">
      <selection activeCell="Z56" sqref="Z56"/>
    </sheetView>
  </sheetViews>
  <sheetFormatPr defaultRowHeight="12.75" x14ac:dyDescent="0.2"/>
  <sheetData>
    <row r="2" spans="2:7" x14ac:dyDescent="0.2">
      <c r="E2" s="132" t="s">
        <v>176</v>
      </c>
    </row>
    <row r="3" spans="2:7" x14ac:dyDescent="0.2">
      <c r="D3" t="s">
        <v>99</v>
      </c>
      <c r="E3" t="s">
        <v>15</v>
      </c>
      <c r="F3" t="s">
        <v>99</v>
      </c>
      <c r="G3" t="s">
        <v>15</v>
      </c>
    </row>
    <row r="4" spans="2:7" x14ac:dyDescent="0.2">
      <c r="B4" s="3">
        <v>2012</v>
      </c>
      <c r="C4" s="74" t="s">
        <v>3</v>
      </c>
      <c r="D4" t="e">
        <f>#REF!</f>
        <v>#REF!</v>
      </c>
      <c r="E4" s="127">
        <v>436683</v>
      </c>
    </row>
    <row r="5" spans="2:7" x14ac:dyDescent="0.2">
      <c r="B5" s="3"/>
      <c r="C5" s="74" t="s">
        <v>4</v>
      </c>
      <c r="D5" t="e">
        <f>#REF!</f>
        <v>#REF!</v>
      </c>
      <c r="E5" s="127">
        <v>436217</v>
      </c>
    </row>
    <row r="6" spans="2:7" x14ac:dyDescent="0.2">
      <c r="B6" s="3"/>
      <c r="C6" s="74" t="s">
        <v>1</v>
      </c>
      <c r="D6" t="e">
        <f>#REF!</f>
        <v>#REF!</v>
      </c>
      <c r="E6" s="127">
        <v>441238</v>
      </c>
    </row>
    <row r="7" spans="2:7" x14ac:dyDescent="0.2">
      <c r="B7" s="3"/>
      <c r="C7" s="74" t="s">
        <v>2</v>
      </c>
      <c r="D7" t="e">
        <f>#REF!</f>
        <v>#REF!</v>
      </c>
      <c r="E7" s="127">
        <v>440598</v>
      </c>
    </row>
    <row r="8" spans="2:7" x14ac:dyDescent="0.2">
      <c r="B8" s="3">
        <v>2013</v>
      </c>
      <c r="C8" s="74" t="s">
        <v>3</v>
      </c>
      <c r="D8" t="e">
        <f>#REF!</f>
        <v>#REF!</v>
      </c>
      <c r="E8" s="127">
        <v>443411</v>
      </c>
    </row>
    <row r="9" spans="2:7" x14ac:dyDescent="0.2">
      <c r="B9" s="3"/>
      <c r="C9" s="74" t="s">
        <v>4</v>
      </c>
      <c r="D9" t="e">
        <f>#REF!</f>
        <v>#REF!</v>
      </c>
      <c r="E9" s="127">
        <v>445808</v>
      </c>
    </row>
    <row r="10" spans="2:7" x14ac:dyDescent="0.2">
      <c r="B10" s="3"/>
      <c r="C10" s="74" t="s">
        <v>1</v>
      </c>
      <c r="D10" t="e">
        <f>#REF!</f>
        <v>#REF!</v>
      </c>
      <c r="E10" s="127">
        <v>449599</v>
      </c>
    </row>
    <row r="11" spans="2:7" x14ac:dyDescent="0.2">
      <c r="B11" s="3"/>
      <c r="C11" s="74" t="s">
        <v>2</v>
      </c>
      <c r="D11" t="e">
        <f>#REF!</f>
        <v>#REF!</v>
      </c>
      <c r="E11" s="127">
        <v>451932</v>
      </c>
    </row>
    <row r="12" spans="2:7" x14ac:dyDescent="0.2">
      <c r="B12" s="3">
        <v>2014</v>
      </c>
      <c r="C12" s="74" t="s">
        <v>3</v>
      </c>
      <c r="D12" t="e">
        <f>#REF!</f>
        <v>#REF!</v>
      </c>
      <c r="E12" s="127">
        <v>455814</v>
      </c>
      <c r="F12" t="e">
        <f>(D12-D8)/D11</f>
        <v>#REF!</v>
      </c>
      <c r="G12">
        <f>(E12-E8)/E11</f>
        <v>2.7444394289406371E-2</v>
      </c>
    </row>
    <row r="13" spans="2:7" x14ac:dyDescent="0.2">
      <c r="B13" s="3"/>
      <c r="C13" s="74" t="s">
        <v>4</v>
      </c>
      <c r="D13" t="e">
        <f>#REF!</f>
        <v>#REF!</v>
      </c>
      <c r="E13" s="127">
        <v>459702</v>
      </c>
      <c r="F13" t="e">
        <f t="shared" ref="F13:G24" si="0">(D13-D9)/D12</f>
        <v>#REF!</v>
      </c>
      <c r="G13">
        <f t="shared" si="0"/>
        <v>3.0481731583496777E-2</v>
      </c>
    </row>
    <row r="14" spans="2:7" x14ac:dyDescent="0.2">
      <c r="B14" s="3"/>
      <c r="C14" s="74" t="s">
        <v>1</v>
      </c>
      <c r="D14" t="e">
        <f>#REF!</f>
        <v>#REF!</v>
      </c>
      <c r="E14" s="127">
        <v>463201</v>
      </c>
      <c r="F14" t="e">
        <f t="shared" si="0"/>
        <v>#REF!</v>
      </c>
      <c r="G14">
        <f t="shared" si="0"/>
        <v>2.9588733570878524E-2</v>
      </c>
    </row>
    <row r="15" spans="2:7" x14ac:dyDescent="0.2">
      <c r="B15" s="3"/>
      <c r="C15" s="74" t="s">
        <v>2</v>
      </c>
      <c r="D15" t="e">
        <f>#REF!</f>
        <v>#REF!</v>
      </c>
      <c r="E15" s="127">
        <v>466727</v>
      </c>
      <c r="F15" t="e">
        <f t="shared" si="0"/>
        <v>#REF!</v>
      </c>
      <c r="G15">
        <f t="shared" si="0"/>
        <v>3.1940777329928047E-2</v>
      </c>
    </row>
    <row r="16" spans="2:7" x14ac:dyDescent="0.2">
      <c r="B16" s="3">
        <v>2015</v>
      </c>
      <c r="C16" s="74" t="s">
        <v>3</v>
      </c>
      <c r="D16" t="e">
        <f>#REF!</f>
        <v>#REF!</v>
      </c>
      <c r="E16" s="127">
        <v>468326</v>
      </c>
      <c r="F16" t="e">
        <f t="shared" si="0"/>
        <v>#REF!</v>
      </c>
      <c r="G16">
        <f t="shared" si="0"/>
        <v>2.680796268482432E-2</v>
      </c>
    </row>
    <row r="17" spans="2:7" x14ac:dyDescent="0.2">
      <c r="B17" s="3"/>
      <c r="C17" s="74" t="s">
        <v>4</v>
      </c>
      <c r="D17" t="e">
        <f>#REF!</f>
        <v>#REF!</v>
      </c>
      <c r="E17" s="127">
        <v>471018</v>
      </c>
      <c r="F17" t="e">
        <f t="shared" si="0"/>
        <v>#REF!</v>
      </c>
      <c r="G17">
        <f t="shared" si="0"/>
        <v>2.4162655927708478E-2</v>
      </c>
    </row>
    <row r="18" spans="2:7" x14ac:dyDescent="0.2">
      <c r="B18" s="3"/>
      <c r="C18" s="74" t="s">
        <v>1</v>
      </c>
      <c r="D18" t="e">
        <f>#REF!</f>
        <v>#REF!</v>
      </c>
      <c r="E18" s="127">
        <v>472980</v>
      </c>
      <c r="F18" t="e">
        <f t="shared" si="0"/>
        <v>#REF!</v>
      </c>
      <c r="G18">
        <f t="shared" si="0"/>
        <v>2.076141463808177E-2</v>
      </c>
    </row>
    <row r="19" spans="2:7" x14ac:dyDescent="0.2">
      <c r="B19" s="3"/>
      <c r="C19" s="71" t="s">
        <v>2</v>
      </c>
      <c r="D19" t="e">
        <f>#REF!</f>
        <v>#REF!</v>
      </c>
      <c r="E19" s="127">
        <v>476413</v>
      </c>
      <c r="F19" t="e">
        <f t="shared" si="0"/>
        <v>#REF!</v>
      </c>
      <c r="G19">
        <f t="shared" si="0"/>
        <v>2.0478667174087698E-2</v>
      </c>
    </row>
    <row r="20" spans="2:7" x14ac:dyDescent="0.2">
      <c r="B20" s="3">
        <v>2016</v>
      </c>
      <c r="C20" s="75" t="s">
        <v>3</v>
      </c>
      <c r="D20" t="e">
        <f>#REF!</f>
        <v>#REF!</v>
      </c>
      <c r="E20" s="127">
        <v>477421</v>
      </c>
      <c r="F20" t="e">
        <f t="shared" si="0"/>
        <v>#REF!</v>
      </c>
      <c r="G20">
        <f t="shared" si="0"/>
        <v>1.9090578972446176E-2</v>
      </c>
    </row>
    <row r="21" spans="2:7" x14ac:dyDescent="0.2">
      <c r="B21" s="3"/>
      <c r="C21" s="79" t="s">
        <v>4</v>
      </c>
      <c r="D21" t="e">
        <f>#REF!</f>
        <v>#REF!</v>
      </c>
      <c r="E21" s="127">
        <v>479693</v>
      </c>
      <c r="F21" t="e">
        <f t="shared" si="0"/>
        <v>#REF!</v>
      </c>
      <c r="G21">
        <f t="shared" si="0"/>
        <v>1.817054549339053E-2</v>
      </c>
    </row>
    <row r="22" spans="2:7" x14ac:dyDescent="0.2">
      <c r="B22" s="3"/>
      <c r="C22" s="80" t="s">
        <v>1</v>
      </c>
      <c r="D22" t="e">
        <f>#REF!</f>
        <v>#REF!</v>
      </c>
      <c r="E22" s="127">
        <v>482288</v>
      </c>
      <c r="F22" t="e">
        <f t="shared" si="0"/>
        <v>#REF!</v>
      </c>
      <c r="G22">
        <f t="shared" si="0"/>
        <v>1.9404077191036768E-2</v>
      </c>
    </row>
    <row r="23" spans="2:7" x14ac:dyDescent="0.2">
      <c r="B23" s="3"/>
      <c r="C23" s="81" t="s">
        <v>2</v>
      </c>
      <c r="D23" t="e">
        <f>#REF!</f>
        <v>#REF!</v>
      </c>
      <c r="E23" s="127">
        <v>485897</v>
      </c>
      <c r="F23" s="125" t="e">
        <f t="shared" si="0"/>
        <v>#REF!</v>
      </c>
      <c r="G23">
        <f t="shared" si="0"/>
        <v>1.9664598745977507E-2</v>
      </c>
    </row>
    <row r="24" spans="2:7" x14ac:dyDescent="0.2">
      <c r="B24" s="3">
        <v>2017</v>
      </c>
      <c r="C24" s="122" t="s">
        <v>3</v>
      </c>
      <c r="D24" t="e">
        <f>#REF!</f>
        <v>#REF!</v>
      </c>
      <c r="E24" s="127">
        <v>487333</v>
      </c>
      <c r="F24" t="e">
        <f t="shared" si="0"/>
        <v>#REF!</v>
      </c>
      <c r="G24">
        <f t="shared" si="0"/>
        <v>2.0399385054857305E-2</v>
      </c>
    </row>
    <row r="25" spans="2:7" x14ac:dyDescent="0.2">
      <c r="C25" s="79" t="s">
        <v>4</v>
      </c>
      <c r="D25" t="e">
        <f>#REF!</f>
        <v>#REF!</v>
      </c>
      <c r="E25" s="127">
        <v>488817</v>
      </c>
      <c r="F25" t="e">
        <f t="shared" ref="F25:G27" si="1">(D25-D21)/D24</f>
        <v>#REF!</v>
      </c>
      <c r="G25">
        <f t="shared" si="1"/>
        <v>1.8722311027572523E-2</v>
      </c>
    </row>
    <row r="26" spans="2:7" x14ac:dyDescent="0.2">
      <c r="C26" s="128" t="s">
        <v>1</v>
      </c>
      <c r="D26" t="e">
        <f>#REF!</f>
        <v>#REF!</v>
      </c>
      <c r="E26" s="127">
        <v>490704</v>
      </c>
      <c r="F26" t="e">
        <f t="shared" si="1"/>
        <v>#REF!</v>
      </c>
      <c r="G26">
        <f t="shared" si="1"/>
        <v>1.7217077147480549E-2</v>
      </c>
    </row>
    <row r="27" spans="2:7" x14ac:dyDescent="0.2">
      <c r="C27" s="136" t="s">
        <v>2</v>
      </c>
      <c r="D27" t="e">
        <f>#REF!</f>
        <v>#REF!</v>
      </c>
      <c r="E27" s="127">
        <v>490704</v>
      </c>
      <c r="F27" t="e">
        <f t="shared" si="1"/>
        <v>#REF!</v>
      </c>
      <c r="G27">
        <f t="shared" si="1"/>
        <v>9.796129642309824E-3</v>
      </c>
    </row>
    <row r="31" spans="2:7" x14ac:dyDescent="0.2">
      <c r="B31" s="131"/>
      <c r="C31" s="127"/>
    </row>
    <row r="32" spans="2:7" x14ac:dyDescent="0.2">
      <c r="B32" s="131"/>
      <c r="C32" s="127"/>
    </row>
    <row r="33" spans="2:3" x14ac:dyDescent="0.2">
      <c r="B33" s="131"/>
      <c r="C33" s="127"/>
    </row>
    <row r="34" spans="2:3" x14ac:dyDescent="0.2">
      <c r="B34" s="131"/>
      <c r="C34" s="127"/>
    </row>
    <row r="35" spans="2:3" x14ac:dyDescent="0.2">
      <c r="B35" s="131"/>
      <c r="C35" s="127"/>
    </row>
    <row r="36" spans="2:3" x14ac:dyDescent="0.2">
      <c r="B36" s="131"/>
      <c r="C36" s="127"/>
    </row>
    <row r="37" spans="2:3" x14ac:dyDescent="0.2">
      <c r="B37" s="135"/>
      <c r="C37" s="127"/>
    </row>
    <row r="38" spans="2:3" x14ac:dyDescent="0.2">
      <c r="B38" s="135"/>
      <c r="C38" s="127"/>
    </row>
    <row r="39" spans="2:3" x14ac:dyDescent="0.2">
      <c r="B39" s="135"/>
      <c r="C39" s="127"/>
    </row>
    <row r="40" spans="2:3" x14ac:dyDescent="0.2">
      <c r="B40" s="135"/>
      <c r="C40" s="127"/>
    </row>
    <row r="41" spans="2:3" x14ac:dyDescent="0.2">
      <c r="B41" s="135"/>
      <c r="C41" s="127"/>
    </row>
    <row r="42" spans="2:3" x14ac:dyDescent="0.2">
      <c r="B42" s="135"/>
      <c r="C42" s="127"/>
    </row>
    <row r="43" spans="2:3" x14ac:dyDescent="0.2">
      <c r="B43" s="135"/>
      <c r="C43" s="127"/>
    </row>
    <row r="44" spans="2:3" x14ac:dyDescent="0.2">
      <c r="B44" s="135"/>
      <c r="C44" s="127"/>
    </row>
    <row r="45" spans="2:3" x14ac:dyDescent="0.2">
      <c r="B45" s="135"/>
      <c r="C45" s="127"/>
    </row>
    <row r="46" spans="2:3" x14ac:dyDescent="0.2">
      <c r="B46" s="135"/>
      <c r="C46" s="127"/>
    </row>
    <row r="47" spans="2:3" x14ac:dyDescent="0.2">
      <c r="B47" s="135"/>
      <c r="C47" s="127"/>
    </row>
    <row r="48" spans="2:3" x14ac:dyDescent="0.2">
      <c r="B48" s="135"/>
      <c r="C48" s="127"/>
    </row>
    <row r="49" spans="2:5" x14ac:dyDescent="0.2">
      <c r="B49" s="135"/>
      <c r="C49" s="127"/>
    </row>
    <row r="50" spans="2:5" x14ac:dyDescent="0.2">
      <c r="B50" s="135"/>
      <c r="C50" s="127"/>
    </row>
    <row r="51" spans="2:5" x14ac:dyDescent="0.2">
      <c r="B51" s="135"/>
      <c r="C51" s="127"/>
      <c r="E51" s="126"/>
    </row>
    <row r="52" spans="2:5" x14ac:dyDescent="0.2">
      <c r="B52" s="135"/>
      <c r="C52" s="127"/>
      <c r="E52" s="126"/>
    </row>
    <row r="53" spans="2:5" x14ac:dyDescent="0.2">
      <c r="B53" s="135"/>
      <c r="C53" s="127"/>
      <c r="E53" s="126"/>
    </row>
    <row r="54" spans="2:5" x14ac:dyDescent="0.2">
      <c r="B54" s="135"/>
      <c r="C54" s="127"/>
      <c r="E54" s="126"/>
    </row>
    <row r="55" spans="2:5" x14ac:dyDescent="0.2">
      <c r="B55" s="135"/>
      <c r="C55" s="127"/>
      <c r="E55" s="126"/>
    </row>
    <row r="56" spans="2:5" x14ac:dyDescent="0.2">
      <c r="B56" s="135"/>
      <c r="C56" s="127"/>
      <c r="E56" s="126"/>
    </row>
    <row r="57" spans="2:5" x14ac:dyDescent="0.2">
      <c r="B57" s="135"/>
      <c r="C57" s="127"/>
      <c r="E57" s="126"/>
    </row>
    <row r="58" spans="2:5" x14ac:dyDescent="0.2">
      <c r="B58" s="135"/>
      <c r="C58" s="127"/>
      <c r="E58" s="126"/>
    </row>
    <row r="59" spans="2:5" x14ac:dyDescent="0.2">
      <c r="B59" s="135"/>
      <c r="C59" s="127"/>
      <c r="E59" s="126"/>
    </row>
    <row r="60" spans="2:5" x14ac:dyDescent="0.2">
      <c r="E60" s="126"/>
    </row>
    <row r="61" spans="2:5" x14ac:dyDescent="0.2">
      <c r="E61" s="126"/>
    </row>
    <row r="62" spans="2:5" x14ac:dyDescent="0.2">
      <c r="E62" s="126"/>
    </row>
    <row r="63" spans="2:5" x14ac:dyDescent="0.2">
      <c r="E63" s="126"/>
    </row>
    <row r="64" spans="2:5" x14ac:dyDescent="0.2">
      <c r="E64" s="126"/>
    </row>
    <row r="65" spans="5:5" x14ac:dyDescent="0.2">
      <c r="E65" s="126"/>
    </row>
    <row r="66" spans="5:5" x14ac:dyDescent="0.2">
      <c r="E66" s="126"/>
    </row>
    <row r="67" spans="5:5" x14ac:dyDescent="0.2">
      <c r="E67" s="126"/>
    </row>
    <row r="68" spans="5:5" x14ac:dyDescent="0.2">
      <c r="E68" s="126"/>
    </row>
    <row r="69" spans="5:5" x14ac:dyDescent="0.2">
      <c r="E69" s="126"/>
    </row>
    <row r="70" spans="5:5" x14ac:dyDescent="0.2">
      <c r="E70" s="126"/>
    </row>
    <row r="71" spans="5:5" x14ac:dyDescent="0.2">
      <c r="E71" s="126"/>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AD4FBD"/>
  </sheetPr>
  <dimension ref="B3:G71"/>
  <sheetViews>
    <sheetView zoomScale="85" zoomScaleNormal="85" workbookViewId="0">
      <selection activeCell="Z56" sqref="Z56"/>
    </sheetView>
  </sheetViews>
  <sheetFormatPr defaultRowHeight="12.75" x14ac:dyDescent="0.2"/>
  <cols>
    <col min="5" max="5" bestFit="true" customWidth="true" width="11.7109375" collapsed="false"/>
  </cols>
  <sheetData>
    <row r="3" spans="2:7" x14ac:dyDescent="0.2">
      <c r="D3" t="s">
        <v>179</v>
      </c>
      <c r="F3" t="s">
        <v>177</v>
      </c>
    </row>
    <row r="4" spans="2:7" x14ac:dyDescent="0.2">
      <c r="B4" s="3"/>
      <c r="C4" s="122" t="s">
        <v>178</v>
      </c>
      <c r="D4" t="s">
        <v>99</v>
      </c>
      <c r="E4" s="127" t="s">
        <v>15</v>
      </c>
      <c r="F4" t="s">
        <v>99</v>
      </c>
      <c r="G4" s="127" t="s">
        <v>15</v>
      </c>
    </row>
    <row r="5" spans="2:7" x14ac:dyDescent="0.2">
      <c r="B5" s="3"/>
      <c r="C5" s="74" t="e">
        <f>#REF!</f>
        <v>#REF!</v>
      </c>
      <c r="D5" t="e">
        <f>#REF!</f>
        <v>#REF!</v>
      </c>
      <c r="E5" s="127" t="e">
        <f>#REF!</f>
        <v>#REF!</v>
      </c>
    </row>
    <row r="6" spans="2:7" x14ac:dyDescent="0.2">
      <c r="B6" s="3"/>
      <c r="C6" s="74" t="e">
        <f>#REF!</f>
        <v>#REF!</v>
      </c>
      <c r="D6" t="e">
        <f>#REF!</f>
        <v>#REF!</v>
      </c>
      <c r="E6" s="127" t="e">
        <f>#REF!</f>
        <v>#REF!</v>
      </c>
      <c r="F6" t="e">
        <f>100*(D6/D5-1)</f>
        <v>#REF!</v>
      </c>
      <c r="G6" t="e">
        <f>100*(E6/E5-1)</f>
        <v>#REF!</v>
      </c>
    </row>
    <row r="7" spans="2:7" x14ac:dyDescent="0.2">
      <c r="B7" s="3"/>
      <c r="C7" s="74" t="e">
        <f>#REF!</f>
        <v>#REF!</v>
      </c>
      <c r="D7" t="e">
        <f>#REF!</f>
        <v>#REF!</v>
      </c>
      <c r="E7" s="127" t="e">
        <f>#REF!</f>
        <v>#REF!</v>
      </c>
      <c r="F7" t="e">
        <f t="shared" ref="F7:G24" si="0">100*(D7/D6-1)</f>
        <v>#REF!</v>
      </c>
      <c r="G7" t="e">
        <f t="shared" si="0"/>
        <v>#REF!</v>
      </c>
    </row>
    <row r="8" spans="2:7" x14ac:dyDescent="0.2">
      <c r="B8" s="3"/>
      <c r="C8" s="74" t="e">
        <f>#REF!</f>
        <v>#REF!</v>
      </c>
      <c r="D8" t="e">
        <f>#REF!</f>
        <v>#REF!</v>
      </c>
      <c r="E8" s="127" t="e">
        <f>#REF!</f>
        <v>#REF!</v>
      </c>
      <c r="F8" t="e">
        <f t="shared" si="0"/>
        <v>#REF!</v>
      </c>
      <c r="G8" t="e">
        <f t="shared" si="0"/>
        <v>#REF!</v>
      </c>
    </row>
    <row r="9" spans="2:7" x14ac:dyDescent="0.2">
      <c r="B9" s="3"/>
      <c r="C9" s="74" t="e">
        <f>#REF!</f>
        <v>#REF!</v>
      </c>
      <c r="D9" t="e">
        <f>#REF!</f>
        <v>#REF!</v>
      </c>
      <c r="E9" s="127" t="e">
        <f>#REF!</f>
        <v>#REF!</v>
      </c>
      <c r="F9" t="e">
        <f t="shared" si="0"/>
        <v>#REF!</v>
      </c>
      <c r="G9" t="e">
        <f t="shared" si="0"/>
        <v>#REF!</v>
      </c>
    </row>
    <row r="10" spans="2:7" x14ac:dyDescent="0.2">
      <c r="B10" s="3"/>
      <c r="C10" s="74" t="e">
        <f>#REF!</f>
        <v>#REF!</v>
      </c>
      <c r="D10" t="e">
        <f>#REF!</f>
        <v>#REF!</v>
      </c>
      <c r="E10" s="127" t="e">
        <f>#REF!</f>
        <v>#REF!</v>
      </c>
      <c r="F10" t="e">
        <f t="shared" si="0"/>
        <v>#REF!</v>
      </c>
      <c r="G10" t="e">
        <f t="shared" si="0"/>
        <v>#REF!</v>
      </c>
    </row>
    <row r="11" spans="2:7" x14ac:dyDescent="0.2">
      <c r="B11" s="3"/>
      <c r="C11" s="74" t="e">
        <f>#REF!</f>
        <v>#REF!</v>
      </c>
      <c r="D11" t="e">
        <f>#REF!</f>
        <v>#REF!</v>
      </c>
      <c r="E11" s="127" t="e">
        <f>#REF!</f>
        <v>#REF!</v>
      </c>
      <c r="F11" t="e">
        <f t="shared" si="0"/>
        <v>#REF!</v>
      </c>
      <c r="G11" t="e">
        <f t="shared" si="0"/>
        <v>#REF!</v>
      </c>
    </row>
    <row r="12" spans="2:7" x14ac:dyDescent="0.2">
      <c r="B12" s="3"/>
      <c r="C12" s="74" t="e">
        <f>#REF!</f>
        <v>#REF!</v>
      </c>
      <c r="D12" t="e">
        <f>#REF!</f>
        <v>#REF!</v>
      </c>
      <c r="E12" s="127" t="e">
        <f>#REF!</f>
        <v>#REF!</v>
      </c>
      <c r="F12" t="e">
        <f t="shared" si="0"/>
        <v>#REF!</v>
      </c>
      <c r="G12" t="e">
        <f t="shared" si="0"/>
        <v>#REF!</v>
      </c>
    </row>
    <row r="13" spans="2:7" x14ac:dyDescent="0.2">
      <c r="B13" s="3"/>
      <c r="C13" s="74" t="e">
        <f>#REF!</f>
        <v>#REF!</v>
      </c>
      <c r="D13" t="e">
        <f>#REF!</f>
        <v>#REF!</v>
      </c>
      <c r="E13" s="127" t="e">
        <f>#REF!</f>
        <v>#REF!</v>
      </c>
      <c r="F13" t="e">
        <f t="shared" si="0"/>
        <v>#REF!</v>
      </c>
      <c r="G13" t="e">
        <f t="shared" si="0"/>
        <v>#REF!</v>
      </c>
    </row>
    <row r="14" spans="2:7" x14ac:dyDescent="0.2">
      <c r="B14" s="3"/>
      <c r="C14" s="74" t="e">
        <f>#REF!</f>
        <v>#REF!</v>
      </c>
      <c r="D14" t="e">
        <f>#REF!</f>
        <v>#REF!</v>
      </c>
      <c r="E14" s="127" t="e">
        <f>#REF!</f>
        <v>#REF!</v>
      </c>
      <c r="F14" t="e">
        <f t="shared" si="0"/>
        <v>#REF!</v>
      </c>
      <c r="G14" t="e">
        <f t="shared" si="0"/>
        <v>#REF!</v>
      </c>
    </row>
    <row r="15" spans="2:7" x14ac:dyDescent="0.2">
      <c r="B15" s="3"/>
      <c r="C15" s="74" t="e">
        <f>#REF!</f>
        <v>#REF!</v>
      </c>
      <c r="D15" t="e">
        <f>#REF!</f>
        <v>#REF!</v>
      </c>
      <c r="E15" s="127" t="e">
        <f>#REF!</f>
        <v>#REF!</v>
      </c>
      <c r="F15" t="e">
        <f t="shared" si="0"/>
        <v>#REF!</v>
      </c>
      <c r="G15" t="e">
        <f t="shared" si="0"/>
        <v>#REF!</v>
      </c>
    </row>
    <row r="16" spans="2:7" x14ac:dyDescent="0.2">
      <c r="B16" s="3"/>
      <c r="C16" s="74" t="e">
        <f>#REF!</f>
        <v>#REF!</v>
      </c>
      <c r="D16" t="e">
        <f>#REF!</f>
        <v>#REF!</v>
      </c>
      <c r="E16" s="127" t="e">
        <f>#REF!</f>
        <v>#REF!</v>
      </c>
      <c r="F16" t="e">
        <f t="shared" si="0"/>
        <v>#REF!</v>
      </c>
      <c r="G16" t="e">
        <f t="shared" si="0"/>
        <v>#REF!</v>
      </c>
    </row>
    <row r="17" spans="2:7" x14ac:dyDescent="0.2">
      <c r="B17" s="3"/>
      <c r="C17" s="74" t="e">
        <f>#REF!</f>
        <v>#REF!</v>
      </c>
      <c r="D17" t="e">
        <f>#REF!</f>
        <v>#REF!</v>
      </c>
      <c r="E17" s="127" t="e">
        <f>#REF!</f>
        <v>#REF!</v>
      </c>
      <c r="F17" t="e">
        <f t="shared" si="0"/>
        <v>#REF!</v>
      </c>
      <c r="G17" t="e">
        <f t="shared" si="0"/>
        <v>#REF!</v>
      </c>
    </row>
    <row r="18" spans="2:7" x14ac:dyDescent="0.2">
      <c r="B18" s="3"/>
      <c r="C18" s="74" t="e">
        <f>#REF!</f>
        <v>#REF!</v>
      </c>
      <c r="D18" t="e">
        <f>#REF!</f>
        <v>#REF!</v>
      </c>
      <c r="E18" s="127" t="e">
        <f>#REF!</f>
        <v>#REF!</v>
      </c>
      <c r="F18" t="e">
        <f t="shared" si="0"/>
        <v>#REF!</v>
      </c>
      <c r="G18" t="e">
        <f t="shared" si="0"/>
        <v>#REF!</v>
      </c>
    </row>
    <row r="19" spans="2:7" x14ac:dyDescent="0.2">
      <c r="B19" s="3"/>
      <c r="C19" s="74" t="e">
        <f>#REF!</f>
        <v>#REF!</v>
      </c>
      <c r="D19" t="e">
        <f>#REF!</f>
        <v>#REF!</v>
      </c>
      <c r="E19" s="127" t="e">
        <f>#REF!</f>
        <v>#REF!</v>
      </c>
      <c r="F19" t="e">
        <f t="shared" si="0"/>
        <v>#REF!</v>
      </c>
      <c r="G19" t="e">
        <f t="shared" si="0"/>
        <v>#REF!</v>
      </c>
    </row>
    <row r="20" spans="2:7" x14ac:dyDescent="0.2">
      <c r="B20" s="3"/>
      <c r="C20" s="74" t="e">
        <f>#REF!</f>
        <v>#REF!</v>
      </c>
      <c r="D20" t="e">
        <f>#REF!</f>
        <v>#REF!</v>
      </c>
      <c r="E20" s="127" t="e">
        <f>#REF!</f>
        <v>#REF!</v>
      </c>
      <c r="F20" t="e">
        <f t="shared" si="0"/>
        <v>#REF!</v>
      </c>
      <c r="G20" t="e">
        <f t="shared" si="0"/>
        <v>#REF!</v>
      </c>
    </row>
    <row r="21" spans="2:7" x14ac:dyDescent="0.2">
      <c r="B21" s="3"/>
      <c r="C21" s="74" t="e">
        <f>#REF!</f>
        <v>#REF!</v>
      </c>
      <c r="D21" t="e">
        <f>#REF!</f>
        <v>#REF!</v>
      </c>
      <c r="E21" s="127" t="e">
        <f>#REF!</f>
        <v>#REF!</v>
      </c>
      <c r="F21" t="e">
        <f t="shared" si="0"/>
        <v>#REF!</v>
      </c>
      <c r="G21" t="e">
        <f t="shared" si="0"/>
        <v>#REF!</v>
      </c>
    </row>
    <row r="22" spans="2:7" x14ac:dyDescent="0.2">
      <c r="B22" s="3"/>
      <c r="C22" s="74" t="e">
        <f>#REF!</f>
        <v>#REF!</v>
      </c>
      <c r="D22" t="e">
        <f>#REF!</f>
        <v>#REF!</v>
      </c>
      <c r="E22" s="127" t="e">
        <f>#REF!</f>
        <v>#REF!</v>
      </c>
      <c r="F22" t="e">
        <f t="shared" si="0"/>
        <v>#REF!</v>
      </c>
      <c r="G22" t="e">
        <f t="shared" si="0"/>
        <v>#REF!</v>
      </c>
    </row>
    <row r="23" spans="2:7" x14ac:dyDescent="0.2">
      <c r="B23" s="3"/>
      <c r="C23" s="74" t="e">
        <f>#REF!</f>
        <v>#REF!</v>
      </c>
      <c r="D23" t="e">
        <f>#REF!</f>
        <v>#REF!</v>
      </c>
      <c r="E23" s="127" t="e">
        <f>#REF!</f>
        <v>#REF!</v>
      </c>
      <c r="F23" t="e">
        <f t="shared" si="0"/>
        <v>#REF!</v>
      </c>
      <c r="G23" t="e">
        <f>100*(E23/E22-1)</f>
        <v>#REF!</v>
      </c>
    </row>
    <row r="24" spans="2:7" x14ac:dyDescent="0.2">
      <c r="B24" s="3"/>
      <c r="C24" s="74">
        <v>2017</v>
      </c>
      <c r="D24" t="e">
        <f>#REF!</f>
        <v>#REF!</v>
      </c>
      <c r="E24" s="127" t="e">
        <f>#REF!</f>
        <v>#REF!</v>
      </c>
      <c r="F24" t="e">
        <f t="shared" si="0"/>
        <v>#REF!</v>
      </c>
      <c r="G24" t="e">
        <f>100*(E24/E23-1)</f>
        <v>#REF!</v>
      </c>
    </row>
    <row r="25" spans="2:7" x14ac:dyDescent="0.2">
      <c r="C25" s="74"/>
    </row>
    <row r="26" spans="2:7" x14ac:dyDescent="0.2">
      <c r="C26" s="74"/>
    </row>
    <row r="51" spans="5:5" x14ac:dyDescent="0.2">
      <c r="E51" s="126"/>
    </row>
    <row r="52" spans="5:5" x14ac:dyDescent="0.2">
      <c r="E52" s="126"/>
    </row>
    <row r="53" spans="5:5" x14ac:dyDescent="0.2">
      <c r="E53" s="126"/>
    </row>
    <row r="54" spans="5:5" x14ac:dyDescent="0.2">
      <c r="E54" s="126"/>
    </row>
    <row r="55" spans="5:5" x14ac:dyDescent="0.2">
      <c r="E55" s="126"/>
    </row>
    <row r="56" spans="5:5" x14ac:dyDescent="0.2">
      <c r="E56" s="126"/>
    </row>
    <row r="57" spans="5:5" x14ac:dyDescent="0.2">
      <c r="E57" s="126"/>
    </row>
    <row r="58" spans="5:5" x14ac:dyDescent="0.2">
      <c r="E58" s="126"/>
    </row>
    <row r="59" spans="5:5" x14ac:dyDescent="0.2">
      <c r="E59" s="126"/>
    </row>
    <row r="60" spans="5:5" x14ac:dyDescent="0.2">
      <c r="E60" s="126"/>
    </row>
    <row r="61" spans="5:5" x14ac:dyDescent="0.2">
      <c r="E61" s="126"/>
    </row>
    <row r="62" spans="5:5" x14ac:dyDescent="0.2">
      <c r="E62" s="126"/>
    </row>
    <row r="63" spans="5:5" x14ac:dyDescent="0.2">
      <c r="E63" s="126"/>
    </row>
    <row r="64" spans="5:5" x14ac:dyDescent="0.2">
      <c r="E64" s="126"/>
    </row>
    <row r="65" spans="5:5" x14ac:dyDescent="0.2">
      <c r="E65" s="126"/>
    </row>
    <row r="66" spans="5:5" x14ac:dyDescent="0.2">
      <c r="E66" s="126"/>
    </row>
    <row r="67" spans="5:5" x14ac:dyDescent="0.2">
      <c r="E67" s="126"/>
    </row>
    <row r="68" spans="5:5" x14ac:dyDescent="0.2">
      <c r="E68" s="126"/>
    </row>
    <row r="69" spans="5:5" x14ac:dyDescent="0.2">
      <c r="E69" s="126"/>
    </row>
    <row r="70" spans="5:5" x14ac:dyDescent="0.2">
      <c r="E70" s="126"/>
    </row>
    <row r="71" spans="5:5" x14ac:dyDescent="0.2">
      <c r="E71" s="126"/>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AD4FBD"/>
  </sheetPr>
  <dimension ref="A1"/>
  <sheetViews>
    <sheetView zoomScale="115" zoomScaleNormal="115" workbookViewId="0">
      <selection activeCell="Z56" sqref="Z56"/>
    </sheetView>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41"/>
  <sheetViews>
    <sheetView workbookViewId="0">
      <selection activeCell="M21" sqref="M21"/>
    </sheetView>
  </sheetViews>
  <sheetFormatPr defaultRowHeight="12.75" x14ac:dyDescent="0.2"/>
  <cols>
    <col min="2" max="2" customWidth="true" width="6.42578125" collapsed="false"/>
    <col min="3" max="4" bestFit="true" customWidth="true" width="11.7109375" collapsed="false"/>
    <col min="5" max="6" bestFit="true" customWidth="true" width="12.5703125" collapsed="false"/>
    <col min="10" max="13" bestFit="true" customWidth="true" width="9.5703125" collapsed="false"/>
  </cols>
  <sheetData>
    <row r="1" spans="1:6" x14ac:dyDescent="0.2">
      <c r="C1" s="336" t="s">
        <v>88</v>
      </c>
      <c r="D1" s="336"/>
      <c r="E1" s="336" t="s">
        <v>169</v>
      </c>
      <c r="F1" s="336"/>
    </row>
    <row r="2" spans="1:6" x14ac:dyDescent="0.2">
      <c r="C2" s="77" t="s">
        <v>99</v>
      </c>
      <c r="D2" s="77" t="s">
        <v>15</v>
      </c>
      <c r="E2" s="77" t="s">
        <v>99</v>
      </c>
      <c r="F2" s="77" t="s">
        <v>15</v>
      </c>
    </row>
    <row r="3" spans="1:6" x14ac:dyDescent="0.2">
      <c r="B3" t="e">
        <f>#REF!</f>
        <v>#REF!</v>
      </c>
      <c r="C3" s="70" t="e">
        <f>#REF!</f>
        <v>#REF!</v>
      </c>
      <c r="D3" s="70" t="e">
        <f>#REF!*1</f>
        <v>#REF!</v>
      </c>
      <c r="E3" s="70" t="e">
        <f>#REF!</f>
        <v>#REF!</v>
      </c>
      <c r="F3" s="70" t="e">
        <f>#REF!</f>
        <v>#REF!</v>
      </c>
    </row>
    <row r="4" spans="1:6" x14ac:dyDescent="0.2">
      <c r="A4" t="e">
        <f>#REF!</f>
        <v>#REF!</v>
      </c>
      <c r="B4" t="e">
        <f>#REF!</f>
        <v>#REF!</v>
      </c>
      <c r="C4" s="70" t="e">
        <f>#REF!</f>
        <v>#REF!</v>
      </c>
      <c r="D4" s="70" t="e">
        <f>#REF!*1</f>
        <v>#REF!</v>
      </c>
      <c r="E4" s="70" t="e">
        <f>#REF!</f>
        <v>#REF!</v>
      </c>
      <c r="F4" s="70" t="e">
        <f>#REF!</f>
        <v>#REF!</v>
      </c>
    </row>
    <row r="5" spans="1:6" x14ac:dyDescent="0.2">
      <c r="B5" t="e">
        <f>#REF!</f>
        <v>#REF!</v>
      </c>
      <c r="C5" s="70" t="e">
        <f>#REF!</f>
        <v>#REF!</v>
      </c>
      <c r="D5" s="70" t="e">
        <f>#REF!*1</f>
        <v>#REF!</v>
      </c>
      <c r="E5" s="70" t="e">
        <f>#REF!</f>
        <v>#REF!</v>
      </c>
      <c r="F5" s="70" t="e">
        <f>#REF!</f>
        <v>#REF!</v>
      </c>
    </row>
    <row r="6" spans="1:6" x14ac:dyDescent="0.2">
      <c r="B6" t="e">
        <f>#REF!</f>
        <v>#REF!</v>
      </c>
      <c r="C6" s="70" t="e">
        <f>#REF!</f>
        <v>#REF!</v>
      </c>
      <c r="D6" s="70" t="e">
        <f>#REF!*1</f>
        <v>#REF!</v>
      </c>
      <c r="E6" s="70" t="e">
        <f>#REF!</f>
        <v>#REF!</v>
      </c>
      <c r="F6" s="70" t="e">
        <f>#REF!</f>
        <v>#REF!</v>
      </c>
    </row>
    <row r="7" spans="1:6" x14ac:dyDescent="0.2">
      <c r="B7" t="e">
        <f>#REF!</f>
        <v>#REF!</v>
      </c>
      <c r="C7" s="70" t="e">
        <f>#REF!</f>
        <v>#REF!</v>
      </c>
      <c r="D7" s="70" t="e">
        <f>#REF!*1</f>
        <v>#REF!</v>
      </c>
      <c r="E7" s="70" t="e">
        <f>#REF!</f>
        <v>#REF!</v>
      </c>
      <c r="F7" s="70" t="e">
        <f>#REF!</f>
        <v>#REF!</v>
      </c>
    </row>
    <row r="8" spans="1:6" x14ac:dyDescent="0.2">
      <c r="A8" t="e">
        <f>#REF!</f>
        <v>#REF!</v>
      </c>
      <c r="B8" t="e">
        <f>#REF!</f>
        <v>#REF!</v>
      </c>
      <c r="C8" s="70" t="e">
        <f>#REF!</f>
        <v>#REF!</v>
      </c>
      <c r="D8" s="70" t="e">
        <f>#REF!*1</f>
        <v>#REF!</v>
      </c>
      <c r="E8" s="70" t="e">
        <f>#REF!</f>
        <v>#REF!</v>
      </c>
      <c r="F8" s="70" t="e">
        <f>#REF!</f>
        <v>#REF!</v>
      </c>
    </row>
    <row r="9" spans="1:6" x14ac:dyDescent="0.2">
      <c r="B9" t="e">
        <f>#REF!</f>
        <v>#REF!</v>
      </c>
      <c r="C9" s="70" t="e">
        <f>#REF!</f>
        <v>#REF!</v>
      </c>
      <c r="D9" s="70" t="e">
        <f>#REF!*1</f>
        <v>#REF!</v>
      </c>
      <c r="E9" s="70" t="e">
        <f>#REF!</f>
        <v>#REF!</v>
      </c>
      <c r="F9" s="70" t="e">
        <f>#REF!</f>
        <v>#REF!</v>
      </c>
    </row>
    <row r="10" spans="1:6" x14ac:dyDescent="0.2">
      <c r="B10" t="e">
        <f>#REF!</f>
        <v>#REF!</v>
      </c>
      <c r="C10" s="70" t="e">
        <f>#REF!</f>
        <v>#REF!</v>
      </c>
      <c r="D10" s="70" t="e">
        <f>#REF!*1</f>
        <v>#REF!</v>
      </c>
      <c r="E10" s="70" t="e">
        <f>#REF!</f>
        <v>#REF!</v>
      </c>
      <c r="F10" s="70" t="e">
        <f>#REF!</f>
        <v>#REF!</v>
      </c>
    </row>
    <row r="11" spans="1:6" x14ac:dyDescent="0.2">
      <c r="B11" t="e">
        <f>#REF!</f>
        <v>#REF!</v>
      </c>
      <c r="C11" s="70" t="e">
        <f>#REF!</f>
        <v>#REF!</v>
      </c>
      <c r="D11" s="70" t="e">
        <f>#REF!*1</f>
        <v>#REF!</v>
      </c>
      <c r="E11" s="70" t="e">
        <f>#REF!</f>
        <v>#REF!</v>
      </c>
      <c r="F11" s="70" t="e">
        <f>#REF!</f>
        <v>#REF!</v>
      </c>
    </row>
    <row r="12" spans="1:6" x14ac:dyDescent="0.2">
      <c r="A12" t="e">
        <f>#REF!</f>
        <v>#REF!</v>
      </c>
      <c r="B12" t="e">
        <f>#REF!</f>
        <v>#REF!</v>
      </c>
      <c r="C12" s="70" t="e">
        <f>#REF!</f>
        <v>#REF!</v>
      </c>
      <c r="D12" s="70" t="e">
        <f>#REF!*1</f>
        <v>#REF!</v>
      </c>
      <c r="E12" s="70" t="e">
        <f>#REF!</f>
        <v>#REF!</v>
      </c>
      <c r="F12" s="70" t="e">
        <f>#REF!</f>
        <v>#REF!</v>
      </c>
    </row>
    <row r="13" spans="1:6" x14ac:dyDescent="0.2">
      <c r="B13" t="e">
        <f>#REF!</f>
        <v>#REF!</v>
      </c>
      <c r="C13" s="70" t="e">
        <f>#REF!</f>
        <v>#REF!</v>
      </c>
      <c r="D13" s="70" t="e">
        <f>#REF!*1</f>
        <v>#REF!</v>
      </c>
      <c r="E13" s="70" t="e">
        <f>#REF!</f>
        <v>#REF!</v>
      </c>
      <c r="F13" s="70" t="e">
        <f>#REF!</f>
        <v>#REF!</v>
      </c>
    </row>
    <row r="14" spans="1:6" x14ac:dyDescent="0.2">
      <c r="B14" t="e">
        <f>#REF!</f>
        <v>#REF!</v>
      </c>
      <c r="C14" s="70" t="e">
        <f>#REF!</f>
        <v>#REF!</v>
      </c>
      <c r="D14" s="70" t="e">
        <f>#REF!*1</f>
        <v>#REF!</v>
      </c>
      <c r="E14" s="70" t="e">
        <f>#REF!</f>
        <v>#REF!</v>
      </c>
      <c r="F14" s="70" t="e">
        <f>#REF!</f>
        <v>#REF!</v>
      </c>
    </row>
    <row r="15" spans="1:6" x14ac:dyDescent="0.2">
      <c r="B15" t="e">
        <f>#REF!</f>
        <v>#REF!</v>
      </c>
      <c r="C15" s="70" t="e">
        <f>#REF!</f>
        <v>#REF!</v>
      </c>
      <c r="D15" s="70" t="e">
        <f>#REF!*1</f>
        <v>#REF!</v>
      </c>
      <c r="E15" s="70" t="e">
        <f>#REF!</f>
        <v>#REF!</v>
      </c>
      <c r="F15" s="70" t="e">
        <f>#REF!</f>
        <v>#REF!</v>
      </c>
    </row>
    <row r="16" spans="1:6" x14ac:dyDescent="0.2">
      <c r="A16" t="e">
        <f>#REF!</f>
        <v>#REF!</v>
      </c>
      <c r="B16" t="e">
        <f>#REF!</f>
        <v>#REF!</v>
      </c>
      <c r="C16" s="70" t="e">
        <f>#REF!</f>
        <v>#REF!</v>
      </c>
      <c r="D16" s="70" t="e">
        <f>#REF!*1</f>
        <v>#REF!</v>
      </c>
      <c r="E16" s="70" t="e">
        <f>#REF!</f>
        <v>#REF!</v>
      </c>
      <c r="F16" s="70" t="e">
        <f>#REF!</f>
        <v>#REF!</v>
      </c>
    </row>
    <row r="17" spans="1:13" x14ac:dyDescent="0.2">
      <c r="B17" t="e">
        <f>#REF!</f>
        <v>#REF!</v>
      </c>
      <c r="C17" s="70" t="e">
        <f>#REF!</f>
        <v>#REF!</v>
      </c>
      <c r="D17" s="70" t="e">
        <f>#REF!*1</f>
        <v>#REF!</v>
      </c>
      <c r="E17" s="70" t="e">
        <f>#REF!</f>
        <v>#REF!</v>
      </c>
      <c r="F17" s="70" t="e">
        <f>#REF!</f>
        <v>#REF!</v>
      </c>
    </row>
    <row r="18" spans="1:13" x14ac:dyDescent="0.2">
      <c r="B18" t="e">
        <f>#REF!</f>
        <v>#REF!</v>
      </c>
      <c r="C18" s="70" t="e">
        <f>#REF!</f>
        <v>#REF!</v>
      </c>
      <c r="D18" s="70" t="e">
        <f>#REF!*1</f>
        <v>#REF!</v>
      </c>
      <c r="E18" s="70" t="e">
        <f>#REF!</f>
        <v>#REF!</v>
      </c>
      <c r="F18" s="70" t="e">
        <f>#REF!</f>
        <v>#REF!</v>
      </c>
      <c r="J18" s="76"/>
    </row>
    <row r="19" spans="1:13" x14ac:dyDescent="0.2">
      <c r="B19" t="e">
        <f>#REF!</f>
        <v>#REF!</v>
      </c>
      <c r="C19" s="70" t="e">
        <f>#REF!</f>
        <v>#REF!</v>
      </c>
      <c r="D19" s="70" t="e">
        <f>#REF!*1</f>
        <v>#REF!</v>
      </c>
      <c r="E19" s="70" t="e">
        <f>#REF!</f>
        <v>#REF!</v>
      </c>
      <c r="F19" s="70" t="e">
        <f>#REF!</f>
        <v>#REF!</v>
      </c>
      <c r="J19" s="336" t="s">
        <v>88</v>
      </c>
      <c r="K19" s="336"/>
      <c r="L19" s="336" t="s">
        <v>169</v>
      </c>
      <c r="M19" s="336"/>
    </row>
    <row r="20" spans="1:13" x14ac:dyDescent="0.2">
      <c r="A20" t="e">
        <f>#REF!</f>
        <v>#REF!</v>
      </c>
      <c r="B20" t="e">
        <f>#REF!</f>
        <v>#REF!</v>
      </c>
      <c r="C20" s="70" t="e">
        <f>#REF!</f>
        <v>#REF!</v>
      </c>
      <c r="D20" s="70" t="e">
        <f>#REF!*1</f>
        <v>#REF!</v>
      </c>
      <c r="E20" s="70" t="e">
        <f>#REF!</f>
        <v>#REF!</v>
      </c>
      <c r="F20" s="70" t="e">
        <f>#REF!</f>
        <v>#REF!</v>
      </c>
      <c r="J20" s="77" t="s">
        <v>99</v>
      </c>
      <c r="K20" s="77" t="s">
        <v>15</v>
      </c>
      <c r="L20" s="77" t="s">
        <v>99</v>
      </c>
      <c r="M20" s="77" t="s">
        <v>15</v>
      </c>
    </row>
    <row r="21" spans="1:13" x14ac:dyDescent="0.2">
      <c r="B21" t="e">
        <f>#REF!</f>
        <v>#REF!</v>
      </c>
      <c r="C21" s="70" t="e">
        <f>#REF!</f>
        <v>#REF!</v>
      </c>
      <c r="D21" s="70" t="e">
        <f>#REF!*1</f>
        <v>#REF!</v>
      </c>
      <c r="E21" s="70" t="e">
        <f>#REF!</f>
        <v>#REF!</v>
      </c>
      <c r="F21" s="70" t="e">
        <f>#REF!</f>
        <v>#REF!</v>
      </c>
      <c r="I21" s="76" t="s">
        <v>171</v>
      </c>
      <c r="J21" s="78" t="e">
        <f>MAX(C4:C12)</f>
        <v>#REF!</v>
      </c>
      <c r="K21" s="78" t="e">
        <f>MAX(D4:D12)</f>
        <v>#REF!</v>
      </c>
      <c r="L21" s="78" t="e">
        <f>MAX(E6:E12)</f>
        <v>#REF!</v>
      </c>
      <c r="M21" s="78" t="e">
        <f>MAX(F4:F12)</f>
        <v>#REF!</v>
      </c>
    </row>
    <row r="22" spans="1:13" x14ac:dyDescent="0.2">
      <c r="B22" t="e">
        <f>#REF!</f>
        <v>#REF!</v>
      </c>
      <c r="C22" s="70" t="e">
        <f>#REF!</f>
        <v>#REF!</v>
      </c>
      <c r="D22" s="70" t="e">
        <f>#REF!*1</f>
        <v>#REF!</v>
      </c>
      <c r="E22" s="70" t="e">
        <f>#REF!</f>
        <v>#REF!</v>
      </c>
      <c r="F22" s="70" t="e">
        <f>#REF!</f>
        <v>#REF!</v>
      </c>
      <c r="I22" s="76" t="s">
        <v>172</v>
      </c>
      <c r="J22" s="78" t="e">
        <f>MIN(C9:C15)</f>
        <v>#REF!</v>
      </c>
      <c r="K22" s="78" t="e">
        <f>MIN(D9:D15)</f>
        <v>#REF!</v>
      </c>
      <c r="L22" s="78" t="e">
        <f>MIN(E9:E15)</f>
        <v>#REF!</v>
      </c>
      <c r="M22" s="78" t="e">
        <f>MIN(F9:F15)</f>
        <v>#REF!</v>
      </c>
    </row>
    <row r="23" spans="1:13" x14ac:dyDescent="0.2">
      <c r="B23" t="e">
        <f>#REF!</f>
        <v>#REF!</v>
      </c>
      <c r="C23" s="70" t="e">
        <f>#REF!</f>
        <v>#REF!</v>
      </c>
      <c r="D23" s="70" t="e">
        <f>#REF!*1</f>
        <v>#REF!</v>
      </c>
      <c r="E23" s="70" t="e">
        <f>#REF!</f>
        <v>#REF!</v>
      </c>
      <c r="F23" s="70" t="e">
        <f>#REF!</f>
        <v>#REF!</v>
      </c>
      <c r="I23" s="76" t="s">
        <v>173</v>
      </c>
      <c r="J23" s="78" t="e">
        <f>C40</f>
        <v>#REF!</v>
      </c>
      <c r="K23" s="78" t="e">
        <f>D40</f>
        <v>#REF!</v>
      </c>
      <c r="L23" s="78" t="e">
        <f>E40</f>
        <v>#REF!</v>
      </c>
      <c r="M23" s="78" t="e">
        <f>F40</f>
        <v>#REF!</v>
      </c>
    </row>
    <row r="24" spans="1:13" x14ac:dyDescent="0.2">
      <c r="A24" t="e">
        <f>#REF!</f>
        <v>#REF!</v>
      </c>
      <c r="B24" t="e">
        <f>#REF!</f>
        <v>#REF!</v>
      </c>
      <c r="C24" s="70" t="e">
        <f>#REF!</f>
        <v>#REF!</v>
      </c>
      <c r="D24" s="70" t="e">
        <f>#REF!*1</f>
        <v>#REF!</v>
      </c>
      <c r="E24" s="70" t="e">
        <f>#REF!</f>
        <v>#REF!</v>
      </c>
      <c r="F24" s="70" t="e">
        <f>#REF!</f>
        <v>#REF!</v>
      </c>
      <c r="J24" s="78"/>
      <c r="K24" s="78"/>
      <c r="L24" s="78"/>
      <c r="M24" s="78"/>
    </row>
    <row r="25" spans="1:13" x14ac:dyDescent="0.2">
      <c r="B25" t="e">
        <f>#REF!</f>
        <v>#REF!</v>
      </c>
      <c r="C25" s="70" t="e">
        <f>#REF!</f>
        <v>#REF!</v>
      </c>
      <c r="D25" s="70" t="e">
        <f>#REF!*1</f>
        <v>#REF!</v>
      </c>
      <c r="E25" s="70" t="e">
        <f>#REF!</f>
        <v>#REF!</v>
      </c>
      <c r="F25" s="70" t="e">
        <f>#REF!</f>
        <v>#REF!</v>
      </c>
      <c r="I25" s="76" t="s">
        <v>170</v>
      </c>
      <c r="J25" s="78" t="e">
        <f>(J21-J22)/J21*100</f>
        <v>#REF!</v>
      </c>
      <c r="K25" s="78" t="e">
        <f>(K21-K22)/K21*100</f>
        <v>#REF!</v>
      </c>
      <c r="L25" s="78" t="e">
        <f>(L21-L22)/L21*100</f>
        <v>#REF!</v>
      </c>
      <c r="M25" s="78" t="e">
        <f>(M21-M22)/M21*100</f>
        <v>#REF!</v>
      </c>
    </row>
    <row r="26" spans="1:13" x14ac:dyDescent="0.2">
      <c r="B26" t="e">
        <f>#REF!</f>
        <v>#REF!</v>
      </c>
      <c r="C26" s="70" t="e">
        <f>#REF!</f>
        <v>#REF!</v>
      </c>
      <c r="D26" s="70" t="e">
        <f>#REF!*1</f>
        <v>#REF!</v>
      </c>
      <c r="E26" s="70" t="e">
        <f>#REF!</f>
        <v>#REF!</v>
      </c>
      <c r="F26" s="70" t="e">
        <f>#REF!</f>
        <v>#REF!</v>
      </c>
      <c r="I26" s="76" t="s">
        <v>174</v>
      </c>
      <c r="J26" s="78" t="e">
        <f>(J23-J21)/J21*100</f>
        <v>#REF!</v>
      </c>
      <c r="K26" s="78" t="e">
        <f>(K23-K21)/K21*100</f>
        <v>#REF!</v>
      </c>
      <c r="L26" s="78" t="e">
        <f>(L23-L21)/L21*100</f>
        <v>#REF!</v>
      </c>
      <c r="M26" s="78" t="e">
        <f>(M23-M21)/M21*100</f>
        <v>#REF!</v>
      </c>
    </row>
    <row r="27" spans="1:13" x14ac:dyDescent="0.2">
      <c r="B27" t="e">
        <f>#REF!</f>
        <v>#REF!</v>
      </c>
      <c r="C27" s="70" t="e">
        <f>#REF!</f>
        <v>#REF!</v>
      </c>
      <c r="D27" s="70" t="e">
        <f>#REF!*1</f>
        <v>#REF!</v>
      </c>
      <c r="E27" s="70" t="e">
        <f>#REF!</f>
        <v>#REF!</v>
      </c>
      <c r="F27" s="70" t="e">
        <f>#REF!</f>
        <v>#REF!</v>
      </c>
    </row>
    <row r="28" spans="1:13" x14ac:dyDescent="0.2">
      <c r="A28" t="e">
        <f>#REF!</f>
        <v>#REF!</v>
      </c>
      <c r="B28" t="e">
        <f>#REF!</f>
        <v>#REF!</v>
      </c>
      <c r="C28" s="70" t="e">
        <f>#REF!</f>
        <v>#REF!</v>
      </c>
      <c r="D28" s="70" t="e">
        <f>#REF!*1</f>
        <v>#REF!</v>
      </c>
      <c r="E28" s="70" t="e">
        <f>#REF!</f>
        <v>#REF!</v>
      </c>
      <c r="F28" s="70" t="e">
        <f>#REF!</f>
        <v>#REF!</v>
      </c>
    </row>
    <row r="29" spans="1:13" x14ac:dyDescent="0.2">
      <c r="B29" t="e">
        <f>#REF!</f>
        <v>#REF!</v>
      </c>
      <c r="C29" s="70" t="e">
        <f>#REF!</f>
        <v>#REF!</v>
      </c>
      <c r="D29" s="70" t="e">
        <f>#REF!*1</f>
        <v>#REF!</v>
      </c>
      <c r="E29" s="70" t="e">
        <f>#REF!</f>
        <v>#REF!</v>
      </c>
      <c r="F29" s="70" t="e">
        <f>#REF!</f>
        <v>#REF!</v>
      </c>
    </row>
    <row r="30" spans="1:13" x14ac:dyDescent="0.2">
      <c r="B30" t="e">
        <f>#REF!</f>
        <v>#REF!</v>
      </c>
      <c r="C30" s="70" t="e">
        <f>#REF!</f>
        <v>#REF!</v>
      </c>
      <c r="D30" s="70" t="e">
        <f>#REF!*1</f>
        <v>#REF!</v>
      </c>
      <c r="E30" s="70" t="e">
        <f>#REF!</f>
        <v>#REF!</v>
      </c>
      <c r="F30" s="70" t="e">
        <f>#REF!</f>
        <v>#REF!</v>
      </c>
    </row>
    <row r="31" spans="1:13" x14ac:dyDescent="0.2">
      <c r="B31" t="e">
        <f>#REF!</f>
        <v>#REF!</v>
      </c>
      <c r="C31" s="70" t="e">
        <f>#REF!</f>
        <v>#REF!</v>
      </c>
      <c r="D31" s="70" t="e">
        <f>#REF!*1</f>
        <v>#REF!</v>
      </c>
      <c r="E31" s="70" t="e">
        <f>#REF!</f>
        <v>#REF!</v>
      </c>
      <c r="F31" s="70" t="e">
        <f>#REF!</f>
        <v>#REF!</v>
      </c>
    </row>
    <row r="32" spans="1:13" x14ac:dyDescent="0.2">
      <c r="A32" t="e">
        <f>#REF!</f>
        <v>#REF!</v>
      </c>
      <c r="B32" t="e">
        <f>#REF!</f>
        <v>#REF!</v>
      </c>
      <c r="C32" s="70" t="e">
        <f>#REF!</f>
        <v>#REF!</v>
      </c>
      <c r="D32" s="70" t="e">
        <f>#REF!*1</f>
        <v>#REF!</v>
      </c>
      <c r="E32" s="70" t="e">
        <f>#REF!</f>
        <v>#REF!</v>
      </c>
      <c r="F32" s="70" t="e">
        <f>#REF!</f>
        <v>#REF!</v>
      </c>
    </row>
    <row r="33" spans="1:6" x14ac:dyDescent="0.2">
      <c r="B33" t="e">
        <f>#REF!</f>
        <v>#REF!</v>
      </c>
      <c r="C33" s="70" t="e">
        <f>#REF!</f>
        <v>#REF!</v>
      </c>
      <c r="D33" s="70" t="e">
        <f>#REF!*1</f>
        <v>#REF!</v>
      </c>
      <c r="E33" s="70" t="e">
        <f>#REF!</f>
        <v>#REF!</v>
      </c>
      <c r="F33" s="70" t="e">
        <f>#REF!</f>
        <v>#REF!</v>
      </c>
    </row>
    <row r="34" spans="1:6" x14ac:dyDescent="0.2">
      <c r="B34" t="e">
        <f>#REF!</f>
        <v>#REF!</v>
      </c>
      <c r="C34" s="70" t="e">
        <f>#REF!</f>
        <v>#REF!</v>
      </c>
      <c r="D34" s="70" t="e">
        <f>#REF!*1</f>
        <v>#REF!</v>
      </c>
      <c r="E34" s="70" t="e">
        <f>#REF!</f>
        <v>#REF!</v>
      </c>
      <c r="F34" s="70" t="e">
        <f>#REF!</f>
        <v>#REF!</v>
      </c>
    </row>
    <row r="35" spans="1:6" x14ac:dyDescent="0.2">
      <c r="B35" t="e">
        <f>#REF!</f>
        <v>#REF!</v>
      </c>
      <c r="C35" s="70" t="e">
        <f>#REF!</f>
        <v>#REF!</v>
      </c>
      <c r="D35" s="70" t="e">
        <f>#REF!*1</f>
        <v>#REF!</v>
      </c>
      <c r="E35" s="70" t="e">
        <f>#REF!</f>
        <v>#REF!</v>
      </c>
      <c r="F35" s="70" t="e">
        <f>#REF!</f>
        <v>#REF!</v>
      </c>
    </row>
    <row r="36" spans="1:6" x14ac:dyDescent="0.2">
      <c r="A36" t="e">
        <f>#REF!</f>
        <v>#REF!</v>
      </c>
      <c r="B36" t="e">
        <f>#REF!</f>
        <v>#REF!</v>
      </c>
      <c r="C36" s="70" t="e">
        <f>#REF!</f>
        <v>#REF!</v>
      </c>
      <c r="D36" s="70" t="e">
        <f>#REF!*1</f>
        <v>#REF!</v>
      </c>
      <c r="E36" s="70" t="e">
        <f>#REF!</f>
        <v>#REF!</v>
      </c>
      <c r="F36" s="70" t="e">
        <f>#REF!</f>
        <v>#REF!</v>
      </c>
    </row>
    <row r="37" spans="1:6" x14ac:dyDescent="0.2">
      <c r="B37" t="e">
        <f>#REF!</f>
        <v>#REF!</v>
      </c>
      <c r="C37" s="70" t="e">
        <f>#REF!</f>
        <v>#REF!</v>
      </c>
      <c r="D37" s="70" t="e">
        <f>#REF!*1</f>
        <v>#REF!</v>
      </c>
      <c r="E37" s="70" t="e">
        <f>#REF!</f>
        <v>#REF!</v>
      </c>
      <c r="F37" s="70" t="e">
        <f>#REF!</f>
        <v>#REF!</v>
      </c>
    </row>
    <row r="38" spans="1:6" x14ac:dyDescent="0.2">
      <c r="B38" t="e">
        <f>#REF!</f>
        <v>#REF!</v>
      </c>
      <c r="C38" s="70" t="e">
        <f>#REF!</f>
        <v>#REF!</v>
      </c>
      <c r="D38" s="70" t="e">
        <f>#REF!*1</f>
        <v>#REF!</v>
      </c>
      <c r="E38" s="70" t="e">
        <f>#REF!</f>
        <v>#REF!</v>
      </c>
      <c r="F38" s="70" t="e">
        <f>#REF!</f>
        <v>#REF!</v>
      </c>
    </row>
    <row r="39" spans="1:6" x14ac:dyDescent="0.2">
      <c r="B39" t="e">
        <f>#REF!</f>
        <v>#REF!</v>
      </c>
      <c r="C39" s="70" t="e">
        <f>#REF!</f>
        <v>#REF!</v>
      </c>
      <c r="D39" s="70" t="e">
        <f>#REF!*1</f>
        <v>#REF!</v>
      </c>
      <c r="E39" s="70" t="e">
        <f>#REF!</f>
        <v>#REF!</v>
      </c>
      <c r="F39" s="70" t="e">
        <f>#REF!</f>
        <v>#REF!</v>
      </c>
    </row>
    <row r="40" spans="1:6" x14ac:dyDescent="0.2">
      <c r="A40" t="e">
        <f>#REF!</f>
        <v>#REF!</v>
      </c>
      <c r="B40" t="e">
        <f>#REF!</f>
        <v>#REF!</v>
      </c>
      <c r="C40" s="70" t="e">
        <f>#REF!</f>
        <v>#REF!</v>
      </c>
      <c r="D40" s="70" t="e">
        <f>#REF!*1</f>
        <v>#REF!</v>
      </c>
      <c r="E40" s="70" t="e">
        <f>#REF!</f>
        <v>#REF!</v>
      </c>
      <c r="F40" s="70" t="e">
        <f>#REF!</f>
        <v>#REF!</v>
      </c>
    </row>
    <row r="41" spans="1:6" x14ac:dyDescent="0.2">
      <c r="C41" s="70"/>
      <c r="D41" s="70"/>
      <c r="E41" s="70"/>
      <c r="F41" s="70"/>
    </row>
  </sheetData>
  <mergeCells count="4">
    <mergeCell ref="C1:D1"/>
    <mergeCell ref="E1:F1"/>
    <mergeCell ref="J19:K19"/>
    <mergeCell ref="L19:M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T33"/>
  <sheetViews>
    <sheetView zoomScale="80" zoomScaleNormal="80" workbookViewId="0">
      <selection activeCell="M21" sqref="M21"/>
    </sheetView>
  </sheetViews>
  <sheetFormatPr defaultRowHeight="12.75" x14ac:dyDescent="0.2"/>
  <cols>
    <col min="1" max="1" customWidth="true" width="26.42578125" collapsed="false"/>
    <col min="2" max="2" customWidth="true" width="10.5703125" collapsed="false"/>
    <col min="4" max="4" customWidth="true" width="13.0" collapsed="false"/>
    <col min="5" max="5" customWidth="true" width="12.42578125" collapsed="false"/>
    <col min="7" max="7" customWidth="true" width="9.5703125" collapsed="false"/>
    <col min="9" max="9" customWidth="true" width="12.0" collapsed="false"/>
    <col min="10" max="10" customWidth="true" width="13.28515625" collapsed="false"/>
    <col min="11" max="11" customWidth="true" width="14.0" collapsed="false"/>
    <col min="13" max="13" customWidth="true" width="11.5703125" collapsed="false"/>
    <col min="14" max="14" customWidth="true" width="13.7109375" collapsed="false"/>
    <col min="16" max="16" customWidth="true" width="12.5703125" collapsed="false"/>
    <col min="17" max="17" customWidth="true" width="10.7109375" collapsed="false"/>
  </cols>
  <sheetData>
    <row r="1" spans="1:20" ht="13.5" thickBot="1" x14ac:dyDescent="0.25">
      <c r="B1" s="31"/>
      <c r="C1" s="26"/>
      <c r="D1" s="26"/>
      <c r="E1" s="26"/>
      <c r="F1" s="26"/>
      <c r="G1" s="26"/>
      <c r="H1" s="26"/>
      <c r="I1" s="26"/>
      <c r="J1" s="26"/>
      <c r="K1" s="26"/>
      <c r="L1" s="26"/>
      <c r="M1" s="26"/>
      <c r="N1" s="26"/>
      <c r="O1" s="26"/>
      <c r="P1" s="26"/>
    </row>
    <row r="2" spans="1:20" s="25" customFormat="1" ht="63.75" x14ac:dyDescent="0.4">
      <c r="A2" s="21" t="s">
        <v>84</v>
      </c>
      <c r="B2" s="30"/>
      <c r="C2" s="20" t="s">
        <v>19</v>
      </c>
      <c r="D2" s="19" t="s">
        <v>83</v>
      </c>
      <c r="E2" s="18" t="s">
        <v>21</v>
      </c>
      <c r="F2" s="13" t="s">
        <v>5</v>
      </c>
      <c r="G2" s="16"/>
      <c r="H2" s="13"/>
      <c r="I2" s="13"/>
      <c r="J2" s="13"/>
      <c r="K2" s="14" t="s">
        <v>0</v>
      </c>
      <c r="L2" s="13" t="s">
        <v>6</v>
      </c>
      <c r="M2" s="13"/>
      <c r="N2" s="13"/>
      <c r="O2" s="13"/>
      <c r="P2" s="13"/>
      <c r="Q2" s="12"/>
      <c r="R2" s="29"/>
      <c r="S2" s="29"/>
      <c r="T2" s="29"/>
    </row>
    <row r="3" spans="1:20" ht="51" x14ac:dyDescent="0.2">
      <c r="A3" s="11"/>
      <c r="B3" s="28"/>
      <c r="C3" s="9"/>
      <c r="D3" s="9"/>
      <c r="E3" s="8" t="s">
        <v>10</v>
      </c>
      <c r="F3" s="27" t="s">
        <v>10</v>
      </c>
      <c r="G3" s="5" t="s">
        <v>20</v>
      </c>
      <c r="H3" s="5" t="s">
        <v>22</v>
      </c>
      <c r="I3" s="5" t="s">
        <v>36</v>
      </c>
      <c r="J3" s="5" t="s">
        <v>37</v>
      </c>
      <c r="K3" s="6" t="s">
        <v>10</v>
      </c>
      <c r="L3" s="5" t="s">
        <v>10</v>
      </c>
      <c r="M3" s="5" t="s">
        <v>23</v>
      </c>
      <c r="N3" s="5" t="s">
        <v>24</v>
      </c>
      <c r="O3" s="5" t="s">
        <v>25</v>
      </c>
      <c r="P3" s="5" t="s">
        <v>26</v>
      </c>
      <c r="Q3" s="57" t="s">
        <v>64</v>
      </c>
      <c r="R3" s="26"/>
      <c r="S3" s="26"/>
      <c r="T3" s="26"/>
    </row>
    <row r="4" spans="1:20" ht="41.25" customHeight="1" x14ac:dyDescent="0.2">
      <c r="A4" s="32" t="s">
        <v>82</v>
      </c>
      <c r="B4" s="37" t="s">
        <v>94</v>
      </c>
      <c r="C4" s="43" t="e">
        <f>#REF!/#REF!-1</f>
        <v>#REF!</v>
      </c>
      <c r="D4" s="43" t="e">
        <f>#REF!/#REF!-1</f>
        <v>#REF!</v>
      </c>
      <c r="E4" s="43" t="e">
        <f>#REF!/#REF!-1</f>
        <v>#REF!</v>
      </c>
      <c r="F4" s="51" t="e">
        <f>#REF!/#REF!-1</f>
        <v>#REF!</v>
      </c>
      <c r="G4" s="52" t="e">
        <f>#REF!/#REF!-1</f>
        <v>#REF!</v>
      </c>
      <c r="H4" s="52" t="e">
        <f>#REF!/#REF!-1</f>
        <v>#REF!</v>
      </c>
      <c r="I4" s="52" t="e">
        <f>#REF!/#REF!-1</f>
        <v>#REF!</v>
      </c>
      <c r="J4" s="53" t="e">
        <f>#REF!/#REF!-1</f>
        <v>#REF!</v>
      </c>
      <c r="K4" s="43" t="e">
        <f>#REF!/#REF!-1</f>
        <v>#REF!</v>
      </c>
      <c r="L4" s="51" t="e">
        <f>#REF!/#REF!-1</f>
        <v>#REF!</v>
      </c>
      <c r="M4" s="52" t="e">
        <f>#REF!/#REF!-1</f>
        <v>#REF!</v>
      </c>
      <c r="N4" s="52" t="e">
        <f>#REF!/#REF!-1</f>
        <v>#REF!</v>
      </c>
      <c r="O4" s="52" t="e">
        <f>#REF!/#REF!-1</f>
        <v>#REF!</v>
      </c>
      <c r="P4" s="52" t="e">
        <f>#REF!/#REF!-1</f>
        <v>#REF!</v>
      </c>
      <c r="Q4" s="66" t="e">
        <f>#REF!/#REF!-1</f>
        <v>#REF!</v>
      </c>
      <c r="R4" s="26"/>
      <c r="S4" s="26"/>
      <c r="T4" s="26"/>
    </row>
    <row r="5" spans="1:20" ht="41.25" customHeight="1" x14ac:dyDescent="0.2">
      <c r="A5" s="33" t="s">
        <v>81</v>
      </c>
      <c r="B5" s="38" t="s">
        <v>95</v>
      </c>
      <c r="C5" s="44" t="e">
        <f>#REF!/#REF!-1</f>
        <v>#REF!</v>
      </c>
      <c r="D5" s="44" t="e">
        <f>#REF!/#REF!-1</f>
        <v>#REF!</v>
      </c>
      <c r="E5" s="44" t="e">
        <f>#REF!/#REF!-1</f>
        <v>#REF!</v>
      </c>
      <c r="F5" s="45" t="e">
        <f>#REF!/#REF!-1</f>
        <v>#REF!</v>
      </c>
      <c r="G5" s="46" t="e">
        <f>#REF!/#REF!-1</f>
        <v>#REF!</v>
      </c>
      <c r="H5" s="46" t="e">
        <f>#REF!/#REF!-1</f>
        <v>#REF!</v>
      </c>
      <c r="I5" s="46" t="e">
        <f>#REF!/#REF!-1</f>
        <v>#REF!</v>
      </c>
      <c r="J5" s="47" t="e">
        <f>#REF!/#REF!-1</f>
        <v>#REF!</v>
      </c>
      <c r="K5" s="44" t="e">
        <f>#REF!/#REF!-1</f>
        <v>#REF!</v>
      </c>
      <c r="L5" s="45" t="e">
        <f>#REF!/#REF!-1</f>
        <v>#REF!</v>
      </c>
      <c r="M5" s="46" t="e">
        <f>#REF!/#REF!-1</f>
        <v>#REF!</v>
      </c>
      <c r="N5" s="46" t="e">
        <f>#REF!/#REF!-1</f>
        <v>#REF!</v>
      </c>
      <c r="O5" s="46" t="e">
        <f>#REF!/#REF!-1</f>
        <v>#REF!</v>
      </c>
      <c r="P5" s="46" t="e">
        <f>#REF!/#REF!-1</f>
        <v>#REF!</v>
      </c>
      <c r="Q5" s="47" t="e">
        <f>#REF!/#REF!-1</f>
        <v>#REF!</v>
      </c>
    </row>
    <row r="6" spans="1:20" s="25" customFormat="1" ht="38.25" customHeight="1" x14ac:dyDescent="0.2">
      <c r="A6" s="34" t="s">
        <v>80</v>
      </c>
      <c r="B6" s="37"/>
      <c r="C6" s="43" t="e">
        <f>SUM(#REF!)/SUM(#REF!)-1</f>
        <v>#REF!</v>
      </c>
      <c r="D6" s="43" t="e">
        <f>SUM(#REF!)/SUM(#REF!)-1</f>
        <v>#REF!</v>
      </c>
      <c r="E6" s="43" t="e">
        <f>SUM(#REF!)/SUM(#REF!)-1</f>
        <v>#REF!</v>
      </c>
      <c r="F6" s="51" t="e">
        <f>SUM(#REF!)/SUM(#REF!)-1</f>
        <v>#REF!</v>
      </c>
      <c r="G6" s="52" t="e">
        <f>SUM(#REF!)/SUM(#REF!)-1</f>
        <v>#REF!</v>
      </c>
      <c r="H6" s="52" t="e">
        <f>SUM(#REF!)/SUM(#REF!)-1</f>
        <v>#REF!</v>
      </c>
      <c r="I6" s="52" t="e">
        <f>SUM(#REF!)/SUM(#REF!)-1</f>
        <v>#REF!</v>
      </c>
      <c r="J6" s="53" t="e">
        <f>SUM(#REF!)/SUM(#REF!)-1</f>
        <v>#REF!</v>
      </c>
      <c r="K6" s="43" t="e">
        <f>SUM(#REF!)/SUM(#REF!)-1</f>
        <v>#REF!</v>
      </c>
      <c r="L6" s="51" t="e">
        <f>SUM(#REF!)/SUM(#REF!)-1</f>
        <v>#REF!</v>
      </c>
      <c r="M6" s="52" t="e">
        <f>SUM(#REF!)/SUM(#REF!)-1</f>
        <v>#REF!</v>
      </c>
      <c r="N6" s="52" t="e">
        <f>SUM(#REF!)/SUM(#REF!)-1</f>
        <v>#REF!</v>
      </c>
      <c r="O6" s="52" t="e">
        <f>SUM(#REF!)/SUM(#REF!)-1</f>
        <v>#REF!</v>
      </c>
      <c r="P6" s="52" t="e">
        <f>SUM(#REF!)/SUM(#REF!)-1</f>
        <v>#REF!</v>
      </c>
      <c r="Q6" s="53" t="e">
        <f>SUM(#REF!)/SUM(#REF!)-1</f>
        <v>#REF!</v>
      </c>
    </row>
    <row r="7" spans="1:20" s="25" customFormat="1" ht="38.25" customHeight="1" x14ac:dyDescent="0.2">
      <c r="A7" s="32" t="s">
        <v>79</v>
      </c>
      <c r="B7" s="37" t="s">
        <v>96</v>
      </c>
      <c r="C7" s="43" t="e">
        <f>#REF!/#REF!-1</f>
        <v>#REF!</v>
      </c>
      <c r="D7" s="43" t="e">
        <f>#REF!/#REF!-1</f>
        <v>#REF!</v>
      </c>
      <c r="E7" s="43" t="e">
        <f>#REF!/#REF!-1</f>
        <v>#REF!</v>
      </c>
      <c r="F7" s="51" t="e">
        <f>#REF!/#REF!-1</f>
        <v>#REF!</v>
      </c>
      <c r="G7" s="52" t="e">
        <f>#REF!/#REF!-1</f>
        <v>#REF!</v>
      </c>
      <c r="H7" s="52" t="e">
        <f>#REF!/#REF!-1</f>
        <v>#REF!</v>
      </c>
      <c r="I7" s="52" t="e">
        <f>#REF!/#REF!-1</f>
        <v>#REF!</v>
      </c>
      <c r="J7" s="53" t="e">
        <f>#REF!/#REF!-1</f>
        <v>#REF!</v>
      </c>
      <c r="K7" s="43" t="e">
        <f>#REF!/#REF!-1</f>
        <v>#REF!</v>
      </c>
      <c r="L7" s="51" t="e">
        <f>#REF!/#REF!-1</f>
        <v>#REF!</v>
      </c>
      <c r="M7" s="52" t="e">
        <f>#REF!/#REF!-1</f>
        <v>#REF!</v>
      </c>
      <c r="N7" s="52" t="e">
        <f>#REF!/#REF!-1</f>
        <v>#REF!</v>
      </c>
      <c r="O7" s="52" t="e">
        <f>#REF!/#REF!-1</f>
        <v>#REF!</v>
      </c>
      <c r="P7" s="52" t="e">
        <f>#REF!/#REF!-1</f>
        <v>#REF!</v>
      </c>
      <c r="Q7" s="53" t="e">
        <f>#REF!/#REF!-1</f>
        <v>#REF!</v>
      </c>
    </row>
    <row r="8" spans="1:20" s="25" customFormat="1" ht="38.25" customHeight="1" x14ac:dyDescent="0.2">
      <c r="A8" s="32" t="s">
        <v>78</v>
      </c>
      <c r="B8" s="37" t="s">
        <v>97</v>
      </c>
      <c r="C8" s="43" t="e">
        <f>#REF!/#REF!-1</f>
        <v>#REF!</v>
      </c>
      <c r="D8" s="43" t="e">
        <f>#REF!/#REF!-1</f>
        <v>#REF!</v>
      </c>
      <c r="E8" s="43" t="e">
        <f>#REF!/#REF!-1</f>
        <v>#REF!</v>
      </c>
      <c r="F8" s="51" t="e">
        <f>#REF!/#REF!-1</f>
        <v>#REF!</v>
      </c>
      <c r="G8" s="52" t="e">
        <f>#REF!/#REF!-1</f>
        <v>#REF!</v>
      </c>
      <c r="H8" s="52" t="e">
        <f>#REF!/#REF!-1</f>
        <v>#REF!</v>
      </c>
      <c r="I8" s="52" t="e">
        <f>#REF!/#REF!-1</f>
        <v>#REF!</v>
      </c>
      <c r="J8" s="53" t="e">
        <f>#REF!/#REF!-1</f>
        <v>#REF!</v>
      </c>
      <c r="K8" s="43" t="e">
        <f>#REF!/#REF!-1</f>
        <v>#REF!</v>
      </c>
      <c r="L8" s="51" t="e">
        <f>#REF!/#REF!-1</f>
        <v>#REF!</v>
      </c>
      <c r="M8" s="52" t="e">
        <f>#REF!/#REF!-1</f>
        <v>#REF!</v>
      </c>
      <c r="N8" s="52" t="e">
        <f>#REF!/#REF!-1</f>
        <v>#REF!</v>
      </c>
      <c r="O8" s="52" t="e">
        <f>#REF!/#REF!-1</f>
        <v>#REF!</v>
      </c>
      <c r="P8" s="52" t="e">
        <f>#REF!/#REF!-1</f>
        <v>#REF!</v>
      </c>
      <c r="Q8" s="53" t="e">
        <f>#REF!/#REF!-1</f>
        <v>#REF!</v>
      </c>
    </row>
    <row r="9" spans="1:20" ht="40.5" customHeight="1" x14ac:dyDescent="0.2">
      <c r="A9" s="35" t="s">
        <v>77</v>
      </c>
      <c r="B9" s="38" t="s">
        <v>85</v>
      </c>
      <c r="C9" s="44" t="e">
        <f>#REF!/#REF!-1</f>
        <v>#REF!</v>
      </c>
      <c r="D9" s="44" t="e">
        <f>#REF!/#REF!-1</f>
        <v>#REF!</v>
      </c>
      <c r="E9" s="44" t="e">
        <f>#REF!/#REF!-1</f>
        <v>#REF!</v>
      </c>
      <c r="F9" s="45" t="e">
        <f>#REF!/#REF!-1</f>
        <v>#REF!</v>
      </c>
      <c r="G9" s="46" t="e">
        <f>#REF!/#REF!-1</f>
        <v>#REF!</v>
      </c>
      <c r="H9" s="46" t="e">
        <f>#REF!/#REF!-1</f>
        <v>#REF!</v>
      </c>
      <c r="I9" s="46" t="e">
        <f>#REF!/#REF!-1</f>
        <v>#REF!</v>
      </c>
      <c r="J9" s="47" t="e">
        <f>#REF!/#REF!-1</f>
        <v>#REF!</v>
      </c>
      <c r="K9" s="44" t="e">
        <f>#REF!/#REF!-1</f>
        <v>#REF!</v>
      </c>
      <c r="L9" s="45" t="e">
        <f>#REF!/#REF!-1</f>
        <v>#REF!</v>
      </c>
      <c r="M9" s="46" t="e">
        <f>#REF!/#REF!-1</f>
        <v>#REF!</v>
      </c>
      <c r="N9" s="46" t="e">
        <f>#REF!/#REF!-1</f>
        <v>#REF!</v>
      </c>
      <c r="O9" s="46" t="e">
        <f>#REF!/#REF!-1</f>
        <v>#REF!</v>
      </c>
      <c r="P9" s="46" t="e">
        <f>#REF!/#REF!-1</f>
        <v>#REF!</v>
      </c>
      <c r="Q9" s="47" t="e">
        <f>#REF!/#REF!-1</f>
        <v>#REF!</v>
      </c>
    </row>
    <row r="10" spans="1:20" ht="40.5" customHeight="1" thickBot="1" x14ac:dyDescent="0.25">
      <c r="A10" s="36" t="s">
        <v>86</v>
      </c>
      <c r="B10" s="39" t="s">
        <v>87</v>
      </c>
      <c r="C10" s="48" t="e">
        <f>#REF!/#REF!-1</f>
        <v>#REF!</v>
      </c>
      <c r="D10" s="48" t="e">
        <f>#REF!/#REF!-1</f>
        <v>#REF!</v>
      </c>
      <c r="E10" s="48" t="e">
        <f>#REF!/#REF!-1</f>
        <v>#REF!</v>
      </c>
      <c r="F10" s="60" t="e">
        <f>#REF!/#REF!-1</f>
        <v>#REF!</v>
      </c>
      <c r="G10" s="61" t="e">
        <f>#REF!/#REF!-1</f>
        <v>#REF!</v>
      </c>
      <c r="H10" s="61" t="e">
        <f>#REF!/#REF!-1</f>
        <v>#REF!</v>
      </c>
      <c r="I10" s="61" t="e">
        <f>#REF!/#REF!-1</f>
        <v>#REF!</v>
      </c>
      <c r="J10" s="62" t="e">
        <f>#REF!/#REF!-1</f>
        <v>#REF!</v>
      </c>
      <c r="K10" s="48" t="e">
        <f>#REF!/#REF!-1</f>
        <v>#REF!</v>
      </c>
      <c r="L10" s="60" t="e">
        <f>#REF!/#REF!-1</f>
        <v>#REF!</v>
      </c>
      <c r="M10" s="61" t="e">
        <f>#REF!/#REF!-1</f>
        <v>#REF!</v>
      </c>
      <c r="N10" s="61" t="e">
        <f>#REF!/#REF!-1</f>
        <v>#REF!</v>
      </c>
      <c r="O10" s="67" t="e">
        <f>#REF!/#REF!-1</f>
        <v>#REF!</v>
      </c>
      <c r="P10" s="67" t="e">
        <f>#REF!/#REF!-1</f>
        <v>#REF!</v>
      </c>
      <c r="Q10" s="68" t="e">
        <f>#REF!/#REF!-1</f>
        <v>#REF!</v>
      </c>
    </row>
    <row r="11" spans="1:20" x14ac:dyDescent="0.2">
      <c r="A11" s="24"/>
      <c r="B11" s="23"/>
      <c r="C11" s="22"/>
      <c r="D11" s="22"/>
      <c r="E11" s="22"/>
      <c r="F11" s="22"/>
      <c r="G11" s="22"/>
      <c r="H11" s="22"/>
      <c r="I11" s="22"/>
      <c r="J11" s="22"/>
      <c r="K11" s="22"/>
      <c r="L11" s="22"/>
      <c r="M11" s="22"/>
      <c r="N11" s="22"/>
      <c r="O11" s="22"/>
      <c r="P11" s="22"/>
      <c r="Q11" s="22"/>
      <c r="R11" s="58"/>
      <c r="S11" s="58"/>
    </row>
    <row r="12" spans="1:20" x14ac:dyDescent="0.2">
      <c r="A12" s="24"/>
      <c r="B12" s="23"/>
      <c r="C12" s="2"/>
      <c r="D12" s="2"/>
      <c r="E12" s="2"/>
      <c r="F12" s="2"/>
      <c r="G12" s="2"/>
      <c r="H12" s="2"/>
      <c r="I12" s="2"/>
      <c r="J12" s="2"/>
      <c r="K12" s="2"/>
      <c r="L12" s="2"/>
      <c r="M12" s="2"/>
      <c r="N12" s="2"/>
      <c r="O12" s="2"/>
      <c r="P12" s="2"/>
      <c r="Q12" s="59"/>
      <c r="R12" s="58"/>
      <c r="S12" s="58"/>
    </row>
    <row r="13" spans="1:20" ht="13.5" thickBot="1" x14ac:dyDescent="0.25">
      <c r="C13" s="58"/>
      <c r="D13" s="58"/>
      <c r="E13" s="58"/>
      <c r="F13" s="58"/>
      <c r="G13" s="58"/>
      <c r="H13" s="58"/>
      <c r="I13" s="58"/>
      <c r="J13" s="58"/>
      <c r="K13" s="58"/>
      <c r="L13" s="58"/>
      <c r="M13" s="58"/>
      <c r="N13" s="58"/>
      <c r="O13" s="58"/>
      <c r="P13" s="58"/>
      <c r="Q13" s="58"/>
      <c r="R13" s="58"/>
      <c r="S13" s="58"/>
    </row>
    <row r="14" spans="1:20" ht="63.75" x14ac:dyDescent="0.4">
      <c r="A14" s="21" t="s">
        <v>15</v>
      </c>
      <c r="B14" s="12"/>
      <c r="C14" s="20" t="s">
        <v>19</v>
      </c>
      <c r="D14" s="19" t="s">
        <v>83</v>
      </c>
      <c r="E14" s="18" t="s">
        <v>21</v>
      </c>
      <c r="F14" s="17" t="s">
        <v>5</v>
      </c>
      <c r="G14" s="16"/>
      <c r="H14" s="13"/>
      <c r="I14" s="13"/>
      <c r="J14" s="15"/>
      <c r="K14" s="14" t="s">
        <v>0</v>
      </c>
      <c r="L14" s="13" t="s">
        <v>6</v>
      </c>
      <c r="M14" s="13"/>
      <c r="N14" s="13"/>
      <c r="O14" s="13"/>
      <c r="P14" s="13"/>
      <c r="Q14" s="12"/>
    </row>
    <row r="15" spans="1:20" ht="51" x14ac:dyDescent="0.2">
      <c r="A15" s="11"/>
      <c r="B15" s="10"/>
      <c r="C15" s="9"/>
      <c r="D15" s="9"/>
      <c r="E15" s="8" t="s">
        <v>10</v>
      </c>
      <c r="F15" s="7" t="s">
        <v>10</v>
      </c>
      <c r="G15" s="5" t="s">
        <v>20</v>
      </c>
      <c r="H15" s="5" t="s">
        <v>22</v>
      </c>
      <c r="I15" s="5" t="s">
        <v>36</v>
      </c>
      <c r="J15" s="5" t="s">
        <v>37</v>
      </c>
      <c r="K15" s="6" t="s">
        <v>10</v>
      </c>
      <c r="L15" s="5" t="s">
        <v>10</v>
      </c>
      <c r="M15" s="5" t="s">
        <v>23</v>
      </c>
      <c r="N15" s="5" t="s">
        <v>24</v>
      </c>
      <c r="O15" s="5" t="s">
        <v>25</v>
      </c>
      <c r="P15" s="5" t="s">
        <v>26</v>
      </c>
      <c r="Q15" s="4" t="s">
        <v>64</v>
      </c>
    </row>
    <row r="16" spans="1:20" ht="38.25" customHeight="1" x14ac:dyDescent="0.2">
      <c r="A16" s="35" t="s">
        <v>82</v>
      </c>
      <c r="B16" s="38" t="s">
        <v>94</v>
      </c>
      <c r="C16" s="47" t="e">
        <f>#REF!/#REF!-1</f>
        <v>#REF!</v>
      </c>
      <c r="D16" s="47" t="e">
        <f>#REF!/#REF!-1</f>
        <v>#REF!</v>
      </c>
      <c r="E16" s="47" t="e">
        <f>#REF!/#REF!-1</f>
        <v>#REF!</v>
      </c>
      <c r="F16" s="45" t="e">
        <f>#REF!/#REF!-1</f>
        <v>#REF!</v>
      </c>
      <c r="G16" s="46" t="e">
        <f>#REF!/#REF!-1</f>
        <v>#REF!</v>
      </c>
      <c r="H16" s="46" t="e">
        <f>#REF!/#REF!-1</f>
        <v>#REF!</v>
      </c>
      <c r="I16" s="46" t="e">
        <f>#REF!/#REF!-1</f>
        <v>#REF!</v>
      </c>
      <c r="J16" s="47" t="e">
        <f>#REF!/#REF!-1</f>
        <v>#REF!</v>
      </c>
      <c r="K16" s="47" t="e">
        <f>#REF!/#REF!-1</f>
        <v>#REF!</v>
      </c>
      <c r="L16" s="45" t="e">
        <f>#REF!/#REF!-1</f>
        <v>#REF!</v>
      </c>
      <c r="M16" s="46" t="e">
        <f>#REF!/#REF!-1</f>
        <v>#REF!</v>
      </c>
      <c r="N16" s="46" t="e">
        <f>#REF!/#REF!-1</f>
        <v>#REF!</v>
      </c>
      <c r="O16" s="46" t="e">
        <f>#REF!/#REF!-1</f>
        <v>#REF!</v>
      </c>
      <c r="P16" s="46" t="e">
        <f>#REF!/#REF!-1</f>
        <v>#REF!</v>
      </c>
      <c r="Q16" s="47" t="e">
        <f>#REF!/#REF!-1</f>
        <v>#REF!</v>
      </c>
    </row>
    <row r="17" spans="1:17" ht="38.25" customHeight="1" x14ac:dyDescent="0.2">
      <c r="A17" s="34" t="s">
        <v>81</v>
      </c>
      <c r="B17" s="40" t="s">
        <v>95</v>
      </c>
      <c r="C17" s="50" t="e">
        <f>#REF!/#REF!-1</f>
        <v>#REF!</v>
      </c>
      <c r="D17" s="50" t="e">
        <f>#REF!/#REF!-1</f>
        <v>#REF!</v>
      </c>
      <c r="E17" s="50" t="e">
        <f>#REF!/#REF!-1</f>
        <v>#REF!</v>
      </c>
      <c r="F17" s="69" t="e">
        <f>#REF!/#REF!-1</f>
        <v>#REF!</v>
      </c>
      <c r="G17" s="49" t="e">
        <f>#REF!/#REF!-1</f>
        <v>#REF!</v>
      </c>
      <c r="H17" s="49" t="e">
        <f>#REF!/#REF!-1</f>
        <v>#REF!</v>
      </c>
      <c r="I17" s="49" t="e">
        <f>#REF!/#REF!-1</f>
        <v>#REF!</v>
      </c>
      <c r="J17" s="50" t="e">
        <f>#REF!/#REF!-1</f>
        <v>#REF!</v>
      </c>
      <c r="K17" s="50" t="e">
        <f>#REF!/#REF!-1</f>
        <v>#REF!</v>
      </c>
      <c r="L17" s="69" t="e">
        <f>#REF!/#REF!-1</f>
        <v>#REF!</v>
      </c>
      <c r="M17" s="49" t="e">
        <f>#REF!/#REF!-1</f>
        <v>#REF!</v>
      </c>
      <c r="N17" s="49" t="e">
        <f>#REF!/#REF!-1</f>
        <v>#REF!</v>
      </c>
      <c r="O17" s="49" t="e">
        <f>#REF!/#REF!-1</f>
        <v>#REF!</v>
      </c>
      <c r="P17" s="49" t="e">
        <f>#REF!/#REF!-1</f>
        <v>#REF!</v>
      </c>
      <c r="Q17" s="50" t="e">
        <f>#REF!/#REF!-1</f>
        <v>#REF!</v>
      </c>
    </row>
    <row r="18" spans="1:17" ht="38.25" customHeight="1" x14ac:dyDescent="0.2">
      <c r="A18" s="34" t="s">
        <v>80</v>
      </c>
      <c r="B18" s="40"/>
      <c r="C18" s="50" t="e">
        <f>SUM(#REF!)/SUM(#REF!)-1</f>
        <v>#REF!</v>
      </c>
      <c r="D18" s="50" t="e">
        <f>SUM(#REF!)/SUM(#REF!)-1</f>
        <v>#REF!</v>
      </c>
      <c r="E18" s="50" t="e">
        <f>SUM(#REF!)/SUM(#REF!)-1</f>
        <v>#REF!</v>
      </c>
      <c r="F18" s="69" t="e">
        <f>SUM(#REF!)/SUM(#REF!)-1</f>
        <v>#REF!</v>
      </c>
      <c r="G18" s="49" t="e">
        <f>SUM(#REF!)/SUM(#REF!)-1</f>
        <v>#REF!</v>
      </c>
      <c r="H18" s="49" t="e">
        <f>SUM(#REF!)/SUM(#REF!)-1</f>
        <v>#REF!</v>
      </c>
      <c r="I18" s="49" t="e">
        <f>SUM(#REF!)/SUM(#REF!)-1</f>
        <v>#REF!</v>
      </c>
      <c r="J18" s="50" t="e">
        <f>SUM(#REF!)/SUM(#REF!)-1</f>
        <v>#REF!</v>
      </c>
      <c r="K18" s="50" t="e">
        <f>SUM(#REF!)/SUM(#REF!)-1</f>
        <v>#REF!</v>
      </c>
      <c r="L18" s="69" t="e">
        <f>SUM(#REF!)/SUM(#REF!)-1</f>
        <v>#REF!</v>
      </c>
      <c r="M18" s="49" t="e">
        <f>SUM(#REF!)/SUM(#REF!)-1</f>
        <v>#REF!</v>
      </c>
      <c r="N18" s="49" t="e">
        <f>SUM(#REF!)/SUM(#REF!)-1</f>
        <v>#REF!</v>
      </c>
      <c r="O18" s="49" t="e">
        <f>SUM(#REF!)/SUM(#REF!)-1</f>
        <v>#REF!</v>
      </c>
      <c r="P18" s="49" t="e">
        <f>SUM(#REF!)/SUM(#REF!)-1</f>
        <v>#REF!</v>
      </c>
      <c r="Q18" s="50" t="e">
        <f>SUM(#REF!)/SUM(#REF!)-1</f>
        <v>#REF!</v>
      </c>
    </row>
    <row r="19" spans="1:17" ht="38.25" customHeight="1" x14ac:dyDescent="0.2">
      <c r="A19" s="34" t="s">
        <v>79</v>
      </c>
      <c r="B19" s="40" t="s">
        <v>96</v>
      </c>
      <c r="C19" s="50" t="e">
        <f>#REF!</f>
        <v>#REF!</v>
      </c>
      <c r="D19" s="50" t="e">
        <f>#REF!</f>
        <v>#REF!</v>
      </c>
      <c r="E19" s="50" t="e">
        <f>#REF!</f>
        <v>#REF!</v>
      </c>
      <c r="F19" s="49" t="e">
        <f>#REF!</f>
        <v>#REF!</v>
      </c>
      <c r="G19" s="49" t="e">
        <f>#REF!</f>
        <v>#REF!</v>
      </c>
      <c r="H19" s="49" t="e">
        <f>#REF!</f>
        <v>#REF!</v>
      </c>
      <c r="I19" s="49" t="e">
        <f>#REF!</f>
        <v>#REF!</v>
      </c>
      <c r="J19" s="50" t="e">
        <f>#REF!</f>
        <v>#REF!</v>
      </c>
      <c r="K19" s="50" t="e">
        <f>#REF!</f>
        <v>#REF!</v>
      </c>
      <c r="L19" s="49" t="e">
        <f>#REF!</f>
        <v>#REF!</v>
      </c>
      <c r="M19" s="49" t="e">
        <f>#REF!</f>
        <v>#REF!</v>
      </c>
      <c r="N19" s="49" t="e">
        <f>#REF!</f>
        <v>#REF!</v>
      </c>
      <c r="O19" s="49" t="e">
        <f>#REF!</f>
        <v>#REF!</v>
      </c>
      <c r="P19" s="49" t="e">
        <f>#REF!</f>
        <v>#REF!</v>
      </c>
      <c r="Q19" s="50" t="e">
        <f>#REF!</f>
        <v>#REF!</v>
      </c>
    </row>
    <row r="20" spans="1:17" ht="38.25" customHeight="1" x14ac:dyDescent="0.2">
      <c r="A20" s="32" t="s">
        <v>78</v>
      </c>
      <c r="B20" s="37" t="s">
        <v>97</v>
      </c>
      <c r="C20" s="53" t="e">
        <f>#REF!</f>
        <v>#REF!</v>
      </c>
      <c r="D20" s="53" t="e">
        <f>#REF!</f>
        <v>#REF!</v>
      </c>
      <c r="E20" s="53" t="e">
        <f>#REF!</f>
        <v>#REF!</v>
      </c>
      <c r="F20" s="52" t="e">
        <f>#REF!</f>
        <v>#REF!</v>
      </c>
      <c r="G20" s="52" t="e">
        <f>#REF!</f>
        <v>#REF!</v>
      </c>
      <c r="H20" s="52" t="e">
        <f>#REF!</f>
        <v>#REF!</v>
      </c>
      <c r="I20" s="52" t="e">
        <f>#REF!</f>
        <v>#REF!</v>
      </c>
      <c r="J20" s="53" t="e">
        <f>#REF!</f>
        <v>#REF!</v>
      </c>
      <c r="K20" s="53" t="e">
        <f>#REF!</f>
        <v>#REF!</v>
      </c>
      <c r="L20" s="52" t="e">
        <f>#REF!</f>
        <v>#REF!</v>
      </c>
      <c r="M20" s="52" t="e">
        <f>#REF!</f>
        <v>#REF!</v>
      </c>
      <c r="N20" s="52" t="e">
        <f>#REF!</f>
        <v>#REF!</v>
      </c>
      <c r="O20" s="52" t="e">
        <f>#REF!</f>
        <v>#REF!</v>
      </c>
      <c r="P20" s="52" t="e">
        <f>#REF!</f>
        <v>#REF!</v>
      </c>
      <c r="Q20" s="53" t="e">
        <f>#REF!</f>
        <v>#REF!</v>
      </c>
    </row>
    <row r="21" spans="1:17" ht="38.25" customHeight="1" x14ac:dyDescent="0.2">
      <c r="A21" s="32" t="s">
        <v>77</v>
      </c>
      <c r="B21" s="37" t="s">
        <v>85</v>
      </c>
      <c r="C21" s="53" t="e">
        <f>#REF!/#REF!-1</f>
        <v>#REF!</v>
      </c>
      <c r="D21" s="53" t="e">
        <f>#REF!/#REF!-1</f>
        <v>#REF!</v>
      </c>
      <c r="E21" s="53" t="e">
        <f>#REF!/#REF!-1</f>
        <v>#REF!</v>
      </c>
      <c r="F21" s="51" t="e">
        <f>#REF!/#REF!-1</f>
        <v>#REF!</v>
      </c>
      <c r="G21" s="52" t="e">
        <f>#REF!/#REF!-1</f>
        <v>#REF!</v>
      </c>
      <c r="H21" s="52" t="e">
        <f>#REF!/#REF!-1</f>
        <v>#REF!</v>
      </c>
      <c r="I21" s="52" t="e">
        <f>#REF!/#REF!-1</f>
        <v>#REF!</v>
      </c>
      <c r="J21" s="53" t="e">
        <f>#REF!/#REF!-1</f>
        <v>#REF!</v>
      </c>
      <c r="K21" s="53" t="e">
        <f>#REF!/#REF!-1</f>
        <v>#REF!</v>
      </c>
      <c r="L21" s="51" t="e">
        <f>#REF!/#REF!-1</f>
        <v>#REF!</v>
      </c>
      <c r="M21" s="52" t="e">
        <f>#REF!/#REF!-1</f>
        <v>#REF!</v>
      </c>
      <c r="N21" s="52" t="e">
        <f>#REF!/#REF!-1</f>
        <v>#REF!</v>
      </c>
      <c r="O21" s="52" t="e">
        <f>#REF!/#REF!-1</f>
        <v>#REF!</v>
      </c>
      <c r="P21" s="52" t="e">
        <f>#REF!/#REF!-1</f>
        <v>#REF!</v>
      </c>
      <c r="Q21" s="53" t="e">
        <f>#REF!/#REF!-1</f>
        <v>#REF!</v>
      </c>
    </row>
    <row r="22" spans="1:17" ht="38.25" customHeight="1" thickBot="1" x14ac:dyDescent="0.25">
      <c r="A22" s="41" t="s">
        <v>86</v>
      </c>
      <c r="B22" s="42" t="s">
        <v>87</v>
      </c>
      <c r="C22" s="56" t="e">
        <f>#REF!/#REF!-1</f>
        <v>#REF!</v>
      </c>
      <c r="D22" s="56" t="e">
        <f>#REF!/#REF!-1</f>
        <v>#REF!</v>
      </c>
      <c r="E22" s="56" t="e">
        <f>#REF!/#REF!-1</f>
        <v>#REF!</v>
      </c>
      <c r="F22" s="54" t="e">
        <f>#REF!/#REF!-1</f>
        <v>#REF!</v>
      </c>
      <c r="G22" s="55" t="e">
        <f>#REF!/#REF!-1</f>
        <v>#REF!</v>
      </c>
      <c r="H22" s="55" t="e">
        <f>#REF!/#REF!-1</f>
        <v>#REF!</v>
      </c>
      <c r="I22" s="55" t="e">
        <f>#REF!/#REF!-1</f>
        <v>#REF!</v>
      </c>
      <c r="J22" s="56" t="e">
        <f>#REF!/#REF!-1</f>
        <v>#REF!</v>
      </c>
      <c r="K22" s="56" t="e">
        <f>#REF!/#REF!-1</f>
        <v>#REF!</v>
      </c>
      <c r="L22" s="54" t="e">
        <f>#REF!/#REF!-1</f>
        <v>#REF!</v>
      </c>
      <c r="M22" s="55" t="e">
        <f>#REF!/#REF!-1</f>
        <v>#REF!</v>
      </c>
      <c r="N22" s="55" t="e">
        <f>#REF!/#REF!-1</f>
        <v>#REF!</v>
      </c>
      <c r="O22" s="55" t="e">
        <f>#REF!/#REF!-1</f>
        <v>#REF!</v>
      </c>
      <c r="P22" s="55" t="e">
        <f>#REF!/#REF!-1</f>
        <v>#REF!</v>
      </c>
      <c r="Q22" s="56" t="e">
        <f>#REF!/#REF!-1</f>
        <v>#REF!</v>
      </c>
    </row>
    <row r="24" spans="1:17" x14ac:dyDescent="0.2">
      <c r="C24" s="63"/>
      <c r="D24" s="63"/>
      <c r="E24" s="63"/>
      <c r="F24" s="63"/>
      <c r="G24" s="63"/>
      <c r="H24" s="63"/>
      <c r="I24" s="63"/>
      <c r="J24" s="63"/>
      <c r="K24" s="63"/>
      <c r="L24" s="63"/>
      <c r="M24" s="63"/>
      <c r="N24" s="63"/>
      <c r="O24" s="63"/>
      <c r="P24" s="63"/>
      <c r="Q24" s="63"/>
    </row>
    <row r="25" spans="1:17" x14ac:dyDescent="0.2">
      <c r="C25" s="64"/>
      <c r="D25" s="64"/>
      <c r="E25" s="64"/>
      <c r="F25" s="64"/>
      <c r="G25" s="64"/>
      <c r="H25" s="64"/>
      <c r="I25" s="64"/>
      <c r="J25" s="64"/>
      <c r="K25" s="64"/>
      <c r="L25" s="64"/>
      <c r="M25" s="64"/>
      <c r="N25" s="64"/>
      <c r="O25" s="64"/>
      <c r="P25" s="64"/>
      <c r="Q25" s="64"/>
    </row>
    <row r="26" spans="1:17" x14ac:dyDescent="0.2">
      <c r="C26" s="64"/>
      <c r="D26" s="64"/>
      <c r="E26" s="64"/>
      <c r="F26" s="64"/>
      <c r="G26" s="64"/>
      <c r="H26" s="64"/>
      <c r="I26" s="64"/>
      <c r="J26" s="64"/>
      <c r="K26" s="64"/>
      <c r="L26" s="64"/>
      <c r="M26" s="64"/>
      <c r="N26" s="64"/>
      <c r="O26" s="64"/>
      <c r="P26" s="64"/>
      <c r="Q26" s="64"/>
    </row>
    <row r="27" spans="1:17" x14ac:dyDescent="0.2">
      <c r="C27" s="65"/>
      <c r="D27" s="65"/>
      <c r="E27" s="65"/>
      <c r="F27" s="65"/>
      <c r="G27" s="65"/>
      <c r="H27" s="65"/>
      <c r="I27" s="65"/>
      <c r="J27" s="65"/>
      <c r="K27" s="65"/>
      <c r="L27" s="65"/>
      <c r="M27" s="65"/>
      <c r="N27" s="65"/>
      <c r="O27" s="65"/>
      <c r="P27" s="65"/>
      <c r="Q27" s="65"/>
    </row>
    <row r="28" spans="1:17" x14ac:dyDescent="0.2">
      <c r="C28" s="64"/>
      <c r="D28" s="64"/>
      <c r="E28" s="64"/>
      <c r="F28" s="64"/>
      <c r="G28" s="64"/>
      <c r="H28" s="64"/>
      <c r="I28" s="64"/>
      <c r="J28" s="64"/>
      <c r="K28" s="64"/>
      <c r="L28" s="64"/>
      <c r="M28" s="64"/>
      <c r="N28" s="64"/>
      <c r="O28" s="64"/>
      <c r="P28" s="64"/>
      <c r="Q28" s="64"/>
    </row>
    <row r="30" spans="1:17" x14ac:dyDescent="0.2">
      <c r="C30" s="1"/>
      <c r="D30" s="1"/>
      <c r="E30" s="1"/>
      <c r="F30" s="1"/>
      <c r="G30" s="1"/>
      <c r="H30" s="1"/>
      <c r="I30" s="1"/>
      <c r="J30" s="1"/>
      <c r="K30" s="1"/>
      <c r="L30" s="1"/>
      <c r="M30" s="1"/>
      <c r="N30" s="1"/>
      <c r="O30" s="1"/>
      <c r="P30" s="1"/>
      <c r="Q30" s="1"/>
    </row>
    <row r="31" spans="1:17" x14ac:dyDescent="0.2">
      <c r="C31" s="1"/>
      <c r="D31" s="1"/>
      <c r="E31" s="1"/>
      <c r="F31" s="1"/>
      <c r="G31" s="1"/>
      <c r="H31" s="1"/>
      <c r="I31" s="1"/>
      <c r="J31" s="1"/>
      <c r="K31" s="1"/>
      <c r="L31" s="1"/>
      <c r="M31" s="1"/>
      <c r="N31" s="1"/>
      <c r="O31" s="1"/>
      <c r="P31" s="1"/>
      <c r="Q31" s="1"/>
    </row>
    <row r="32" spans="1:17" x14ac:dyDescent="0.2">
      <c r="C32" s="1"/>
      <c r="D32" s="1"/>
      <c r="E32" s="1"/>
      <c r="F32" s="1"/>
      <c r="G32" s="1"/>
      <c r="H32" s="1"/>
      <c r="I32" s="1"/>
      <c r="J32" s="1"/>
      <c r="K32" s="1"/>
      <c r="L32" s="1"/>
      <c r="M32" s="1"/>
      <c r="N32" s="1"/>
      <c r="O32" s="1"/>
      <c r="P32" s="1"/>
      <c r="Q32" s="1"/>
    </row>
    <row r="33" spans="3:17" x14ac:dyDescent="0.2">
      <c r="C33" s="1"/>
      <c r="D33" s="1"/>
      <c r="E33" s="1"/>
      <c r="F33" s="1"/>
      <c r="G33" s="1"/>
      <c r="H33" s="1"/>
      <c r="I33" s="1"/>
      <c r="J33" s="1"/>
      <c r="K33" s="1"/>
      <c r="L33" s="1"/>
      <c r="M33" s="1"/>
      <c r="N33" s="1"/>
      <c r="O33" s="1"/>
      <c r="P33" s="1"/>
      <c r="Q33" s="1"/>
    </row>
  </sheetData>
  <pageMargins left="0.25" right="0.25" top="0.75" bottom="0.75" header="0.3" footer="0.3"/>
  <pageSetup paperSize="9" scale="61" fitToWidth="0" orientation="landscape" r:id="rId1"/>
  <headerFooter alignWithMargins="0"/>
  <rowBreaks count="1" manualBreakCount="1">
    <brk id="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3"/>
  <sheetViews>
    <sheetView tabSelected="1" view="pageBreakPreview" zoomScale="130" zoomScaleNormal="70" zoomScaleSheetLayoutView="130" zoomScalePageLayoutView="85" workbookViewId="0">
      <selection activeCell="A4" sqref="A4"/>
    </sheetView>
  </sheetViews>
  <sheetFormatPr defaultRowHeight="15.75" x14ac:dyDescent="0.25"/>
  <cols>
    <col min="1" max="1" customWidth="true" style="146" width="4.0" collapsed="false"/>
    <col min="2" max="2" customWidth="true" style="146" width="5.140625" collapsed="false"/>
    <col min="3" max="3" customWidth="true" style="146" width="17.28515625" collapsed="false"/>
    <col min="4" max="16384" style="146" width="9.140625" collapsed="false"/>
  </cols>
  <sheetData>
    <row r="1" spans="2:4" ht="62.25" customHeight="1" x14ac:dyDescent="0.25"/>
    <row r="3" spans="2:4" ht="26.25" x14ac:dyDescent="0.25">
      <c r="B3" s="297"/>
      <c r="C3" s="296"/>
      <c r="D3" s="296"/>
    </row>
    <row r="4" spans="2:4" ht="26.25" x14ac:dyDescent="0.25">
      <c r="B4" s="297" t="s">
        <v>260</v>
      </c>
      <c r="C4" s="296"/>
      <c r="D4" s="296"/>
    </row>
    <row r="5" spans="2:4" ht="26.25" x14ac:dyDescent="0.25">
      <c r="B5" s="297" t="s">
        <v>286</v>
      </c>
      <c r="C5" s="296"/>
      <c r="D5" s="296"/>
    </row>
    <row r="6" spans="2:4" ht="21" x14ac:dyDescent="0.35">
      <c r="B6" s="147" t="s">
        <v>287</v>
      </c>
      <c r="C6" s="148"/>
      <c r="D6" s="148"/>
    </row>
    <row r="8" spans="2:4" x14ac:dyDescent="0.25">
      <c r="B8" s="149" t="s">
        <v>274</v>
      </c>
      <c r="C8" s="149"/>
      <c r="D8" s="149"/>
    </row>
    <row r="9" spans="2:4" x14ac:dyDescent="0.25">
      <c r="C9" s="150" t="s">
        <v>244</v>
      </c>
      <c r="D9" s="146" t="s">
        <v>258</v>
      </c>
    </row>
    <row r="10" spans="2:4" x14ac:dyDescent="0.25">
      <c r="C10" s="150" t="s">
        <v>243</v>
      </c>
      <c r="D10" s="146" t="s">
        <v>259</v>
      </c>
    </row>
    <row r="11" spans="2:4" x14ac:dyDescent="0.25">
      <c r="C11" s="150" t="s">
        <v>245</v>
      </c>
      <c r="D11" s="146" t="s">
        <v>263</v>
      </c>
    </row>
    <row r="12" spans="2:4" x14ac:dyDescent="0.25">
      <c r="C12" s="150" t="s">
        <v>246</v>
      </c>
      <c r="D12" s="146" t="s">
        <v>248</v>
      </c>
    </row>
    <row r="13" spans="2:4" x14ac:dyDescent="0.25">
      <c r="C13" s="150"/>
    </row>
    <row r="14" spans="2:4" x14ac:dyDescent="0.25">
      <c r="B14" s="149" t="s">
        <v>261</v>
      </c>
      <c r="C14" s="150"/>
    </row>
    <row r="15" spans="2:4" x14ac:dyDescent="0.25">
      <c r="C15" s="150" t="s">
        <v>247</v>
      </c>
      <c r="D15" s="146" t="s">
        <v>262</v>
      </c>
    </row>
    <row r="17" spans="2:3" x14ac:dyDescent="0.25">
      <c r="B17" s="149" t="s">
        <v>222</v>
      </c>
    </row>
    <row r="18" spans="2:3" x14ac:dyDescent="0.25">
      <c r="C18" s="146" t="s">
        <v>249</v>
      </c>
    </row>
    <row r="19" spans="2:3" x14ac:dyDescent="0.25">
      <c r="C19" s="146" t="s">
        <v>223</v>
      </c>
    </row>
    <row r="21" spans="2:3" x14ac:dyDescent="0.25">
      <c r="B21" s="158" t="s">
        <v>226</v>
      </c>
      <c r="C21" s="159"/>
    </row>
    <row r="22" spans="2:3" x14ac:dyDescent="0.25">
      <c r="B22" s="159"/>
      <c r="C22" s="159" t="s">
        <v>227</v>
      </c>
    </row>
    <row r="23" spans="2:3" x14ac:dyDescent="0.25">
      <c r="B23" s="159"/>
      <c r="C23" s="160" t="s">
        <v>228</v>
      </c>
    </row>
  </sheetData>
  <pageMargins left="0.23622047244094491" right="0.23622047244094491" top="0.35433070866141736" bottom="0.35433070866141736" header="0" footer="0"/>
  <pageSetup paperSize="9" scale="9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R277"/>
  <sheetViews>
    <sheetView view="pageBreakPreview" zoomScale="70" zoomScaleNormal="85" zoomScaleSheetLayoutView="70" workbookViewId="0">
      <pane ySplit="10" topLeftCell="A11" activePane="bottomLeft" state="frozen"/>
      <selection activeCell="E32" sqref="E32"/>
      <selection pane="bottomLeft" activeCell="U22" sqref="U22"/>
    </sheetView>
  </sheetViews>
  <sheetFormatPr defaultRowHeight="12.75" x14ac:dyDescent="0.2"/>
  <cols>
    <col min="1" max="1" customWidth="true" style="82" width="18.140625" collapsed="false"/>
    <col min="2" max="2" bestFit="true" customWidth="true" style="82" width="4.5703125" collapsed="false"/>
    <col min="3" max="3" customWidth="true" style="82" width="12.85546875" collapsed="false"/>
    <col min="4" max="4" customWidth="true" style="99" width="13.85546875" collapsed="false"/>
    <col min="5" max="6" customWidth="true" style="82" width="13.0" collapsed="false"/>
    <col min="7" max="7" customWidth="true" style="82" width="14.28515625" collapsed="false"/>
    <col min="8" max="12" customWidth="true" style="82" width="13.0" collapsed="false"/>
    <col min="13" max="13" customWidth="true" style="82" width="15.7109375" collapsed="false"/>
    <col min="14" max="15" customWidth="true" style="82" width="13.0" collapsed="false"/>
    <col min="16" max="18" customWidth="true" style="82" width="19.42578125" collapsed="false"/>
    <col min="19" max="16384" style="82" width="9.140625" collapsed="false"/>
  </cols>
  <sheetData>
    <row r="1" spans="1:16" s="187" customFormat="1" ht="57.75" customHeight="1" x14ac:dyDescent="0.2">
      <c r="A1" s="338" t="s">
        <v>264</v>
      </c>
      <c r="B1" s="339"/>
      <c r="C1" s="339"/>
      <c r="D1" s="339"/>
      <c r="E1" s="339"/>
      <c r="F1" s="339"/>
      <c r="G1" s="339"/>
      <c r="H1" s="339"/>
      <c r="I1" s="339"/>
      <c r="J1" s="339"/>
      <c r="K1" s="339"/>
      <c r="L1" s="339"/>
      <c r="M1" s="339"/>
      <c r="N1" s="339"/>
      <c r="O1" s="339"/>
      <c r="P1" s="196"/>
    </row>
    <row r="2" spans="1:16" s="187" customFormat="1" ht="12.75" customHeight="1" x14ac:dyDescent="0.3">
      <c r="A2" s="107"/>
      <c r="B2" s="208"/>
      <c r="C2" s="208"/>
      <c r="D2" s="208"/>
      <c r="E2" s="208"/>
      <c r="F2" s="208"/>
      <c r="G2" s="208"/>
      <c r="H2" s="208"/>
      <c r="I2" s="208"/>
      <c r="J2" s="208"/>
      <c r="K2" s="208"/>
      <c r="L2" s="208"/>
      <c r="M2" s="208"/>
      <c r="N2" s="208"/>
      <c r="O2" s="208"/>
      <c r="P2" s="208"/>
    </row>
    <row r="3" spans="1:16" s="187" customFormat="1" ht="18" customHeight="1" x14ac:dyDescent="0.25">
      <c r="A3" s="287" t="s">
        <v>288</v>
      </c>
      <c r="B3" s="287"/>
      <c r="C3" s="287"/>
      <c r="D3" s="209"/>
    </row>
    <row r="4" spans="1:16" s="187" customFormat="1" ht="18.75" thickBot="1" x14ac:dyDescent="0.3">
      <c r="C4" s="209"/>
      <c r="D4" s="210"/>
      <c r="E4" s="210"/>
      <c r="F4" s="211"/>
      <c r="G4" s="210"/>
      <c r="H4" s="210"/>
      <c r="I4" s="210"/>
      <c r="J4" s="210"/>
      <c r="K4" s="210"/>
      <c r="L4" s="210"/>
      <c r="M4" s="210"/>
      <c r="N4" s="210"/>
      <c r="O4" s="105"/>
      <c r="P4" s="98" t="s">
        <v>216</v>
      </c>
    </row>
    <row r="5" spans="1:16" s="215" customFormat="1" ht="51" x14ac:dyDescent="0.2">
      <c r="A5" s="104"/>
      <c r="B5" s="104"/>
      <c r="C5" s="273" t="s">
        <v>253</v>
      </c>
      <c r="D5" s="273" t="s">
        <v>254</v>
      </c>
      <c r="E5" s="212" t="s">
        <v>5</v>
      </c>
      <c r="F5" s="213"/>
      <c r="G5" s="213"/>
      <c r="H5" s="212"/>
      <c r="I5" s="212"/>
      <c r="J5" s="214" t="s">
        <v>0</v>
      </c>
      <c r="K5" s="212" t="s">
        <v>6</v>
      </c>
      <c r="L5" s="212"/>
      <c r="M5" s="212"/>
      <c r="N5" s="212"/>
      <c r="O5" s="212"/>
      <c r="P5" s="274" t="s">
        <v>257</v>
      </c>
    </row>
    <row r="6" spans="1:16" s="215" customFormat="1" ht="61.5" customHeight="1" x14ac:dyDescent="0.2">
      <c r="A6" s="216"/>
      <c r="B6" s="216"/>
      <c r="C6" s="270"/>
      <c r="D6" s="270" t="s">
        <v>10</v>
      </c>
      <c r="E6" s="270" t="s">
        <v>10</v>
      </c>
      <c r="F6" s="235" t="s">
        <v>20</v>
      </c>
      <c r="G6" s="235" t="s">
        <v>255</v>
      </c>
      <c r="H6" s="235" t="s">
        <v>36</v>
      </c>
      <c r="I6" s="235" t="s">
        <v>37</v>
      </c>
      <c r="J6" s="235" t="s">
        <v>10</v>
      </c>
      <c r="K6" s="235" t="s">
        <v>10</v>
      </c>
      <c r="L6" s="235" t="s">
        <v>23</v>
      </c>
      <c r="M6" s="235" t="s">
        <v>24</v>
      </c>
      <c r="N6" s="235" t="s">
        <v>25</v>
      </c>
      <c r="O6" s="235" t="s">
        <v>26</v>
      </c>
      <c r="P6" s="217"/>
    </row>
    <row r="7" spans="1:16" s="215" customFormat="1" x14ac:dyDescent="0.2">
      <c r="A7" s="216"/>
      <c r="B7" s="216"/>
      <c r="C7" s="270"/>
      <c r="D7" s="270"/>
      <c r="E7" s="270"/>
      <c r="F7" s="235"/>
      <c r="G7" s="235"/>
      <c r="H7" s="235"/>
      <c r="I7" s="235"/>
      <c r="J7" s="235"/>
      <c r="K7" s="235"/>
      <c r="L7" s="235"/>
      <c r="M7" s="235"/>
      <c r="N7" s="235"/>
      <c r="O7" s="235"/>
      <c r="P7" s="217"/>
    </row>
    <row r="8" spans="1:16" s="215" customFormat="1" ht="13.5" thickBot="1" x14ac:dyDescent="0.25">
      <c r="A8" s="96" t="s">
        <v>45</v>
      </c>
      <c r="B8" s="218"/>
      <c r="C8" s="271" t="s">
        <v>251</v>
      </c>
      <c r="D8" s="271" t="s">
        <v>46</v>
      </c>
      <c r="E8" s="271" t="s">
        <v>47</v>
      </c>
      <c r="F8" s="239" t="s">
        <v>40</v>
      </c>
      <c r="G8" s="239" t="s">
        <v>12</v>
      </c>
      <c r="H8" s="239" t="s">
        <v>14</v>
      </c>
      <c r="I8" s="239" t="s">
        <v>13</v>
      </c>
      <c r="J8" s="239" t="s">
        <v>31</v>
      </c>
      <c r="K8" s="239" t="s">
        <v>180</v>
      </c>
      <c r="L8" s="239" t="s">
        <v>48</v>
      </c>
      <c r="M8" s="239" t="s">
        <v>49</v>
      </c>
      <c r="N8" s="239" t="s">
        <v>50</v>
      </c>
      <c r="O8" s="239" t="s">
        <v>252</v>
      </c>
      <c r="P8" s="219"/>
    </row>
    <row r="9" spans="1:16" ht="14.25" customHeight="1" x14ac:dyDescent="0.2">
      <c r="A9" s="209"/>
      <c r="B9" s="209"/>
      <c r="C9" s="272"/>
      <c r="D9" s="238"/>
      <c r="E9" s="238"/>
      <c r="F9" s="238"/>
      <c r="G9" s="238"/>
      <c r="H9" s="238"/>
      <c r="I9" s="238"/>
      <c r="J9" s="238"/>
      <c r="K9" s="238"/>
      <c r="L9" s="238"/>
      <c r="M9" s="238"/>
      <c r="N9" s="238"/>
      <c r="O9" s="238"/>
      <c r="P9" s="220"/>
    </row>
    <row r="10" spans="1:16" ht="10.5" customHeight="1" x14ac:dyDescent="0.2">
      <c r="A10" s="133" t="s">
        <v>233</v>
      </c>
      <c r="B10" s="215"/>
      <c r="C10" s="165">
        <v>1000.0000000000007</v>
      </c>
      <c r="D10" s="165">
        <v>12.317858740333689</v>
      </c>
      <c r="E10" s="165">
        <v>172.11719168776744</v>
      </c>
      <c r="F10" s="165">
        <v>18.914145065189203</v>
      </c>
      <c r="G10" s="165">
        <v>105.61100456233375</v>
      </c>
      <c r="H10" s="165">
        <v>34.608208680752135</v>
      </c>
      <c r="I10" s="165">
        <v>12.98383337949239</v>
      </c>
      <c r="J10" s="165">
        <v>58.820154410877166</v>
      </c>
      <c r="K10" s="165">
        <v>756.74479516102224</v>
      </c>
      <c r="L10" s="165">
        <v>136.50845272336824</v>
      </c>
      <c r="M10" s="165">
        <v>79.068333222601865</v>
      </c>
      <c r="N10" s="165">
        <v>285.1868679716714</v>
      </c>
      <c r="O10" s="165">
        <v>255.98114124338059</v>
      </c>
      <c r="P10" s="221"/>
    </row>
    <row r="11" spans="1:16" ht="10.5" customHeight="1" x14ac:dyDescent="0.2">
      <c r="A11" s="133"/>
      <c r="B11" s="215"/>
      <c r="C11" s="189"/>
      <c r="D11" s="189"/>
      <c r="E11" s="189"/>
      <c r="F11" s="189"/>
      <c r="G11" s="189"/>
      <c r="H11" s="189"/>
      <c r="I11" s="189"/>
      <c r="J11" s="189"/>
      <c r="K11" s="189"/>
      <c r="L11" s="189"/>
      <c r="M11" s="189"/>
      <c r="N11" s="189"/>
      <c r="O11" s="222"/>
      <c r="P11" s="189"/>
    </row>
    <row r="12" spans="1:16" x14ac:dyDescent="0.2">
      <c r="A12" s="187">
        <v>1998</v>
      </c>
      <c r="B12" s="187"/>
      <c r="C12" s="161">
        <v>78.264532723260317</v>
      </c>
      <c r="D12" s="161">
        <v>77.39548204499998</v>
      </c>
      <c r="E12" s="161">
        <v>93.900242287195013</v>
      </c>
      <c r="F12" s="161">
        <v>75.269621840618257</v>
      </c>
      <c r="G12" s="161">
        <v>97.309286410000013</v>
      </c>
      <c r="H12" s="161">
        <v>107.6059369</v>
      </c>
      <c r="I12" s="161">
        <v>77.355162672169399</v>
      </c>
      <c r="J12" s="161">
        <v>91.605871226450731</v>
      </c>
      <c r="K12" s="161">
        <v>73.56756761617838</v>
      </c>
      <c r="L12" s="161">
        <v>79.118376120933874</v>
      </c>
      <c r="M12" s="161">
        <v>67.055740631588833</v>
      </c>
      <c r="N12" s="161">
        <v>62.369464815940766</v>
      </c>
      <c r="O12" s="186">
        <v>87.640840093735946</v>
      </c>
      <c r="P12" s="161">
        <v>82.826381027261306</v>
      </c>
    </row>
    <row r="13" spans="1:16" x14ac:dyDescent="0.2">
      <c r="A13" s="187">
        <v>1999</v>
      </c>
      <c r="B13" s="187"/>
      <c r="C13" s="161">
        <v>79.069826218139525</v>
      </c>
      <c r="D13" s="161">
        <v>80.812589149999994</v>
      </c>
      <c r="E13" s="161">
        <v>91.635821984581767</v>
      </c>
      <c r="F13" s="161">
        <v>68.394210595790142</v>
      </c>
      <c r="G13" s="161">
        <v>93.7590559625</v>
      </c>
      <c r="H13" s="161">
        <v>108.7579228</v>
      </c>
      <c r="I13" s="161">
        <v>91.466761376433354</v>
      </c>
      <c r="J13" s="161">
        <v>88.702112238587745</v>
      </c>
      <c r="K13" s="161">
        <v>75.389317578769479</v>
      </c>
      <c r="L13" s="161">
        <v>80.127775233509567</v>
      </c>
      <c r="M13" s="161">
        <v>69.341223136131745</v>
      </c>
      <c r="N13" s="161">
        <v>64.785065528380358</v>
      </c>
      <c r="O13" s="186">
        <v>88.829065196117099</v>
      </c>
      <c r="P13" s="161">
        <v>83.76308446851084</v>
      </c>
    </row>
    <row r="14" spans="1:16" x14ac:dyDescent="0.2">
      <c r="A14" s="187">
        <v>2000</v>
      </c>
      <c r="B14" s="187"/>
      <c r="C14" s="161">
        <v>81.96567838770514</v>
      </c>
      <c r="D14" s="161">
        <v>86.029566034999988</v>
      </c>
      <c r="E14" s="161">
        <v>94.440284049721981</v>
      </c>
      <c r="F14" s="161">
        <v>72.641654568183952</v>
      </c>
      <c r="G14" s="161">
        <v>97.407131287500007</v>
      </c>
      <c r="H14" s="161">
        <v>106.34387312499999</v>
      </c>
      <c r="I14" s="161">
        <v>90.621175081327635</v>
      </c>
      <c r="J14" s="161">
        <v>95.944607324493063</v>
      </c>
      <c r="K14" s="161">
        <v>77.945998788897313</v>
      </c>
      <c r="L14" s="161">
        <v>79.781828623483619</v>
      </c>
      <c r="M14" s="161">
        <v>78.153421311869323</v>
      </c>
      <c r="N14" s="161">
        <v>67.993025718300188</v>
      </c>
      <c r="O14" s="186">
        <v>89.603326366039681</v>
      </c>
      <c r="P14" s="161">
        <v>86.985346454261688</v>
      </c>
    </row>
    <row r="15" spans="1:16" x14ac:dyDescent="0.2">
      <c r="A15" s="187">
        <v>2001</v>
      </c>
      <c r="B15" s="187"/>
      <c r="C15" s="161">
        <v>83.828447647425733</v>
      </c>
      <c r="D15" s="161">
        <v>83.606843787499997</v>
      </c>
      <c r="E15" s="161">
        <v>92.944035877147172</v>
      </c>
      <c r="F15" s="161">
        <v>74.956433813126068</v>
      </c>
      <c r="G15" s="161">
        <v>93.966845984999992</v>
      </c>
      <c r="H15" s="161">
        <v>105.95925957500002</v>
      </c>
      <c r="I15" s="161">
        <v>99.992566342499074</v>
      </c>
      <c r="J15" s="161">
        <v>87.894624865986799</v>
      </c>
      <c r="K15" s="161">
        <v>81.472278381573631</v>
      </c>
      <c r="L15" s="161">
        <v>84.852089698863892</v>
      </c>
      <c r="M15" s="161">
        <v>84.152635590669476</v>
      </c>
      <c r="N15" s="161">
        <v>71.083650655722906</v>
      </c>
      <c r="O15" s="186">
        <v>91.662551703333776</v>
      </c>
      <c r="P15" s="161">
        <v>88.940059478223304</v>
      </c>
    </row>
    <row r="16" spans="1:16" x14ac:dyDescent="0.2">
      <c r="A16" s="187">
        <v>2002</v>
      </c>
      <c r="B16" s="187"/>
      <c r="C16" s="161">
        <v>85.565073914665234</v>
      </c>
      <c r="D16" s="161">
        <v>82.191454367499986</v>
      </c>
      <c r="E16" s="161">
        <v>89.457710021972872</v>
      </c>
      <c r="F16" s="161">
        <v>67.033437075824168</v>
      </c>
      <c r="G16" s="161">
        <v>89.662960057499987</v>
      </c>
      <c r="H16" s="161">
        <v>108.791269875</v>
      </c>
      <c r="I16" s="161">
        <v>108.30439153853804</v>
      </c>
      <c r="J16" s="161">
        <v>92.394456306549301</v>
      </c>
      <c r="K16" s="161">
        <v>84.274008501713723</v>
      </c>
      <c r="L16" s="161">
        <v>88.406321231630443</v>
      </c>
      <c r="M16" s="161">
        <v>88.64920826727014</v>
      </c>
      <c r="N16" s="161">
        <v>73.746802013156341</v>
      </c>
      <c r="O16" s="186">
        <v>93.47275159815274</v>
      </c>
      <c r="P16" s="161">
        <v>90.750324149920303</v>
      </c>
    </row>
    <row r="17" spans="1:16" x14ac:dyDescent="0.2">
      <c r="A17" s="187">
        <v>2003</v>
      </c>
      <c r="B17" s="187"/>
      <c r="C17" s="161">
        <v>88.353653724246954</v>
      </c>
      <c r="D17" s="161">
        <v>85.272030884999992</v>
      </c>
      <c r="E17" s="161">
        <v>87.087931301854383</v>
      </c>
      <c r="F17" s="161">
        <v>62.693909425932659</v>
      </c>
      <c r="G17" s="161">
        <v>87.099967565000014</v>
      </c>
      <c r="H17" s="161">
        <v>107.97456740000001</v>
      </c>
      <c r="I17" s="161">
        <v>111.6415976639552</v>
      </c>
      <c r="J17" s="161">
        <v>94.697006786837122</v>
      </c>
      <c r="K17" s="161">
        <v>88.316628141915857</v>
      </c>
      <c r="L17" s="161">
        <v>90.113598539258504</v>
      </c>
      <c r="M17" s="161">
        <v>92.790395123941892</v>
      </c>
      <c r="N17" s="161">
        <v>79.854078745503656</v>
      </c>
      <c r="O17" s="186">
        <v>96.149200367885101</v>
      </c>
      <c r="P17" s="161">
        <v>93.661671393978267</v>
      </c>
    </row>
    <row r="18" spans="1:16" x14ac:dyDescent="0.2">
      <c r="A18" s="187">
        <v>2004</v>
      </c>
      <c r="B18" s="187"/>
      <c r="C18" s="161">
        <v>90.355403046446682</v>
      </c>
      <c r="D18" s="161">
        <v>89.104447687499984</v>
      </c>
      <c r="E18" s="161">
        <v>89.411082276970532</v>
      </c>
      <c r="F18" s="161">
        <v>64.125845038396847</v>
      </c>
      <c r="G18" s="161">
        <v>89.656781440000003</v>
      </c>
      <c r="H18" s="161">
        <v>109.86660752499999</v>
      </c>
      <c r="I18" s="161">
        <v>114.0993845392624</v>
      </c>
      <c r="J18" s="161">
        <v>97.535197229691875</v>
      </c>
      <c r="K18" s="161">
        <v>90.139188517006971</v>
      </c>
      <c r="L18" s="161">
        <v>92.559235286941941</v>
      </c>
      <c r="M18" s="161">
        <v>93.267829043846405</v>
      </c>
      <c r="N18" s="161">
        <v>82.001509387949966</v>
      </c>
      <c r="O18" s="186">
        <v>97.696692837730353</v>
      </c>
      <c r="P18" s="161">
        <v>95.48602178639301</v>
      </c>
    </row>
    <row r="19" spans="1:16" x14ac:dyDescent="0.2">
      <c r="A19" s="187">
        <v>2005</v>
      </c>
      <c r="B19" s="187"/>
      <c r="C19" s="161">
        <v>91.756283026236559</v>
      </c>
      <c r="D19" s="161">
        <v>88.063173347499998</v>
      </c>
      <c r="E19" s="161">
        <v>93.107847982155377</v>
      </c>
      <c r="F19" s="161">
        <v>66.784652648330393</v>
      </c>
      <c r="G19" s="161">
        <v>94.212325727500016</v>
      </c>
      <c r="H19" s="161">
        <v>108.71990342499998</v>
      </c>
      <c r="I19" s="161">
        <v>117.18613756464828</v>
      </c>
      <c r="J19" s="161">
        <v>96.203217407025392</v>
      </c>
      <c r="K19" s="161">
        <v>91.289782852064519</v>
      </c>
      <c r="L19" s="161">
        <v>93.236290639492708</v>
      </c>
      <c r="M19" s="161">
        <v>91.012762026797418</v>
      </c>
      <c r="N19" s="161">
        <v>84.918971167877032</v>
      </c>
      <c r="O19" s="186">
        <v>98.120148815188003</v>
      </c>
      <c r="P19" s="161">
        <v>96.474992896553744</v>
      </c>
    </row>
    <row r="20" spans="1:16" x14ac:dyDescent="0.2">
      <c r="A20" s="187">
        <v>2006</v>
      </c>
      <c r="B20" s="187"/>
      <c r="C20" s="161">
        <v>94.788854345781672</v>
      </c>
      <c r="D20" s="161">
        <v>91.381821452499992</v>
      </c>
      <c r="E20" s="161">
        <v>96.753061059837634</v>
      </c>
      <c r="F20" s="161">
        <v>78.720259793031985</v>
      </c>
      <c r="G20" s="161">
        <v>96.35702084499998</v>
      </c>
      <c r="H20" s="161">
        <v>110.414509325</v>
      </c>
      <c r="I20" s="161">
        <v>117.46012206468254</v>
      </c>
      <c r="J20" s="161">
        <v>102.9713838878714</v>
      </c>
      <c r="K20" s="161">
        <v>93.864441724693251</v>
      </c>
      <c r="L20" s="161">
        <v>95.563519927167249</v>
      </c>
      <c r="M20" s="161">
        <v>88.310202459837939</v>
      </c>
      <c r="N20" s="161">
        <v>90.015360667749604</v>
      </c>
      <c r="O20" s="186">
        <v>99.521648440047841</v>
      </c>
      <c r="P20" s="161">
        <v>99.218895871867858</v>
      </c>
    </row>
    <row r="21" spans="1:16" x14ac:dyDescent="0.2">
      <c r="A21" s="187">
        <v>2007</v>
      </c>
      <c r="B21" s="187"/>
      <c r="C21" s="161">
        <v>95.255314990711696</v>
      </c>
      <c r="D21" s="161">
        <v>91.498251147499985</v>
      </c>
      <c r="E21" s="161">
        <v>93.985723254699266</v>
      </c>
      <c r="F21" s="161">
        <v>80.544668420486374</v>
      </c>
      <c r="G21" s="161">
        <v>93.006812112499986</v>
      </c>
      <c r="H21" s="161">
        <v>105.65697870000001</v>
      </c>
      <c r="I21" s="161">
        <v>113.99567813924946</v>
      </c>
      <c r="J21" s="161">
        <v>103.98834578799854</v>
      </c>
      <c r="K21" s="161">
        <v>95.005641812250289</v>
      </c>
      <c r="L21" s="161">
        <v>97.533319149814986</v>
      </c>
      <c r="M21" s="161">
        <v>92.268561011546268</v>
      </c>
      <c r="N21" s="161">
        <v>91.711283717707232</v>
      </c>
      <c r="O21" s="186">
        <v>98.648137497635219</v>
      </c>
      <c r="P21" s="161">
        <v>98.995514012590689</v>
      </c>
    </row>
    <row r="22" spans="1:16" x14ac:dyDescent="0.2">
      <c r="A22" s="187">
        <v>2008</v>
      </c>
      <c r="B22" s="187"/>
      <c r="C22" s="161">
        <v>95.869131490619623</v>
      </c>
      <c r="D22" s="161">
        <v>93.442396537499988</v>
      </c>
      <c r="E22" s="161">
        <v>94.26023272721298</v>
      </c>
      <c r="F22" s="161">
        <v>79.637861395509049</v>
      </c>
      <c r="G22" s="161">
        <v>94.289708032500016</v>
      </c>
      <c r="H22" s="161">
        <v>110.75036807499998</v>
      </c>
      <c r="I22" s="161">
        <v>101.46015039018252</v>
      </c>
      <c r="J22" s="161">
        <v>102.26061070528257</v>
      </c>
      <c r="K22" s="161">
        <v>95.881372617294062</v>
      </c>
      <c r="L22" s="161">
        <v>95.845618652188421</v>
      </c>
      <c r="M22" s="161">
        <v>92.076630759084665</v>
      </c>
      <c r="N22" s="161">
        <v>94.432578467639175</v>
      </c>
      <c r="O22" s="186">
        <v>98.890223675111002</v>
      </c>
      <c r="P22" s="161">
        <v>99.003410309461884</v>
      </c>
    </row>
    <row r="23" spans="1:16" x14ac:dyDescent="0.2">
      <c r="A23" s="187">
        <v>2009</v>
      </c>
      <c r="B23" s="187"/>
      <c r="C23" s="161">
        <v>93.588370358461731</v>
      </c>
      <c r="D23" s="161">
        <v>89.849887922499988</v>
      </c>
      <c r="E23" s="161">
        <v>88.856896676942824</v>
      </c>
      <c r="F23" s="161">
        <v>82.860958645428468</v>
      </c>
      <c r="G23" s="161">
        <v>85.265950219999993</v>
      </c>
      <c r="H23" s="161">
        <v>105.74806024999999</v>
      </c>
      <c r="I23" s="161">
        <v>104.53841118806731</v>
      </c>
      <c r="J23" s="161">
        <v>87.242246715905267</v>
      </c>
      <c r="K23" s="161">
        <v>95.382050784769106</v>
      </c>
      <c r="L23" s="161">
        <v>92.212182811915909</v>
      </c>
      <c r="M23" s="161">
        <v>90.632251749373523</v>
      </c>
      <c r="N23" s="161">
        <v>93.737725877656558</v>
      </c>
      <c r="O23" s="186">
        <v>100.52707506494733</v>
      </c>
      <c r="P23" s="161">
        <v>96.112371019326602</v>
      </c>
    </row>
    <row r="24" spans="1:16" x14ac:dyDescent="0.2">
      <c r="A24" s="187">
        <v>2010</v>
      </c>
      <c r="B24" s="187"/>
      <c r="C24" s="161">
        <v>94.466580423330001</v>
      </c>
      <c r="D24" s="161">
        <v>88.641516652499988</v>
      </c>
      <c r="E24" s="161">
        <v>91.686631674584319</v>
      </c>
      <c r="F24" s="161">
        <v>81.897773777952537</v>
      </c>
      <c r="G24" s="161">
        <v>89.822683399999988</v>
      </c>
      <c r="H24" s="161">
        <v>107.66206975</v>
      </c>
      <c r="I24" s="161">
        <v>101.61930335520242</v>
      </c>
      <c r="J24" s="161">
        <v>93.101363289137666</v>
      </c>
      <c r="K24" s="161">
        <v>95.401292492270088</v>
      </c>
      <c r="L24" s="161">
        <v>94.613509017096007</v>
      </c>
      <c r="M24" s="161">
        <v>89.868262732026324</v>
      </c>
      <c r="N24" s="161">
        <v>92.86560306767835</v>
      </c>
      <c r="O24" s="186">
        <v>100.49831110495019</v>
      </c>
      <c r="P24" s="161">
        <v>96.455652885590069</v>
      </c>
    </row>
    <row r="25" spans="1:16" x14ac:dyDescent="0.2">
      <c r="A25" s="187">
        <v>2011</v>
      </c>
      <c r="B25" s="187"/>
      <c r="C25" s="161">
        <v>95.275351560708714</v>
      </c>
      <c r="D25" s="161">
        <v>98.356142537499991</v>
      </c>
      <c r="E25" s="161">
        <v>93.538336224676883</v>
      </c>
      <c r="F25" s="161">
        <v>87.964108005300901</v>
      </c>
      <c r="G25" s="161">
        <v>91.468861482500017</v>
      </c>
      <c r="H25" s="161">
        <v>104.28585875749999</v>
      </c>
      <c r="I25" s="161">
        <v>102.18090961277261</v>
      </c>
      <c r="J25" s="161">
        <v>96.759108882094864</v>
      </c>
      <c r="K25" s="161">
        <v>95.592666727279649</v>
      </c>
      <c r="L25" s="161">
        <v>94.977890989623319</v>
      </c>
      <c r="M25" s="161">
        <v>91.439400529212122</v>
      </c>
      <c r="N25" s="161">
        <v>93.361380982665963</v>
      </c>
      <c r="O25" s="186">
        <v>99.839421780016096</v>
      </c>
      <c r="P25" s="161">
        <v>96.589457147434459</v>
      </c>
    </row>
    <row r="26" spans="1:16" x14ac:dyDescent="0.2">
      <c r="A26" s="187">
        <v>2012</v>
      </c>
      <c r="B26" s="187"/>
      <c r="C26" s="161">
        <v>95.506022193174104</v>
      </c>
      <c r="D26" s="161">
        <v>84.252921287500001</v>
      </c>
      <c r="E26" s="161">
        <v>94.96098650474805</v>
      </c>
      <c r="F26" s="161">
        <v>95.164700245120855</v>
      </c>
      <c r="G26" s="161">
        <v>92.802874857499987</v>
      </c>
      <c r="H26" s="161">
        <v>102.61948976000001</v>
      </c>
      <c r="I26" s="161">
        <v>96.620869647077598</v>
      </c>
      <c r="J26" s="161">
        <v>88.594235763574261</v>
      </c>
      <c r="K26" s="161">
        <v>96.433534982321689</v>
      </c>
      <c r="L26" s="161">
        <v>95.364120704652322</v>
      </c>
      <c r="M26" s="161">
        <v>87.598934797480212</v>
      </c>
      <c r="N26" s="161">
        <v>95.827758705104316</v>
      </c>
      <c r="O26" s="186">
        <v>100.58481751494155</v>
      </c>
      <c r="P26" s="161">
        <v>96.573670815252271</v>
      </c>
    </row>
    <row r="27" spans="1:16" x14ac:dyDescent="0.2">
      <c r="A27" s="187">
        <v>2013</v>
      </c>
      <c r="B27" s="187"/>
      <c r="C27" s="161">
        <v>97.505500480374167</v>
      </c>
      <c r="D27" s="161">
        <v>91.954094582499962</v>
      </c>
      <c r="E27" s="161">
        <v>96.921068249846016</v>
      </c>
      <c r="F27" s="161">
        <v>96.178967035095525</v>
      </c>
      <c r="G27" s="161">
        <v>94.804362140000009</v>
      </c>
      <c r="H27" s="161">
        <v>107.01208534999998</v>
      </c>
      <c r="I27" s="161">
        <v>95.97957602949748</v>
      </c>
      <c r="J27" s="161">
        <v>93.976425974247036</v>
      </c>
      <c r="K27" s="161">
        <v>98.052745102402639</v>
      </c>
      <c r="L27" s="161">
        <v>96.966028027272444</v>
      </c>
      <c r="M27" s="161">
        <v>91.604128276679148</v>
      </c>
      <c r="N27" s="161">
        <v>98.444531562538899</v>
      </c>
      <c r="O27" s="186">
        <v>100.29044605747097</v>
      </c>
      <c r="P27" s="161">
        <v>98.334563522918017</v>
      </c>
    </row>
    <row r="28" spans="1:16" x14ac:dyDescent="0.2">
      <c r="A28" s="187">
        <v>2014</v>
      </c>
      <c r="B28" s="187"/>
      <c r="C28" s="161">
        <v>99.388775122591682</v>
      </c>
      <c r="D28" s="161">
        <v>101.37777795</v>
      </c>
      <c r="E28" s="161">
        <v>100.78674695003932</v>
      </c>
      <c r="F28" s="161">
        <v>108.18943322229525</v>
      </c>
      <c r="G28" s="161">
        <v>100.67018301</v>
      </c>
      <c r="H28" s="161">
        <v>99.718181672499981</v>
      </c>
      <c r="I28" s="161">
        <v>94.935184889366909</v>
      </c>
      <c r="J28" s="161">
        <v>94.187074154273375</v>
      </c>
      <c r="K28" s="161">
        <v>99.475565767473768</v>
      </c>
      <c r="L28" s="161">
        <v>98.679153864900925</v>
      </c>
      <c r="M28" s="161">
        <v>96.680225458163932</v>
      </c>
      <c r="N28" s="161">
        <v>100.13075835999675</v>
      </c>
      <c r="O28" s="186">
        <v>100.06109630749391</v>
      </c>
      <c r="P28" s="161">
        <v>99.860851360177477</v>
      </c>
    </row>
    <row r="29" spans="1:16" x14ac:dyDescent="0.2">
      <c r="A29" s="187">
        <v>2015</v>
      </c>
      <c r="B29" s="187"/>
      <c r="C29" s="161">
        <v>100</v>
      </c>
      <c r="D29" s="161">
        <v>99.999999999999986</v>
      </c>
      <c r="E29" s="161">
        <v>100</v>
      </c>
      <c r="F29" s="161">
        <v>100</v>
      </c>
      <c r="G29" s="161">
        <v>99.999999999999986</v>
      </c>
      <c r="H29" s="161">
        <v>100</v>
      </c>
      <c r="I29" s="161">
        <v>100</v>
      </c>
      <c r="J29" s="161">
        <v>99.999999999999986</v>
      </c>
      <c r="K29" s="161">
        <v>100.00000000000001</v>
      </c>
      <c r="L29" s="161">
        <v>100</v>
      </c>
      <c r="M29" s="161">
        <v>100</v>
      </c>
      <c r="N29" s="161">
        <v>100</v>
      </c>
      <c r="O29" s="186">
        <v>100</v>
      </c>
      <c r="P29" s="161">
        <v>100</v>
      </c>
    </row>
    <row r="30" spans="1:16" x14ac:dyDescent="0.2">
      <c r="A30" s="187">
        <v>2016</v>
      </c>
      <c r="B30" s="187"/>
      <c r="C30" s="161">
        <v>100.42319030993652</v>
      </c>
      <c r="D30" s="161">
        <v>101.52581205999998</v>
      </c>
      <c r="E30" s="161">
        <v>94.620661147231004</v>
      </c>
      <c r="F30" s="161">
        <v>88.732568162781675</v>
      </c>
      <c r="G30" s="161">
        <v>93.963161049999982</v>
      </c>
      <c r="H30" s="161">
        <v>94.970612027499996</v>
      </c>
      <c r="I30" s="161">
        <v>107.61346016345171</v>
      </c>
      <c r="J30" s="161">
        <v>101.63315743020412</v>
      </c>
      <c r="K30" s="161">
        <v>101.63094565508158</v>
      </c>
      <c r="L30" s="161">
        <v>102.00885828265065</v>
      </c>
      <c r="M30" s="161">
        <v>99.525727945094829</v>
      </c>
      <c r="N30" s="161">
        <v>102.93091904742671</v>
      </c>
      <c r="O30" s="186">
        <v>100.63138936493689</v>
      </c>
      <c r="P30" s="161">
        <v>99.834181644733079</v>
      </c>
    </row>
    <row r="31" spans="1:16" x14ac:dyDescent="0.2">
      <c r="A31" s="187">
        <v>2017</v>
      </c>
      <c r="B31" s="187"/>
      <c r="C31" s="161">
        <v>101.88319266976598</v>
      </c>
      <c r="D31" s="161">
        <v>106.97334366221384</v>
      </c>
      <c r="E31" s="161">
        <v>96.342205894194279</v>
      </c>
      <c r="F31" s="161">
        <v>93.300616210359379</v>
      </c>
      <c r="G31" s="161">
        <v>95.317472761735715</v>
      </c>
      <c r="H31" s="161">
        <v>97.534136196959906</v>
      </c>
      <c r="I31" s="161">
        <v>105.90838853567809</v>
      </c>
      <c r="J31" s="161">
        <v>106.3243764487265</v>
      </c>
      <c r="K31" s="161">
        <v>102.71458743793069</v>
      </c>
      <c r="L31" s="161">
        <v>103.12603243983318</v>
      </c>
      <c r="M31" s="161">
        <v>101.62252492903201</v>
      </c>
      <c r="N31" s="161">
        <v>103.68117748004641</v>
      </c>
      <c r="O31" s="186">
        <v>101.75822713050746</v>
      </c>
      <c r="P31" s="161">
        <v>100.88805676202838</v>
      </c>
    </row>
    <row r="32" spans="1:16" x14ac:dyDescent="0.2">
      <c r="A32" s="187">
        <v>2018</v>
      </c>
      <c r="B32" s="187"/>
      <c r="C32" s="161">
        <v>103.27818776601198</v>
      </c>
      <c r="D32" s="161">
        <v>104.90009622524531</v>
      </c>
      <c r="E32" s="161">
        <v>98.250061410143047</v>
      </c>
      <c r="F32" s="161">
        <v>93.644802723563416</v>
      </c>
      <c r="G32" s="161">
        <v>97.969357824449247</v>
      </c>
      <c r="H32" s="161">
        <v>98.302777729858065</v>
      </c>
      <c r="I32" s="161">
        <v>107.15216804438427</v>
      </c>
      <c r="J32" s="161">
        <v>106.33031733885578</v>
      </c>
      <c r="K32" s="161">
        <v>104.15995750469317</v>
      </c>
      <c r="L32" s="161">
        <v>105.42993521927843</v>
      </c>
      <c r="M32" s="161">
        <v>104.20680966544175</v>
      </c>
      <c r="N32" s="161">
        <v>105.08125993000675</v>
      </c>
      <c r="O32" s="186">
        <v>102.44582378231988</v>
      </c>
      <c r="P32" s="161">
        <v>101.83621875009769</v>
      </c>
    </row>
    <row r="33" spans="1:16" ht="15" customHeight="1" x14ac:dyDescent="0.2">
      <c r="C33" s="89"/>
      <c r="D33" s="89"/>
      <c r="E33" s="89"/>
      <c r="F33" s="89"/>
      <c r="G33" s="89"/>
      <c r="O33" s="199"/>
    </row>
    <row r="34" spans="1:16" ht="12.75" customHeight="1" x14ac:dyDescent="0.2">
      <c r="A34" s="93" t="s">
        <v>18</v>
      </c>
      <c r="B34" s="93"/>
      <c r="C34" s="89"/>
      <c r="D34" s="89"/>
      <c r="E34" s="89"/>
      <c r="F34" s="89"/>
      <c r="G34" s="89"/>
      <c r="O34" s="199"/>
    </row>
    <row r="35" spans="1:16" ht="26.25" customHeight="1" x14ac:dyDescent="0.2">
      <c r="A35" s="187">
        <v>1998</v>
      </c>
      <c r="B35" s="187" t="s">
        <v>3</v>
      </c>
      <c r="C35" s="161">
        <v>78.49541975822568</v>
      </c>
      <c r="D35" s="161">
        <v>76.136535919999986</v>
      </c>
      <c r="E35" s="161">
        <v>95.430307284771516</v>
      </c>
      <c r="F35" s="161">
        <v>75.551362918111224</v>
      </c>
      <c r="G35" s="161">
        <v>99.669107079999989</v>
      </c>
      <c r="H35" s="161">
        <v>106.3069232</v>
      </c>
      <c r="I35" s="161">
        <v>75.820736769477605</v>
      </c>
      <c r="J35" s="161">
        <v>91.590095141448771</v>
      </c>
      <c r="K35" s="161">
        <v>73.505193523675274</v>
      </c>
      <c r="L35" s="161">
        <v>78.20013821586501</v>
      </c>
      <c r="M35" s="161">
        <v>66.689144876662155</v>
      </c>
      <c r="N35" s="161">
        <v>62.668873268433273</v>
      </c>
      <c r="O35" s="186">
        <v>87.784127721221623</v>
      </c>
      <c r="P35" s="161">
        <v>83.112245737356488</v>
      </c>
    </row>
    <row r="36" spans="1:16" ht="12.75" customHeight="1" x14ac:dyDescent="0.2">
      <c r="A36" s="187"/>
      <c r="B36" s="187" t="s">
        <v>4</v>
      </c>
      <c r="C36" s="161">
        <v>78.512833698223062</v>
      </c>
      <c r="D36" s="161">
        <v>77.394771339999977</v>
      </c>
      <c r="E36" s="161">
        <v>95.403328364770161</v>
      </c>
      <c r="F36" s="161">
        <v>77.752323728056183</v>
      </c>
      <c r="G36" s="161">
        <v>99.424882960000005</v>
      </c>
      <c r="H36" s="161">
        <v>106.96771319999999</v>
      </c>
      <c r="I36" s="161">
        <v>73.661825689207745</v>
      </c>
      <c r="J36" s="161">
        <v>90.852698511356564</v>
      </c>
      <c r="K36" s="161">
        <v>73.560809793678047</v>
      </c>
      <c r="L36" s="161">
        <v>79.477645235960793</v>
      </c>
      <c r="M36" s="161">
        <v>68.051221486389721</v>
      </c>
      <c r="N36" s="161">
        <v>62.61458296843464</v>
      </c>
      <c r="O36" s="186">
        <v>86.494354921350592</v>
      </c>
      <c r="P36" s="161">
        <v>83.156349760284172</v>
      </c>
    </row>
    <row r="37" spans="1:16" ht="12.75" customHeight="1" x14ac:dyDescent="0.2">
      <c r="A37" s="187"/>
      <c r="B37" s="187" t="s">
        <v>1</v>
      </c>
      <c r="C37" s="161">
        <v>78.034458228294824</v>
      </c>
      <c r="D37" s="161">
        <v>77.650522979999977</v>
      </c>
      <c r="E37" s="161">
        <v>92.545230474627246</v>
      </c>
      <c r="F37" s="161">
        <v>72.697716568182528</v>
      </c>
      <c r="G37" s="161">
        <v>95.894215990000021</v>
      </c>
      <c r="H37" s="161">
        <v>107.06506389999998</v>
      </c>
      <c r="I37" s="161">
        <v>77.46683709968336</v>
      </c>
      <c r="J37" s="161">
        <v>92.762156541595274</v>
      </c>
      <c r="K37" s="161">
        <v>73.525055623676252</v>
      </c>
      <c r="L37" s="161">
        <v>79.243928785943282</v>
      </c>
      <c r="M37" s="161">
        <v>66.600040436679961</v>
      </c>
      <c r="N37" s="161">
        <v>62.267749328443308</v>
      </c>
      <c r="O37" s="186">
        <v>87.765763451223449</v>
      </c>
      <c r="P37" s="161">
        <v>82.670523927307414</v>
      </c>
    </row>
    <row r="38" spans="1:16" ht="12.75" customHeight="1" x14ac:dyDescent="0.2">
      <c r="A38" s="187"/>
      <c r="B38" s="187" t="s">
        <v>2</v>
      </c>
      <c r="C38" s="161">
        <v>78.015419208297686</v>
      </c>
      <c r="D38" s="161">
        <v>78.400097939999995</v>
      </c>
      <c r="E38" s="161">
        <v>92.222103024611101</v>
      </c>
      <c r="F38" s="161">
        <v>75.077084148123078</v>
      </c>
      <c r="G38" s="161">
        <v>94.248939610000022</v>
      </c>
      <c r="H38" s="161">
        <v>110.08404729999999</v>
      </c>
      <c r="I38" s="161">
        <v>82.4712511303089</v>
      </c>
      <c r="J38" s="161">
        <v>91.218534711402285</v>
      </c>
      <c r="K38" s="161">
        <v>73.679211523683961</v>
      </c>
      <c r="L38" s="161">
        <v>79.551792245966368</v>
      </c>
      <c r="M38" s="161">
        <v>66.882555726623494</v>
      </c>
      <c r="N38" s="161">
        <v>61.926653698451844</v>
      </c>
      <c r="O38" s="186">
        <v>88.519114281148106</v>
      </c>
      <c r="P38" s="161">
        <v>82.671201606140244</v>
      </c>
    </row>
    <row r="39" spans="1:16" ht="26.25" customHeight="1" x14ac:dyDescent="0.2">
      <c r="A39" s="187">
        <v>1999</v>
      </c>
      <c r="B39" s="187" t="s">
        <v>3</v>
      </c>
      <c r="C39" s="161">
        <v>78.269951148259508</v>
      </c>
      <c r="D39" s="161">
        <v>79.58067579999998</v>
      </c>
      <c r="E39" s="161">
        <v>92.566359154628302</v>
      </c>
      <c r="F39" s="161">
        <v>71.189736418220235</v>
      </c>
      <c r="G39" s="161">
        <v>95.234394659999992</v>
      </c>
      <c r="H39" s="161">
        <v>108.4771798</v>
      </c>
      <c r="I39" s="161">
        <v>85.27876853065986</v>
      </c>
      <c r="J39" s="161">
        <v>84.995103250624368</v>
      </c>
      <c r="K39" s="161">
        <v>74.348664673717451</v>
      </c>
      <c r="L39" s="161">
        <v>79.885244145991379</v>
      </c>
      <c r="M39" s="161">
        <v>68.562089526287579</v>
      </c>
      <c r="N39" s="161">
        <v>62.913786108427153</v>
      </c>
      <c r="O39" s="186">
        <v>88.421257201157871</v>
      </c>
      <c r="P39" s="161">
        <v>82.961849820636928</v>
      </c>
    </row>
    <row r="40" spans="1:16" ht="12.75" customHeight="1" x14ac:dyDescent="0.2">
      <c r="A40" s="187"/>
      <c r="B40" s="187" t="s">
        <v>4</v>
      </c>
      <c r="C40" s="161">
        <v>78.285627528257152</v>
      </c>
      <c r="D40" s="161">
        <v>79.628842949999978</v>
      </c>
      <c r="E40" s="161">
        <v>90.468403824523406</v>
      </c>
      <c r="F40" s="161">
        <v>67.538679768311525</v>
      </c>
      <c r="G40" s="161">
        <v>92.904670730000007</v>
      </c>
      <c r="H40" s="161">
        <v>107.73261319999999</v>
      </c>
      <c r="I40" s="161">
        <v>86.256110400782006</v>
      </c>
      <c r="J40" s="161">
        <v>87.452550280931547</v>
      </c>
      <c r="K40" s="161">
        <v>74.748282803737411</v>
      </c>
      <c r="L40" s="161">
        <v>78.479969005885991</v>
      </c>
      <c r="M40" s="161">
        <v>68.478066226304364</v>
      </c>
      <c r="N40" s="161">
        <v>64.340019208391496</v>
      </c>
      <c r="O40" s="186">
        <v>88.732478561126754</v>
      </c>
      <c r="P40" s="161">
        <v>82.999407066736509</v>
      </c>
    </row>
    <row r="41" spans="1:16" ht="12.75" customHeight="1" x14ac:dyDescent="0.2">
      <c r="A41" s="187"/>
      <c r="B41" s="187" t="s">
        <v>1</v>
      </c>
      <c r="C41" s="161">
        <v>79.291102668106319</v>
      </c>
      <c r="D41" s="161">
        <v>81.315309360000001</v>
      </c>
      <c r="E41" s="161">
        <v>91.185332034559238</v>
      </c>
      <c r="F41" s="161">
        <v>67.111339268322226</v>
      </c>
      <c r="G41" s="161">
        <v>92.824261390000004</v>
      </c>
      <c r="H41" s="161">
        <v>107.95721230000001</v>
      </c>
      <c r="I41" s="161">
        <v>97.795958412224493</v>
      </c>
      <c r="J41" s="161">
        <v>90.111304281263898</v>
      </c>
      <c r="K41" s="161">
        <v>75.698533823784928</v>
      </c>
      <c r="L41" s="161">
        <v>80.502902266037708</v>
      </c>
      <c r="M41" s="161">
        <v>69.377718136124457</v>
      </c>
      <c r="N41" s="161">
        <v>65.045905308373833</v>
      </c>
      <c r="O41" s="186">
        <v>89.285419021071476</v>
      </c>
      <c r="P41" s="161">
        <v>84.102775279894132</v>
      </c>
    </row>
    <row r="42" spans="1:16" ht="12.75" customHeight="1" x14ac:dyDescent="0.2">
      <c r="A42" s="187"/>
      <c r="B42" s="187" t="s">
        <v>2</v>
      </c>
      <c r="C42" s="161">
        <v>80.432623527935107</v>
      </c>
      <c r="D42" s="161">
        <v>82.725528490000002</v>
      </c>
      <c r="E42" s="161">
        <v>92.323192924616151</v>
      </c>
      <c r="F42" s="161">
        <v>67.737086928306567</v>
      </c>
      <c r="G42" s="161">
        <v>94.07289707000001</v>
      </c>
      <c r="H42" s="161">
        <v>110.86468589999998</v>
      </c>
      <c r="I42" s="161">
        <v>96.536208162067041</v>
      </c>
      <c r="J42" s="161">
        <v>92.249491141531138</v>
      </c>
      <c r="K42" s="161">
        <v>76.761789013838097</v>
      </c>
      <c r="L42" s="161">
        <v>81.642985516123218</v>
      </c>
      <c r="M42" s="161">
        <v>70.947018655810595</v>
      </c>
      <c r="N42" s="161">
        <v>66.84055148832897</v>
      </c>
      <c r="O42" s="186">
        <v>88.877106001112296</v>
      </c>
      <c r="P42" s="161">
        <v>85.351490008271341</v>
      </c>
    </row>
    <row r="43" spans="1:16" ht="26.25" customHeight="1" x14ac:dyDescent="0.2">
      <c r="A43" s="187">
        <v>2000</v>
      </c>
      <c r="B43" s="187" t="s">
        <v>3</v>
      </c>
      <c r="C43" s="161">
        <v>81.446169827783066</v>
      </c>
      <c r="D43" s="161">
        <v>84.113525829999972</v>
      </c>
      <c r="E43" s="161">
        <v>92.831684804641569</v>
      </c>
      <c r="F43" s="161">
        <v>69.441286868263973</v>
      </c>
      <c r="G43" s="161">
        <v>95.694919380000016</v>
      </c>
      <c r="H43" s="161">
        <v>106.73430019999998</v>
      </c>
      <c r="I43" s="161">
        <v>89.661014991207637</v>
      </c>
      <c r="J43" s="161">
        <v>103.16579151289569</v>
      </c>
      <c r="K43" s="161">
        <v>77.155515363857788</v>
      </c>
      <c r="L43" s="161">
        <v>80.628436406047115</v>
      </c>
      <c r="M43" s="161">
        <v>74.136869865172642</v>
      </c>
      <c r="N43" s="161">
        <v>66.896843328327591</v>
      </c>
      <c r="O43" s="186">
        <v>89.547214091045277</v>
      </c>
      <c r="P43" s="161">
        <v>86.465454097899013</v>
      </c>
    </row>
    <row r="44" spans="1:16" ht="12.75" customHeight="1" x14ac:dyDescent="0.2">
      <c r="A44" s="187"/>
      <c r="B44" s="187" t="s">
        <v>4</v>
      </c>
      <c r="C44" s="161">
        <v>81.609207887758629</v>
      </c>
      <c r="D44" s="161">
        <v>86.88831703999999</v>
      </c>
      <c r="E44" s="161">
        <v>94.589785634729452</v>
      </c>
      <c r="F44" s="161">
        <v>72.02745476819932</v>
      </c>
      <c r="G44" s="161">
        <v>97.321580019999999</v>
      </c>
      <c r="H44" s="161">
        <v>108.02079710000001</v>
      </c>
      <c r="I44" s="161">
        <v>92.533844221566738</v>
      </c>
      <c r="J44" s="161">
        <v>92.934740721616805</v>
      </c>
      <c r="K44" s="161">
        <v>77.631664073881595</v>
      </c>
      <c r="L44" s="161">
        <v>79.578809835968414</v>
      </c>
      <c r="M44" s="161">
        <v>78.321587734335679</v>
      </c>
      <c r="N44" s="161">
        <v>67.23660404831908</v>
      </c>
      <c r="O44" s="186">
        <v>89.668727691033141</v>
      </c>
      <c r="P44" s="161">
        <v>86.677085158711307</v>
      </c>
    </row>
    <row r="45" spans="1:16" ht="12.75" customHeight="1" x14ac:dyDescent="0.2">
      <c r="A45" s="187"/>
      <c r="B45" s="187" t="s">
        <v>1</v>
      </c>
      <c r="C45" s="161">
        <v>82.365481257645172</v>
      </c>
      <c r="D45" s="161">
        <v>86.793971489999976</v>
      </c>
      <c r="E45" s="161">
        <v>94.727144114736319</v>
      </c>
      <c r="F45" s="161">
        <v>73.601087088159943</v>
      </c>
      <c r="G45" s="161">
        <v>97.779123940000005</v>
      </c>
      <c r="H45" s="161">
        <v>106.85282609999997</v>
      </c>
      <c r="I45" s="161">
        <v>88.717441321089694</v>
      </c>
      <c r="J45" s="161">
        <v>94.36048940179505</v>
      </c>
      <c r="K45" s="161">
        <v>78.510670123925536</v>
      </c>
      <c r="L45" s="161">
        <v>79.788853595984151</v>
      </c>
      <c r="M45" s="161">
        <v>79.036141514192764</v>
      </c>
      <c r="N45" s="161">
        <v>69.308432248267309</v>
      </c>
      <c r="O45" s="186">
        <v>89.287898641071266</v>
      </c>
      <c r="P45" s="161">
        <v>87.47488019104054</v>
      </c>
    </row>
    <row r="46" spans="1:16" ht="12.75" customHeight="1" x14ac:dyDescent="0.2">
      <c r="A46" s="187"/>
      <c r="B46" s="187" t="s">
        <v>2</v>
      </c>
      <c r="C46" s="161">
        <v>82.441854577633734</v>
      </c>
      <c r="D46" s="161">
        <v>86.322449780000014</v>
      </c>
      <c r="E46" s="161">
        <v>95.612521644780614</v>
      </c>
      <c r="F46" s="161">
        <v>75.496789548112602</v>
      </c>
      <c r="G46" s="161">
        <v>98.83290181000001</v>
      </c>
      <c r="H46" s="161">
        <v>103.7675691</v>
      </c>
      <c r="I46" s="161">
        <v>91.572399791446543</v>
      </c>
      <c r="J46" s="161">
        <v>93.317407661664703</v>
      </c>
      <c r="K46" s="161">
        <v>78.486145593924334</v>
      </c>
      <c r="L46" s="161">
        <v>79.131214655934812</v>
      </c>
      <c r="M46" s="161">
        <v>81.119086133776165</v>
      </c>
      <c r="N46" s="161">
        <v>68.530223248286774</v>
      </c>
      <c r="O46" s="186">
        <v>89.909465041009057</v>
      </c>
      <c r="P46" s="161">
        <v>87.550544419571153</v>
      </c>
    </row>
    <row r="47" spans="1:16" ht="26.25" customHeight="1" x14ac:dyDescent="0.2">
      <c r="A47" s="187">
        <v>2001</v>
      </c>
      <c r="B47" s="187" t="s">
        <v>3</v>
      </c>
      <c r="C47" s="161">
        <v>83.442976797483539</v>
      </c>
      <c r="D47" s="161">
        <v>85.240536210000016</v>
      </c>
      <c r="E47" s="161">
        <v>94.695360394734749</v>
      </c>
      <c r="F47" s="161">
        <v>74.798885098130029</v>
      </c>
      <c r="G47" s="161">
        <v>97.31580255999998</v>
      </c>
      <c r="H47" s="161">
        <v>105.66142120000002</v>
      </c>
      <c r="I47" s="161">
        <v>92.355815731544467</v>
      </c>
      <c r="J47" s="161">
        <v>93.193483621649165</v>
      </c>
      <c r="K47" s="161">
        <v>80.091734874004587</v>
      </c>
      <c r="L47" s="161">
        <v>81.872892156140452</v>
      </c>
      <c r="M47" s="161">
        <v>82.574854413485028</v>
      </c>
      <c r="N47" s="161">
        <v>70.4356744682391</v>
      </c>
      <c r="O47" s="186">
        <v>90.403925400959608</v>
      </c>
      <c r="P47" s="161">
        <v>88.608191133999213</v>
      </c>
    </row>
    <row r="48" spans="1:16" ht="12.75" customHeight="1" x14ac:dyDescent="0.2">
      <c r="A48" s="187"/>
      <c r="B48" s="187" t="s">
        <v>4</v>
      </c>
      <c r="C48" s="161">
        <v>83.252068787512187</v>
      </c>
      <c r="D48" s="161">
        <v>83.944178739999998</v>
      </c>
      <c r="E48" s="161">
        <v>93.913176054695654</v>
      </c>
      <c r="F48" s="161">
        <v>74.734753978131607</v>
      </c>
      <c r="G48" s="161">
        <v>95.193714019999987</v>
      </c>
      <c r="H48" s="161">
        <v>106.08614919999999</v>
      </c>
      <c r="I48" s="161">
        <v>101.6759410127095</v>
      </c>
      <c r="J48" s="161">
        <v>89.276360001159532</v>
      </c>
      <c r="K48" s="161">
        <v>80.354516784017733</v>
      </c>
      <c r="L48" s="161">
        <v>83.417731906256336</v>
      </c>
      <c r="M48" s="161">
        <v>81.267260823746554</v>
      </c>
      <c r="N48" s="161">
        <v>70.683586268232929</v>
      </c>
      <c r="O48" s="186">
        <v>90.507598790949274</v>
      </c>
      <c r="P48" s="161">
        <v>88.399966765007221</v>
      </c>
    </row>
    <row r="49" spans="1:16" ht="12.75" customHeight="1" x14ac:dyDescent="0.2">
      <c r="A49" s="187"/>
      <c r="B49" s="187" t="s">
        <v>1</v>
      </c>
      <c r="C49" s="161">
        <v>83.696449917445534</v>
      </c>
      <c r="D49" s="161">
        <v>82.877878940000002</v>
      </c>
      <c r="E49" s="161">
        <v>92.021647064601055</v>
      </c>
      <c r="F49" s="161">
        <v>75.51129994811221</v>
      </c>
      <c r="G49" s="161">
        <v>91.981350979999988</v>
      </c>
      <c r="H49" s="161">
        <v>107.32220950000001</v>
      </c>
      <c r="I49" s="161">
        <v>103.94786031299347</v>
      </c>
      <c r="J49" s="161">
        <v>83.202793190400328</v>
      </c>
      <c r="K49" s="161">
        <v>81.894370684094724</v>
      </c>
      <c r="L49" s="161">
        <v>85.616415706421222</v>
      </c>
      <c r="M49" s="161">
        <v>84.934191773013168</v>
      </c>
      <c r="N49" s="161">
        <v>70.976193288225602</v>
      </c>
      <c r="O49" s="186">
        <v>92.439635080756062</v>
      </c>
      <c r="P49" s="161">
        <v>88.863929871389558</v>
      </c>
    </row>
    <row r="50" spans="1:16" ht="12.75" customHeight="1" x14ac:dyDescent="0.2">
      <c r="A50" s="187"/>
      <c r="B50" s="187" t="s">
        <v>2</v>
      </c>
      <c r="C50" s="161">
        <v>84.922295087261674</v>
      </c>
      <c r="D50" s="161">
        <v>82.364781260000001</v>
      </c>
      <c r="E50" s="161">
        <v>91.145959994557245</v>
      </c>
      <c r="F50" s="161">
        <v>74.78079622813047</v>
      </c>
      <c r="G50" s="161">
        <v>91.376516379999984</v>
      </c>
      <c r="H50" s="161">
        <v>104.76725840000002</v>
      </c>
      <c r="I50" s="161">
        <v>101.99064831274886</v>
      </c>
      <c r="J50" s="161">
        <v>85.9058626507382</v>
      </c>
      <c r="K50" s="161">
        <v>83.548491184177436</v>
      </c>
      <c r="L50" s="161">
        <v>88.501319026637603</v>
      </c>
      <c r="M50" s="161">
        <v>87.834235352433168</v>
      </c>
      <c r="N50" s="161">
        <v>72.239148598194006</v>
      </c>
      <c r="O50" s="186">
        <v>93.299047540670102</v>
      </c>
      <c r="P50" s="161">
        <v>90.157449023969306</v>
      </c>
    </row>
    <row r="51" spans="1:16" ht="26.25" customHeight="1" x14ac:dyDescent="0.2">
      <c r="A51" s="187">
        <v>2002</v>
      </c>
      <c r="B51" s="187" t="s">
        <v>3</v>
      </c>
      <c r="C51" s="161">
        <v>84.693134527296053</v>
      </c>
      <c r="D51" s="161">
        <v>81.539564599999977</v>
      </c>
      <c r="E51" s="161">
        <v>89.60328965448015</v>
      </c>
      <c r="F51" s="161">
        <v>71.22469073821938</v>
      </c>
      <c r="G51" s="161">
        <v>89.636303779999992</v>
      </c>
      <c r="H51" s="161">
        <v>106.9876783</v>
      </c>
      <c r="I51" s="161">
        <v>102.97034561287133</v>
      </c>
      <c r="J51" s="161">
        <v>88.360915981045082</v>
      </c>
      <c r="K51" s="161">
        <v>83.415974974170808</v>
      </c>
      <c r="L51" s="161">
        <v>87.56026271656701</v>
      </c>
      <c r="M51" s="161">
        <v>90.398570531920257</v>
      </c>
      <c r="N51" s="161">
        <v>72.138301338196555</v>
      </c>
      <c r="O51" s="186">
        <v>92.581147860741865</v>
      </c>
      <c r="P51" s="161">
        <v>89.906173982357288</v>
      </c>
    </row>
    <row r="52" spans="1:16" ht="12.75" customHeight="1" x14ac:dyDescent="0.2">
      <c r="A52" s="187"/>
      <c r="B52" s="187" t="s">
        <v>4</v>
      </c>
      <c r="C52" s="161">
        <v>84.891364457266292</v>
      </c>
      <c r="D52" s="161">
        <v>81.340001709999981</v>
      </c>
      <c r="E52" s="161">
        <v>90.119456554505945</v>
      </c>
      <c r="F52" s="161">
        <v>68.680212428282999</v>
      </c>
      <c r="G52" s="161">
        <v>90.291957789999984</v>
      </c>
      <c r="H52" s="161">
        <v>110.38844810000001</v>
      </c>
      <c r="I52" s="161">
        <v>105.68318691321038</v>
      </c>
      <c r="J52" s="161">
        <v>90.022005671252771</v>
      </c>
      <c r="K52" s="161">
        <v>83.42230111417112</v>
      </c>
      <c r="L52" s="161">
        <v>86.993785066524509</v>
      </c>
      <c r="M52" s="161">
        <v>87.559514772488072</v>
      </c>
      <c r="N52" s="161">
        <v>73.138446168171541</v>
      </c>
      <c r="O52" s="186">
        <v>92.760423660723959</v>
      </c>
      <c r="P52" s="161">
        <v>90.108600548137176</v>
      </c>
    </row>
    <row r="53" spans="1:16" ht="12.75" customHeight="1" x14ac:dyDescent="0.2">
      <c r="A53" s="187"/>
      <c r="B53" s="187" t="s">
        <v>232</v>
      </c>
      <c r="C53" s="161">
        <v>86.257891987061299</v>
      </c>
      <c r="D53" s="161">
        <v>82.256762699999967</v>
      </c>
      <c r="E53" s="161">
        <v>90.374532344518713</v>
      </c>
      <c r="F53" s="161">
        <v>65.537414928361571</v>
      </c>
      <c r="G53" s="161">
        <v>90.61831097999999</v>
      </c>
      <c r="H53" s="161">
        <v>110.68617889999999</v>
      </c>
      <c r="I53" s="161">
        <v>113.20666781415082</v>
      </c>
      <c r="J53" s="161">
        <v>97.233444082154151</v>
      </c>
      <c r="K53" s="161">
        <v>84.600014554230043</v>
      </c>
      <c r="L53" s="161">
        <v>89.275936556695683</v>
      </c>
      <c r="M53" s="161">
        <v>88.303489222339309</v>
      </c>
      <c r="N53" s="161">
        <v>74.172694228145687</v>
      </c>
      <c r="O53" s="186">
        <v>93.576300530642399</v>
      </c>
      <c r="P53" s="161">
        <v>91.547817455772503</v>
      </c>
    </row>
    <row r="54" spans="1:16" ht="12.75" customHeight="1" x14ac:dyDescent="0.2">
      <c r="A54" s="187"/>
      <c r="B54" s="187" t="s">
        <v>2</v>
      </c>
      <c r="C54" s="161">
        <v>86.417904687037279</v>
      </c>
      <c r="D54" s="161">
        <v>83.629488460000005</v>
      </c>
      <c r="E54" s="161">
        <v>87.733561534386666</v>
      </c>
      <c r="F54" s="161">
        <v>62.691430208432713</v>
      </c>
      <c r="G54" s="161">
        <v>88.105267680000011</v>
      </c>
      <c r="H54" s="161">
        <v>107.10277420000001</v>
      </c>
      <c r="I54" s="161">
        <v>111.35736581391969</v>
      </c>
      <c r="J54" s="161">
        <v>93.96145949174516</v>
      </c>
      <c r="K54" s="161">
        <v>85.657743364282894</v>
      </c>
      <c r="L54" s="161">
        <v>89.795300586734612</v>
      </c>
      <c r="M54" s="161">
        <v>88.335258542332951</v>
      </c>
      <c r="N54" s="161">
        <v>75.537766318111537</v>
      </c>
      <c r="O54" s="186">
        <v>94.97313434050271</v>
      </c>
      <c r="P54" s="161">
        <v>91.70633068024739</v>
      </c>
    </row>
    <row r="55" spans="1:16" ht="26.25" customHeight="1" x14ac:dyDescent="0.2">
      <c r="A55" s="187">
        <v>2003</v>
      </c>
      <c r="B55" s="187" t="s">
        <v>3</v>
      </c>
      <c r="C55" s="161">
        <v>87.030713086945383</v>
      </c>
      <c r="D55" s="161">
        <v>83.519666109999974</v>
      </c>
      <c r="E55" s="161">
        <v>88.264350224413192</v>
      </c>
      <c r="F55" s="161">
        <v>64.142855308396449</v>
      </c>
      <c r="G55" s="161">
        <v>87.877423460000003</v>
      </c>
      <c r="H55" s="161">
        <v>110.89392490000003</v>
      </c>
      <c r="I55" s="161">
        <v>113.74857101421857</v>
      </c>
      <c r="J55" s="161">
        <v>92.359866701544988</v>
      </c>
      <c r="K55" s="161">
        <v>86.49061127432455</v>
      </c>
      <c r="L55" s="161">
        <v>88.21212446661589</v>
      </c>
      <c r="M55" s="161">
        <v>92.584055191483188</v>
      </c>
      <c r="N55" s="161">
        <v>76.842364208078934</v>
      </c>
      <c r="O55" s="186">
        <v>95.310527780468988</v>
      </c>
      <c r="P55" s="161">
        <v>92.345250512573841</v>
      </c>
    </row>
    <row r="56" spans="1:16" ht="12.75" customHeight="1" x14ac:dyDescent="0.2">
      <c r="A56" s="187"/>
      <c r="B56" s="187" t="s">
        <v>4</v>
      </c>
      <c r="C56" s="161">
        <v>88.11265202678311</v>
      </c>
      <c r="D56" s="161">
        <v>84.185507609999988</v>
      </c>
      <c r="E56" s="161">
        <v>86.614506634330709</v>
      </c>
      <c r="F56" s="161">
        <v>63.919118488402013</v>
      </c>
      <c r="G56" s="161">
        <v>86.393110119999989</v>
      </c>
      <c r="H56" s="161">
        <v>108.63759620000002</v>
      </c>
      <c r="I56" s="161">
        <v>107.80494131347565</v>
      </c>
      <c r="J56" s="161">
        <v>94.553145011819126</v>
      </c>
      <c r="K56" s="161">
        <v>88.138323094406942</v>
      </c>
      <c r="L56" s="161">
        <v>90.555382256791631</v>
      </c>
      <c r="M56" s="161">
        <v>93.627358041274519</v>
      </c>
      <c r="N56" s="161">
        <v>79.264610958018409</v>
      </c>
      <c r="O56" s="186">
        <v>95.752932770424735</v>
      </c>
      <c r="P56" s="161">
        <v>93.481729426049256</v>
      </c>
    </row>
    <row r="57" spans="1:16" ht="12.75" customHeight="1" x14ac:dyDescent="0.2">
      <c r="A57" s="187"/>
      <c r="B57" s="187" t="s">
        <v>1</v>
      </c>
      <c r="C57" s="161">
        <v>89.023858116646409</v>
      </c>
      <c r="D57" s="161">
        <v>85.870501550000014</v>
      </c>
      <c r="E57" s="161">
        <v>85.969956274298482</v>
      </c>
      <c r="F57" s="161">
        <v>60.494317268487649</v>
      </c>
      <c r="G57" s="161">
        <v>86.293391580000019</v>
      </c>
      <c r="H57" s="161">
        <v>105.0824719</v>
      </c>
      <c r="I57" s="161">
        <v>112.62785071407848</v>
      </c>
      <c r="J57" s="161">
        <v>95.171221171896406</v>
      </c>
      <c r="K57" s="161">
        <v>89.4291270444715</v>
      </c>
      <c r="L57" s="161">
        <v>90.637789316797836</v>
      </c>
      <c r="M57" s="161">
        <v>94.426838811114607</v>
      </c>
      <c r="N57" s="161">
        <v>81.528528667961794</v>
      </c>
      <c r="O57" s="186">
        <v>96.66871363033313</v>
      </c>
      <c r="P57" s="161">
        <v>94.37491060154079</v>
      </c>
    </row>
    <row r="58" spans="1:16" ht="12.75" customHeight="1" x14ac:dyDescent="0.2">
      <c r="A58" s="187"/>
      <c r="B58" s="187" t="s">
        <v>2</v>
      </c>
      <c r="C58" s="161">
        <v>89.247391666612884</v>
      </c>
      <c r="D58" s="161">
        <v>87.512448269999979</v>
      </c>
      <c r="E58" s="161">
        <v>87.502912074375118</v>
      </c>
      <c r="F58" s="161">
        <v>62.219346638444506</v>
      </c>
      <c r="G58" s="161">
        <v>87.835945100000018</v>
      </c>
      <c r="H58" s="161">
        <v>107.28427659999998</v>
      </c>
      <c r="I58" s="161">
        <v>112.38502761404814</v>
      </c>
      <c r="J58" s="161">
        <v>96.703794262087968</v>
      </c>
      <c r="K58" s="161">
        <v>89.208451154460448</v>
      </c>
      <c r="L58" s="161">
        <v>91.049098116828659</v>
      </c>
      <c r="M58" s="161">
        <v>90.52332845189531</v>
      </c>
      <c r="N58" s="161">
        <v>81.780811147955475</v>
      </c>
      <c r="O58" s="186">
        <v>96.86462729031355</v>
      </c>
      <c r="P58" s="161">
        <v>94.538261827398713</v>
      </c>
    </row>
    <row r="59" spans="1:16" ht="26.25" customHeight="1" x14ac:dyDescent="0.2">
      <c r="A59" s="187">
        <v>2004</v>
      </c>
      <c r="B59" s="187" t="s">
        <v>3</v>
      </c>
      <c r="C59" s="161">
        <v>90.038740616494209</v>
      </c>
      <c r="D59" s="161">
        <v>88.603576609999976</v>
      </c>
      <c r="E59" s="161">
        <v>87.033996674351698</v>
      </c>
      <c r="F59" s="161">
        <v>61.205067688469875</v>
      </c>
      <c r="G59" s="161">
        <v>87.053652659999983</v>
      </c>
      <c r="H59" s="161">
        <v>106.61665760000001</v>
      </c>
      <c r="I59" s="161">
        <v>116.84894381460609</v>
      </c>
      <c r="J59" s="161">
        <v>98.234683212279307</v>
      </c>
      <c r="K59" s="161">
        <v>90.230915264511552</v>
      </c>
      <c r="L59" s="161">
        <v>92.30897507692319</v>
      </c>
      <c r="M59" s="161">
        <v>91.283567801743246</v>
      </c>
      <c r="N59" s="161">
        <v>82.977034947925574</v>
      </c>
      <c r="O59" s="186">
        <v>97.622647100237728</v>
      </c>
      <c r="P59" s="161">
        <v>95.302368697085043</v>
      </c>
    </row>
    <row r="60" spans="1:16" ht="12.75" customHeight="1" x14ac:dyDescent="0.2">
      <c r="A60" s="187"/>
      <c r="B60" s="187" t="s">
        <v>4</v>
      </c>
      <c r="C60" s="161">
        <v>90.215256446467706</v>
      </c>
      <c r="D60" s="161">
        <v>89.388351740000004</v>
      </c>
      <c r="E60" s="161">
        <v>88.13793211440688</v>
      </c>
      <c r="F60" s="161">
        <v>62.217988048444546</v>
      </c>
      <c r="G60" s="161">
        <v>88.569936920000018</v>
      </c>
      <c r="H60" s="161">
        <v>106.87173619999997</v>
      </c>
      <c r="I60" s="161">
        <v>114.78908301434863</v>
      </c>
      <c r="J60" s="161">
        <v>97.410265402176279</v>
      </c>
      <c r="K60" s="161">
        <v>90.256702204512862</v>
      </c>
      <c r="L60" s="161">
        <v>92.980026356973497</v>
      </c>
      <c r="M60" s="161">
        <v>93.054992791388997</v>
      </c>
      <c r="N60" s="161">
        <v>81.98717203795033</v>
      </c>
      <c r="O60" s="186">
        <v>97.925312160207497</v>
      </c>
      <c r="P60" s="161">
        <v>95.415017870618584</v>
      </c>
    </row>
    <row r="61" spans="1:16" ht="12.75" customHeight="1" x14ac:dyDescent="0.2">
      <c r="A61" s="187"/>
      <c r="B61" s="187" t="s">
        <v>1</v>
      </c>
      <c r="C61" s="161">
        <v>90.06779787648982</v>
      </c>
      <c r="D61" s="161">
        <v>89.35449226999998</v>
      </c>
      <c r="E61" s="161">
        <v>90.340254764516956</v>
      </c>
      <c r="F61" s="161">
        <v>67.35891532831603</v>
      </c>
      <c r="G61" s="161">
        <v>89.478451609999979</v>
      </c>
      <c r="H61" s="161">
        <v>114.4298264</v>
      </c>
      <c r="I61" s="161">
        <v>115.96395941449545</v>
      </c>
      <c r="J61" s="161">
        <v>96.802828352100335</v>
      </c>
      <c r="K61" s="161">
        <v>89.586852624479363</v>
      </c>
      <c r="L61" s="161">
        <v>91.892503926891962</v>
      </c>
      <c r="M61" s="161">
        <v>93.519057901296151</v>
      </c>
      <c r="N61" s="161">
        <v>81.258429977968547</v>
      </c>
      <c r="O61" s="186">
        <v>97.156494600284361</v>
      </c>
      <c r="P61" s="161">
        <v>95.137899382220141</v>
      </c>
    </row>
    <row r="62" spans="1:16" ht="12.75" customHeight="1" x14ac:dyDescent="0.2">
      <c r="A62" s="187"/>
      <c r="B62" s="187" t="s">
        <v>2</v>
      </c>
      <c r="C62" s="161">
        <v>91.099817246335022</v>
      </c>
      <c r="D62" s="161">
        <v>89.071370130000005</v>
      </c>
      <c r="E62" s="161">
        <v>92.132145554606609</v>
      </c>
      <c r="F62" s="161">
        <v>65.721409088356978</v>
      </c>
      <c r="G62" s="161">
        <v>93.525084570000018</v>
      </c>
      <c r="H62" s="161">
        <v>111.54820990000003</v>
      </c>
      <c r="I62" s="161">
        <v>108.79555191359945</v>
      </c>
      <c r="J62" s="161">
        <v>97.693011952211592</v>
      </c>
      <c r="K62" s="161">
        <v>90.482283974524108</v>
      </c>
      <c r="L62" s="161">
        <v>93.055435786979103</v>
      </c>
      <c r="M62" s="161">
        <v>95.213697680957239</v>
      </c>
      <c r="N62" s="161">
        <v>81.783400587955413</v>
      </c>
      <c r="O62" s="186">
        <v>98.082317490191798</v>
      </c>
      <c r="P62" s="161">
        <v>96.105775491182982</v>
      </c>
    </row>
    <row r="63" spans="1:16" ht="26.25" customHeight="1" x14ac:dyDescent="0.2">
      <c r="A63" s="187">
        <v>2005</v>
      </c>
      <c r="B63" s="187" t="s">
        <v>3</v>
      </c>
      <c r="C63" s="161">
        <v>91.009237926348618</v>
      </c>
      <c r="D63" s="161">
        <v>88.508102699999995</v>
      </c>
      <c r="E63" s="161">
        <v>92.63461188463171</v>
      </c>
      <c r="F63" s="161">
        <v>65.26364837836843</v>
      </c>
      <c r="G63" s="161">
        <v>94.406323609999987</v>
      </c>
      <c r="H63" s="161">
        <v>109.52765849999996</v>
      </c>
      <c r="I63" s="161">
        <v>110.88328881386046</v>
      </c>
      <c r="J63" s="161">
        <v>97.540919962192575</v>
      </c>
      <c r="K63" s="161">
        <v>90.27915000451398</v>
      </c>
      <c r="L63" s="161">
        <v>93.110537956983293</v>
      </c>
      <c r="M63" s="161">
        <v>93.171073201365772</v>
      </c>
      <c r="N63" s="161">
        <v>82.436096397939082</v>
      </c>
      <c r="O63" s="186">
        <v>97.335252240266485</v>
      </c>
      <c r="P63" s="161">
        <v>95.888412453991421</v>
      </c>
    </row>
    <row r="64" spans="1:16" ht="12.75" customHeight="1" x14ac:dyDescent="0.2">
      <c r="A64" s="187"/>
      <c r="B64" s="187" t="s">
        <v>4</v>
      </c>
      <c r="C64" s="161">
        <v>91.165490276325187</v>
      </c>
      <c r="D64" s="161">
        <v>87.599946500000001</v>
      </c>
      <c r="E64" s="161">
        <v>92.223286034611149</v>
      </c>
      <c r="F64" s="161">
        <v>66.379966468340498</v>
      </c>
      <c r="G64" s="161">
        <v>92.891254990000022</v>
      </c>
      <c r="H64" s="161">
        <v>108.54096269999999</v>
      </c>
      <c r="I64" s="161">
        <v>118.98414421487306</v>
      </c>
      <c r="J64" s="161">
        <v>96.179232372022398</v>
      </c>
      <c r="K64" s="161">
        <v>90.715177864535775</v>
      </c>
      <c r="L64" s="161">
        <v>93.542108727015645</v>
      </c>
      <c r="M64" s="161">
        <v>91.776401491644719</v>
      </c>
      <c r="N64" s="161">
        <v>83.564461057910904</v>
      </c>
      <c r="O64" s="186">
        <v>97.565589050243446</v>
      </c>
      <c r="P64" s="161">
        <v>95.931335500448867</v>
      </c>
    </row>
    <row r="65" spans="1:16" ht="12.75" customHeight="1" x14ac:dyDescent="0.2">
      <c r="A65" s="187"/>
      <c r="B65" s="187" t="s">
        <v>1</v>
      </c>
      <c r="C65" s="161">
        <v>91.660266746250954</v>
      </c>
      <c r="D65" s="161">
        <v>87.758603589999979</v>
      </c>
      <c r="E65" s="161">
        <v>92.821610434641073</v>
      </c>
      <c r="F65" s="161">
        <v>66.233599778344171</v>
      </c>
      <c r="G65" s="161">
        <v>94.057703470000021</v>
      </c>
      <c r="H65" s="161">
        <v>106.4839084</v>
      </c>
      <c r="I65" s="161">
        <v>118.56633951482077</v>
      </c>
      <c r="J65" s="161">
        <v>95.558274441944803</v>
      </c>
      <c r="K65" s="161">
        <v>91.289073874564494</v>
      </c>
      <c r="L65" s="161">
        <v>92.935682256970154</v>
      </c>
      <c r="M65" s="161">
        <v>89.946288032010713</v>
      </c>
      <c r="N65" s="161">
        <v>85.831784987854221</v>
      </c>
      <c r="O65" s="186">
        <v>97.524110180247618</v>
      </c>
      <c r="P65" s="161">
        <v>96.344042288600349</v>
      </c>
    </row>
    <row r="66" spans="1:16" ht="12.75" customHeight="1" x14ac:dyDescent="0.2">
      <c r="A66" s="187"/>
      <c r="B66" s="187" t="s">
        <v>2</v>
      </c>
      <c r="C66" s="161">
        <v>93.190137156021464</v>
      </c>
      <c r="D66" s="161">
        <v>88.386040599999987</v>
      </c>
      <c r="E66" s="161">
        <v>94.75188357473759</v>
      </c>
      <c r="F66" s="161">
        <v>69.261395968268474</v>
      </c>
      <c r="G66" s="161">
        <v>95.494020840000005</v>
      </c>
      <c r="H66" s="161">
        <v>110.32708409999999</v>
      </c>
      <c r="I66" s="161">
        <v>120.31077771503885</v>
      </c>
      <c r="J66" s="161">
        <v>95.534442851941776</v>
      </c>
      <c r="K66" s="161">
        <v>92.875729664643785</v>
      </c>
      <c r="L66" s="161">
        <v>93.356833617001769</v>
      </c>
      <c r="M66" s="161">
        <v>89.15728538216851</v>
      </c>
      <c r="N66" s="161">
        <v>87.843542227803908</v>
      </c>
      <c r="O66" s="186">
        <v>100.05564378999446</v>
      </c>
      <c r="P66" s="161">
        <v>97.842596787233049</v>
      </c>
    </row>
    <row r="67" spans="1:16" ht="26.25" customHeight="1" x14ac:dyDescent="0.2">
      <c r="A67" s="187">
        <v>2006</v>
      </c>
      <c r="B67" s="187" t="s">
        <v>3</v>
      </c>
      <c r="C67" s="161">
        <v>94.270944645859359</v>
      </c>
      <c r="D67" s="161">
        <v>89.684363460000014</v>
      </c>
      <c r="E67" s="161">
        <v>97.102364044855122</v>
      </c>
      <c r="F67" s="161">
        <v>72.412061858189688</v>
      </c>
      <c r="G67" s="161">
        <v>98.226314729999984</v>
      </c>
      <c r="H67" s="161">
        <v>110.1535739</v>
      </c>
      <c r="I67" s="161">
        <v>119.40082291492513</v>
      </c>
      <c r="J67" s="161">
        <v>101.99195271274898</v>
      </c>
      <c r="K67" s="161">
        <v>93.207939874660397</v>
      </c>
      <c r="L67" s="161">
        <v>94.414478537081067</v>
      </c>
      <c r="M67" s="161">
        <v>89.09162542218165</v>
      </c>
      <c r="N67" s="161">
        <v>89.081535817772931</v>
      </c>
      <c r="O67" s="186">
        <v>99.005855620099439</v>
      </c>
      <c r="P67" s="161">
        <v>98.866849175774703</v>
      </c>
    </row>
    <row r="68" spans="1:16" ht="12.75" customHeight="1" x14ac:dyDescent="0.2">
      <c r="A68" s="187"/>
      <c r="B68" s="187" t="s">
        <v>4</v>
      </c>
      <c r="C68" s="161">
        <v>94.626228845806068</v>
      </c>
      <c r="D68" s="161">
        <v>91.382230030000002</v>
      </c>
      <c r="E68" s="161">
        <v>97.464224704873175</v>
      </c>
      <c r="F68" s="161">
        <v>76.309921888092219</v>
      </c>
      <c r="G68" s="161">
        <v>97.511451969999968</v>
      </c>
      <c r="H68" s="161">
        <v>112.38298129999998</v>
      </c>
      <c r="I68" s="161">
        <v>119.38216271492279</v>
      </c>
      <c r="J68" s="161">
        <v>100.71166511258893</v>
      </c>
      <c r="K68" s="161">
        <v>93.685150554684284</v>
      </c>
      <c r="L68" s="161">
        <v>95.242356117143146</v>
      </c>
      <c r="M68" s="161">
        <v>88.260688202347836</v>
      </c>
      <c r="N68" s="161">
        <v>90.30461814774236</v>
      </c>
      <c r="O68" s="186">
        <v>98.803025140119701</v>
      </c>
      <c r="P68" s="161">
        <v>99.128771420091525</v>
      </c>
    </row>
    <row r="69" spans="1:16" ht="12.75" customHeight="1" x14ac:dyDescent="0.2">
      <c r="A69" s="187"/>
      <c r="B69" s="187" t="s">
        <v>1</v>
      </c>
      <c r="C69" s="161">
        <v>94.709290135793609</v>
      </c>
      <c r="D69" s="161">
        <v>93.1396637</v>
      </c>
      <c r="E69" s="161">
        <v>96.457369444822831</v>
      </c>
      <c r="F69" s="161">
        <v>82.402767717939938</v>
      </c>
      <c r="G69" s="161">
        <v>95.103300179999977</v>
      </c>
      <c r="H69" s="161">
        <v>110.17691349999998</v>
      </c>
      <c r="I69" s="161">
        <v>116.86545921460821</v>
      </c>
      <c r="J69" s="161">
        <v>104.56635661307078</v>
      </c>
      <c r="K69" s="161">
        <v>93.663517394683197</v>
      </c>
      <c r="L69" s="161">
        <v>95.423060427156713</v>
      </c>
      <c r="M69" s="161">
        <v>86.621615642675636</v>
      </c>
      <c r="N69" s="161">
        <v>89.868001197753301</v>
      </c>
      <c r="O69" s="186">
        <v>99.710004110029004</v>
      </c>
      <c r="P69" s="161">
        <v>99.037798234203521</v>
      </c>
    </row>
    <row r="70" spans="1:16" ht="12.75" customHeight="1" x14ac:dyDescent="0.2">
      <c r="A70" s="187"/>
      <c r="B70" s="187" t="s">
        <v>2</v>
      </c>
      <c r="C70" s="161">
        <v>95.548953755667654</v>
      </c>
      <c r="D70" s="161">
        <v>91.321028620000021</v>
      </c>
      <c r="E70" s="161">
        <v>95.988286044799395</v>
      </c>
      <c r="F70" s="161">
        <v>83.756287707906097</v>
      </c>
      <c r="G70" s="161">
        <v>94.58701649999999</v>
      </c>
      <c r="H70" s="161">
        <v>108.94456860000001</v>
      </c>
      <c r="I70" s="161">
        <v>114.19204341427401</v>
      </c>
      <c r="J70" s="161">
        <v>104.61556111307691</v>
      </c>
      <c r="K70" s="161">
        <v>94.901159074745095</v>
      </c>
      <c r="L70" s="161">
        <v>97.174184627288042</v>
      </c>
      <c r="M70" s="161">
        <v>89.266880572146619</v>
      </c>
      <c r="N70" s="161">
        <v>90.807287507729811</v>
      </c>
      <c r="O70" s="186">
        <v>100.56770888994323</v>
      </c>
      <c r="P70" s="161">
        <v>99.736915478379203</v>
      </c>
    </row>
    <row r="71" spans="1:16" ht="26.25" customHeight="1" x14ac:dyDescent="0.2">
      <c r="A71" s="187">
        <v>2007</v>
      </c>
      <c r="B71" s="187" t="s">
        <v>3</v>
      </c>
      <c r="C71" s="161">
        <v>95.548430405667744</v>
      </c>
      <c r="D71" s="161">
        <v>91.962954719999971</v>
      </c>
      <c r="E71" s="161">
        <v>96.078952164803923</v>
      </c>
      <c r="F71" s="161">
        <v>83.232076707919177</v>
      </c>
      <c r="G71" s="161">
        <v>95.519443299999978</v>
      </c>
      <c r="H71" s="161">
        <v>100.35232030000003</v>
      </c>
      <c r="I71" s="161">
        <v>120.41942611505243</v>
      </c>
      <c r="J71" s="161">
        <v>106.85001421335626</v>
      </c>
      <c r="K71" s="161">
        <v>94.673654604733713</v>
      </c>
      <c r="L71" s="161">
        <v>97.318492647298882</v>
      </c>
      <c r="M71" s="161">
        <v>91.351054131729754</v>
      </c>
      <c r="N71" s="161">
        <v>90.865432647728369</v>
      </c>
      <c r="O71" s="186">
        <v>99.062835940093706</v>
      </c>
      <c r="P71" s="161">
        <v>99.558088213308949</v>
      </c>
    </row>
    <row r="72" spans="1:16" ht="12.75" customHeight="1" x14ac:dyDescent="0.2">
      <c r="A72" s="187"/>
      <c r="B72" s="187" t="s">
        <v>4</v>
      </c>
      <c r="C72" s="161">
        <v>94.726957285790931</v>
      </c>
      <c r="D72" s="161">
        <v>91.238904019999993</v>
      </c>
      <c r="E72" s="161">
        <v>93.918327374695906</v>
      </c>
      <c r="F72" s="161">
        <v>81.577755837960524</v>
      </c>
      <c r="G72" s="161">
        <v>91.85423630999999</v>
      </c>
      <c r="H72" s="161">
        <v>110.13705829999999</v>
      </c>
      <c r="I72" s="161">
        <v>115.5181914144398</v>
      </c>
      <c r="J72" s="161">
        <v>102.74209571284275</v>
      </c>
      <c r="K72" s="161">
        <v>94.434122234721713</v>
      </c>
      <c r="L72" s="161">
        <v>97.364802057302342</v>
      </c>
      <c r="M72" s="161">
        <v>91.464112191707159</v>
      </c>
      <c r="N72" s="161">
        <v>91.049478097723807</v>
      </c>
      <c r="O72" s="186">
        <v>98.051581370194882</v>
      </c>
      <c r="P72" s="161">
        <v>98.526024790864241</v>
      </c>
    </row>
    <row r="73" spans="1:16" ht="12.75" customHeight="1" x14ac:dyDescent="0.2">
      <c r="A73" s="187"/>
      <c r="B73" s="187" t="s">
        <v>1</v>
      </c>
      <c r="C73" s="161">
        <v>94.977593605753341</v>
      </c>
      <c r="D73" s="161">
        <v>90.700475189999992</v>
      </c>
      <c r="E73" s="161">
        <v>92.329452194616422</v>
      </c>
      <c r="F73" s="161">
        <v>77.880155448052989</v>
      </c>
      <c r="G73" s="161">
        <v>91.740734100000012</v>
      </c>
      <c r="H73" s="161">
        <v>106.07578290000001</v>
      </c>
      <c r="I73" s="161">
        <v>108.21238291352654</v>
      </c>
      <c r="J73" s="161">
        <v>103.27914301290987</v>
      </c>
      <c r="K73" s="161">
        <v>95.077893294753892</v>
      </c>
      <c r="L73" s="161">
        <v>98.334386337375051</v>
      </c>
      <c r="M73" s="161">
        <v>91.300602711739856</v>
      </c>
      <c r="N73" s="161">
        <v>91.898279907702573</v>
      </c>
      <c r="O73" s="186">
        <v>98.535754530146448</v>
      </c>
      <c r="P73" s="161">
        <v>98.629801945352995</v>
      </c>
    </row>
    <row r="74" spans="1:16" ht="12.75" customHeight="1" x14ac:dyDescent="0.2">
      <c r="A74" s="187"/>
      <c r="B74" s="187" t="s">
        <v>2</v>
      </c>
      <c r="C74" s="161">
        <v>95.768278665634767</v>
      </c>
      <c r="D74" s="161">
        <v>92.090670659999972</v>
      </c>
      <c r="E74" s="161">
        <v>93.616161284680786</v>
      </c>
      <c r="F74" s="161">
        <v>79.488685688012794</v>
      </c>
      <c r="G74" s="161">
        <v>92.912834739999994</v>
      </c>
      <c r="H74" s="161">
        <v>106.0627533</v>
      </c>
      <c r="I74" s="161">
        <v>111.8327121139791</v>
      </c>
      <c r="J74" s="161">
        <v>103.08213021288525</v>
      </c>
      <c r="K74" s="161">
        <v>95.836897114791853</v>
      </c>
      <c r="L74" s="161">
        <v>97.115595557283626</v>
      </c>
      <c r="M74" s="161">
        <v>94.958475011008289</v>
      </c>
      <c r="N74" s="161">
        <v>93.031944217674209</v>
      </c>
      <c r="O74" s="186">
        <v>98.94237815010581</v>
      </c>
      <c r="P74" s="161">
        <v>99.293176003317626</v>
      </c>
    </row>
    <row r="75" spans="1:16" ht="26.25" customHeight="1" x14ac:dyDescent="0.2">
      <c r="A75" s="187">
        <v>2008</v>
      </c>
      <c r="B75" s="187" t="s">
        <v>3</v>
      </c>
      <c r="C75" s="161">
        <v>96.62324921550649</v>
      </c>
      <c r="D75" s="161">
        <v>91.663499069999972</v>
      </c>
      <c r="E75" s="161">
        <v>94.808343674740385</v>
      </c>
      <c r="F75" s="161">
        <v>80.47186073798818</v>
      </c>
      <c r="G75" s="161">
        <v>94.618464820000014</v>
      </c>
      <c r="H75" s="161">
        <v>108.3702431</v>
      </c>
      <c r="I75" s="161">
        <v>107.47011381343377</v>
      </c>
      <c r="J75" s="161">
        <v>105.08645251313581</v>
      </c>
      <c r="K75" s="161">
        <v>96.536676944826837</v>
      </c>
      <c r="L75" s="161">
        <v>97.695215587327112</v>
      </c>
      <c r="M75" s="161">
        <v>94.364339411127119</v>
      </c>
      <c r="N75" s="161">
        <v>94.849184077628777</v>
      </c>
      <c r="O75" s="186">
        <v>98.741816480125848</v>
      </c>
      <c r="P75" s="161">
        <v>100.02099543412329</v>
      </c>
    </row>
    <row r="76" spans="1:16" ht="12.75" customHeight="1" x14ac:dyDescent="0.2">
      <c r="A76" s="187"/>
      <c r="B76" s="187" t="s">
        <v>4</v>
      </c>
      <c r="C76" s="161">
        <v>96.891839685466209</v>
      </c>
      <c r="D76" s="161">
        <v>95.141237689999983</v>
      </c>
      <c r="E76" s="161">
        <v>95.970219524798466</v>
      </c>
      <c r="F76" s="161">
        <v>80.214084287994666</v>
      </c>
      <c r="G76" s="161">
        <v>96.562897460000002</v>
      </c>
      <c r="H76" s="161">
        <v>109.46497599999998</v>
      </c>
      <c r="I76" s="161">
        <v>104.47786801305973</v>
      </c>
      <c r="J76" s="161">
        <v>105.27720111315962</v>
      </c>
      <c r="K76" s="161">
        <v>96.568203734828373</v>
      </c>
      <c r="L76" s="161">
        <v>97.684187107326309</v>
      </c>
      <c r="M76" s="161">
        <v>91.740561961651863</v>
      </c>
      <c r="N76" s="161">
        <v>95.274786737618115</v>
      </c>
      <c r="O76" s="186">
        <v>99.126834270087343</v>
      </c>
      <c r="P76" s="161">
        <v>100.14047322235655</v>
      </c>
    </row>
    <row r="77" spans="1:16" ht="12.75" customHeight="1" x14ac:dyDescent="0.2">
      <c r="A77" s="187"/>
      <c r="B77" s="187" t="s">
        <v>1</v>
      </c>
      <c r="C77" s="161">
        <v>95.493739415675932</v>
      </c>
      <c r="D77" s="161">
        <v>94.372595349999969</v>
      </c>
      <c r="E77" s="161">
        <v>95.095825174754751</v>
      </c>
      <c r="F77" s="161">
        <v>79.865400758003375</v>
      </c>
      <c r="G77" s="161">
        <v>95.325544170000001</v>
      </c>
      <c r="H77" s="161">
        <v>115.20990469999997</v>
      </c>
      <c r="I77" s="161">
        <v>96.808866312101102</v>
      </c>
      <c r="J77" s="161">
        <v>100.9944624126243</v>
      </c>
      <c r="K77" s="161">
        <v>95.298796004764952</v>
      </c>
      <c r="L77" s="161">
        <v>94.372492207077968</v>
      </c>
      <c r="M77" s="161">
        <v>90.274783091945039</v>
      </c>
      <c r="N77" s="161">
        <v>93.947421357651336</v>
      </c>
      <c r="O77" s="186">
        <v>99.00006600010002</v>
      </c>
      <c r="P77" s="161">
        <v>98.558160584060886</v>
      </c>
    </row>
    <row r="78" spans="1:16" ht="12.75" customHeight="1" x14ac:dyDescent="0.2">
      <c r="A78" s="187"/>
      <c r="B78" s="187" t="s">
        <v>2</v>
      </c>
      <c r="C78" s="161">
        <v>94.467697645829844</v>
      </c>
      <c r="D78" s="161">
        <v>92.59225404</v>
      </c>
      <c r="E78" s="161">
        <v>91.166542534558317</v>
      </c>
      <c r="F78" s="161">
        <v>78.000099798050002</v>
      </c>
      <c r="G78" s="161">
        <v>90.651925680000019</v>
      </c>
      <c r="H78" s="161">
        <v>109.95634849999999</v>
      </c>
      <c r="I78" s="161">
        <v>97.083753422135487</v>
      </c>
      <c r="J78" s="161">
        <v>97.684326782210533</v>
      </c>
      <c r="K78" s="161">
        <v>95.121813784756128</v>
      </c>
      <c r="L78" s="161">
        <v>93.63057970702225</v>
      </c>
      <c r="M78" s="161">
        <v>91.926838571614624</v>
      </c>
      <c r="N78" s="161">
        <v>93.658921697658499</v>
      </c>
      <c r="O78" s="186">
        <v>98.692177950130798</v>
      </c>
      <c r="P78" s="161">
        <v>97.363709815375458</v>
      </c>
    </row>
    <row r="79" spans="1:16" ht="26.25" customHeight="1" x14ac:dyDescent="0.2">
      <c r="A79" s="187">
        <v>2009</v>
      </c>
      <c r="B79" s="187" t="s">
        <v>3</v>
      </c>
      <c r="C79" s="161">
        <v>94.19176699587122</v>
      </c>
      <c r="D79" s="161">
        <v>92.490663349999991</v>
      </c>
      <c r="E79" s="161">
        <v>89.012342444450582</v>
      </c>
      <c r="F79" s="161">
        <v>83.819904467904507</v>
      </c>
      <c r="G79" s="161">
        <v>84.815297590000014</v>
      </c>
      <c r="H79" s="161">
        <v>112.68549829999999</v>
      </c>
      <c r="I79" s="161">
        <v>100.98554651262322</v>
      </c>
      <c r="J79" s="161">
        <v>92.63704188157962</v>
      </c>
      <c r="K79" s="161">
        <v>95.666828884783371</v>
      </c>
      <c r="L79" s="161">
        <v>92.978813586973374</v>
      </c>
      <c r="M79" s="161">
        <v>90.746797801850619</v>
      </c>
      <c r="N79" s="161">
        <v>94.367273817640836</v>
      </c>
      <c r="O79" s="186">
        <v>100.20915218997909</v>
      </c>
      <c r="P79" s="161">
        <v>96.94460781818519</v>
      </c>
    </row>
    <row r="80" spans="1:16" ht="12.75" customHeight="1" x14ac:dyDescent="0.2">
      <c r="A80" s="187"/>
      <c r="B80" s="187" t="s">
        <v>4</v>
      </c>
      <c r="C80" s="161">
        <v>93.491755455976232</v>
      </c>
      <c r="D80" s="161">
        <v>90.790732340000005</v>
      </c>
      <c r="E80" s="161">
        <v>87.02159815435104</v>
      </c>
      <c r="F80" s="161">
        <v>84.956165317876085</v>
      </c>
      <c r="G80" s="161">
        <v>82.574880629999967</v>
      </c>
      <c r="H80" s="161">
        <v>101.54975279999998</v>
      </c>
      <c r="I80" s="161">
        <v>103.48073971293508</v>
      </c>
      <c r="J80" s="161">
        <v>88.103966321012976</v>
      </c>
      <c r="K80" s="161">
        <v>95.590125454779511</v>
      </c>
      <c r="L80" s="161">
        <v>92.08195578690615</v>
      </c>
      <c r="M80" s="161">
        <v>91.402849521719432</v>
      </c>
      <c r="N80" s="161">
        <v>94.377247647640587</v>
      </c>
      <c r="O80" s="186">
        <v>100.24950338997506</v>
      </c>
      <c r="P80" s="161">
        <v>96.090797138697624</v>
      </c>
    </row>
    <row r="81" spans="1:16" ht="12.75" customHeight="1" x14ac:dyDescent="0.2">
      <c r="A81" s="187"/>
      <c r="B81" s="187" t="s">
        <v>1</v>
      </c>
      <c r="C81" s="161">
        <v>93.631745915955221</v>
      </c>
      <c r="D81" s="161">
        <v>87.787050499999978</v>
      </c>
      <c r="E81" s="161">
        <v>90.172835454508615</v>
      </c>
      <c r="F81" s="161">
        <v>84.517051777887062</v>
      </c>
      <c r="G81" s="161">
        <v>86.53162180999999</v>
      </c>
      <c r="H81" s="161">
        <v>104.90401519999999</v>
      </c>
      <c r="I81" s="161">
        <v>107.50349051343794</v>
      </c>
      <c r="J81" s="161">
        <v>86.128081550766012</v>
      </c>
      <c r="K81" s="161">
        <v>95.261390924763091</v>
      </c>
      <c r="L81" s="161">
        <v>91.363011856852225</v>
      </c>
      <c r="M81" s="161">
        <v>90.463428001907275</v>
      </c>
      <c r="N81" s="161">
        <v>93.291957087667683</v>
      </c>
      <c r="O81" s="186">
        <v>101.17811278988222</v>
      </c>
      <c r="P81" s="161">
        <v>96.095547469285009</v>
      </c>
    </row>
    <row r="82" spans="1:16" ht="12.75" customHeight="1" x14ac:dyDescent="0.2">
      <c r="A82" s="187"/>
      <c r="B82" s="187" t="s">
        <v>2</v>
      </c>
      <c r="C82" s="161">
        <v>93.038213066044278</v>
      </c>
      <c r="D82" s="161">
        <v>88.331105500000007</v>
      </c>
      <c r="E82" s="161">
        <v>89.220810654461019</v>
      </c>
      <c r="F82" s="161">
        <v>78.150713018046218</v>
      </c>
      <c r="G82" s="161">
        <v>87.142000850000002</v>
      </c>
      <c r="H82" s="161">
        <v>103.8529747</v>
      </c>
      <c r="I82" s="161">
        <v>106.183868013273</v>
      </c>
      <c r="J82" s="161">
        <v>82.099897110262475</v>
      </c>
      <c r="K82" s="161">
        <v>95.009857874750494</v>
      </c>
      <c r="L82" s="161">
        <v>92.424950016931888</v>
      </c>
      <c r="M82" s="161">
        <v>89.915931672016782</v>
      </c>
      <c r="N82" s="161">
        <v>92.914424957677113</v>
      </c>
      <c r="O82" s="186">
        <v>100.47153188995291</v>
      </c>
      <c r="P82" s="161">
        <v>95.3485458611556</v>
      </c>
    </row>
    <row r="83" spans="1:16" ht="26.25" customHeight="1" x14ac:dyDescent="0.2">
      <c r="A83" s="187">
        <v>2010</v>
      </c>
      <c r="B83" s="187" t="s">
        <v>3</v>
      </c>
      <c r="C83" s="161">
        <v>93.709881885943503</v>
      </c>
      <c r="D83" s="161">
        <v>86.523252369999966</v>
      </c>
      <c r="E83" s="161">
        <v>90.376965554518833</v>
      </c>
      <c r="F83" s="161">
        <v>80.671808307983184</v>
      </c>
      <c r="G83" s="161">
        <v>88.377358220000033</v>
      </c>
      <c r="H83" s="161">
        <v>106.18718370000002</v>
      </c>
      <c r="I83" s="161">
        <v>101.54886541269359</v>
      </c>
      <c r="J83" s="161">
        <v>88.216267391027017</v>
      </c>
      <c r="K83" s="161">
        <v>95.147158474757376</v>
      </c>
      <c r="L83" s="161">
        <v>93.347142187001026</v>
      </c>
      <c r="M83" s="161">
        <v>88.939955162211987</v>
      </c>
      <c r="N83" s="161">
        <v>93.244200847668893</v>
      </c>
      <c r="O83" s="186">
        <v>100.28643158997139</v>
      </c>
      <c r="P83" s="161">
        <v>95.898448064143764</v>
      </c>
    </row>
    <row r="84" spans="1:16" ht="12.75" customHeight="1" x14ac:dyDescent="0.2">
      <c r="A84" s="187"/>
      <c r="B84" s="187" t="s">
        <v>4</v>
      </c>
      <c r="C84" s="161">
        <v>94.616113565807566</v>
      </c>
      <c r="D84" s="161">
        <v>85.909623799999991</v>
      </c>
      <c r="E84" s="161">
        <v>91.946959684597331</v>
      </c>
      <c r="F84" s="161">
        <v>80.948206627976276</v>
      </c>
      <c r="G84" s="161">
        <v>90.019202580000012</v>
      </c>
      <c r="H84" s="161">
        <v>108.22827779999999</v>
      </c>
      <c r="I84" s="161">
        <v>104.58250941307283</v>
      </c>
      <c r="J84" s="161">
        <v>93.484057171685507</v>
      </c>
      <c r="K84" s="161">
        <v>95.546959764777355</v>
      </c>
      <c r="L84" s="161">
        <v>94.756135937106677</v>
      </c>
      <c r="M84" s="161">
        <v>89.870680222025882</v>
      </c>
      <c r="N84" s="161">
        <v>92.733054607681666</v>
      </c>
      <c r="O84" s="186">
        <v>101.00690008989933</v>
      </c>
      <c r="P84" s="161">
        <v>96.686462548785983</v>
      </c>
    </row>
    <row r="85" spans="1:16" ht="12.75" customHeight="1" x14ac:dyDescent="0.2">
      <c r="A85" s="187"/>
      <c r="B85" s="187" t="s">
        <v>1</v>
      </c>
      <c r="C85" s="161">
        <v>95.157854485726332</v>
      </c>
      <c r="D85" s="161">
        <v>89.784188269999987</v>
      </c>
      <c r="E85" s="161">
        <v>93.423652204671171</v>
      </c>
      <c r="F85" s="161">
        <v>83.194173487920153</v>
      </c>
      <c r="G85" s="161">
        <v>92.045065249999965</v>
      </c>
      <c r="H85" s="161">
        <v>108.33819490000002</v>
      </c>
      <c r="I85" s="161">
        <v>101.72140561271517</v>
      </c>
      <c r="J85" s="161">
        <v>96.622465832077779</v>
      </c>
      <c r="K85" s="161">
        <v>95.59290461477967</v>
      </c>
      <c r="L85" s="161">
        <v>95.124076397134317</v>
      </c>
      <c r="M85" s="161">
        <v>89.571395652085712</v>
      </c>
      <c r="N85" s="161">
        <v>92.594368357685141</v>
      </c>
      <c r="O85" s="186">
        <v>101.19349558988068</v>
      </c>
      <c r="P85" s="161">
        <v>97.066204662590465</v>
      </c>
    </row>
    <row r="86" spans="1:16" ht="12.75" customHeight="1" x14ac:dyDescent="0.2">
      <c r="A86" s="187"/>
      <c r="B86" s="187" t="s">
        <v>2</v>
      </c>
      <c r="C86" s="161">
        <v>94.38247175584263</v>
      </c>
      <c r="D86" s="161">
        <v>92.349002169999991</v>
      </c>
      <c r="E86" s="161">
        <v>90.998949254549927</v>
      </c>
      <c r="F86" s="161">
        <v>82.776906687930534</v>
      </c>
      <c r="G86" s="161">
        <v>88.849107550000014</v>
      </c>
      <c r="H86" s="161">
        <v>107.89462260000002</v>
      </c>
      <c r="I86" s="161">
        <v>98.624432982328045</v>
      </c>
      <c r="J86" s="161">
        <v>94.082662761760346</v>
      </c>
      <c r="K86" s="161">
        <v>95.318147114765949</v>
      </c>
      <c r="L86" s="161">
        <v>95.226681547141993</v>
      </c>
      <c r="M86" s="161">
        <v>91.09101989178177</v>
      </c>
      <c r="N86" s="161">
        <v>92.890788457677729</v>
      </c>
      <c r="O86" s="186">
        <v>99.506417150049359</v>
      </c>
      <c r="P86" s="161">
        <v>96.103451124513782</v>
      </c>
    </row>
    <row r="87" spans="1:16" ht="26.25" customHeight="1" x14ac:dyDescent="0.2">
      <c r="A87" s="187">
        <v>2011</v>
      </c>
      <c r="B87" s="187" t="s">
        <v>3</v>
      </c>
      <c r="C87" s="161">
        <v>95.055980135741621</v>
      </c>
      <c r="D87" s="161">
        <v>97.788948639999987</v>
      </c>
      <c r="E87" s="161">
        <v>92.380083684618995</v>
      </c>
      <c r="F87" s="161">
        <v>82.395537257940106</v>
      </c>
      <c r="G87" s="161">
        <v>91.50333692000001</v>
      </c>
      <c r="H87" s="161">
        <v>99.081237130000019</v>
      </c>
      <c r="I87" s="161">
        <v>104.01145381300142</v>
      </c>
      <c r="J87" s="161">
        <v>97.921501262240156</v>
      </c>
      <c r="K87" s="161">
        <v>95.490146904774505</v>
      </c>
      <c r="L87" s="161">
        <v>94.68235754710112</v>
      </c>
      <c r="M87" s="161">
        <v>90.664129481867178</v>
      </c>
      <c r="N87" s="161">
        <v>93.42618675766434</v>
      </c>
      <c r="O87" s="186">
        <v>99.849917440015062</v>
      </c>
      <c r="P87" s="161">
        <v>96.616809947784603</v>
      </c>
    </row>
    <row r="88" spans="1:16" ht="12.75" customHeight="1" x14ac:dyDescent="0.2">
      <c r="A88" s="187"/>
      <c r="B88" s="187" t="s">
        <v>4</v>
      </c>
      <c r="C88" s="161">
        <v>95.000493715749926</v>
      </c>
      <c r="D88" s="161">
        <v>100.81213149999999</v>
      </c>
      <c r="E88" s="161">
        <v>94.348417224717394</v>
      </c>
      <c r="F88" s="161">
        <v>87.406729117814805</v>
      </c>
      <c r="G88" s="161">
        <v>92.348981710000018</v>
      </c>
      <c r="H88" s="161">
        <v>108.4225718</v>
      </c>
      <c r="I88" s="161">
        <v>101.41893701267738</v>
      </c>
      <c r="J88" s="161">
        <v>96.887404132110902</v>
      </c>
      <c r="K88" s="161">
        <v>94.991101174749573</v>
      </c>
      <c r="L88" s="161">
        <v>94.979218417123434</v>
      </c>
      <c r="M88" s="161">
        <v>91.359878531728043</v>
      </c>
      <c r="N88" s="161">
        <v>92.383642537690392</v>
      </c>
      <c r="O88" s="186">
        <v>99.17197844008281</v>
      </c>
      <c r="P88" s="161">
        <v>96.388695631016986</v>
      </c>
    </row>
    <row r="89" spans="1:16" ht="12.75" customHeight="1" x14ac:dyDescent="0.2">
      <c r="A89" s="187"/>
      <c r="B89" s="187" t="s">
        <v>1</v>
      </c>
      <c r="C89" s="161">
        <v>95.19549526572068</v>
      </c>
      <c r="D89" s="161">
        <v>100.21359699999998</v>
      </c>
      <c r="E89" s="161">
        <v>92.967454744648336</v>
      </c>
      <c r="F89" s="161">
        <v>89.576808047760593</v>
      </c>
      <c r="G89" s="161">
        <v>90.109911150000016</v>
      </c>
      <c r="H89" s="161">
        <v>106.39820399999999</v>
      </c>
      <c r="I89" s="161">
        <v>101.07379491263421</v>
      </c>
      <c r="J89" s="161">
        <v>95.656710921957071</v>
      </c>
      <c r="K89" s="161">
        <v>95.668622904783462</v>
      </c>
      <c r="L89" s="161">
        <v>95.009229617125683</v>
      </c>
      <c r="M89" s="161">
        <v>92.298639671540244</v>
      </c>
      <c r="N89" s="161">
        <v>93.465211727663359</v>
      </c>
      <c r="O89" s="186">
        <v>99.672079050032821</v>
      </c>
      <c r="P89" s="161">
        <v>96.524169011270615</v>
      </c>
    </row>
    <row r="90" spans="1:16" ht="12.75" customHeight="1" x14ac:dyDescent="0.2">
      <c r="A90" s="187"/>
      <c r="B90" s="187" t="s">
        <v>2</v>
      </c>
      <c r="C90" s="161">
        <v>95.849437125622615</v>
      </c>
      <c r="D90" s="161">
        <v>94.609893009999993</v>
      </c>
      <c r="E90" s="161">
        <v>94.457389244722847</v>
      </c>
      <c r="F90" s="161">
        <v>92.477357597688069</v>
      </c>
      <c r="G90" s="161">
        <v>91.913216150000011</v>
      </c>
      <c r="H90" s="161">
        <v>103.24142209999999</v>
      </c>
      <c r="I90" s="161">
        <v>102.21945271277743</v>
      </c>
      <c r="J90" s="161">
        <v>96.570819212071356</v>
      </c>
      <c r="K90" s="161">
        <v>96.220795924811071</v>
      </c>
      <c r="L90" s="161">
        <v>95.240758377143067</v>
      </c>
      <c r="M90" s="161">
        <v>91.43495443171301</v>
      </c>
      <c r="N90" s="161">
        <v>94.170482907645734</v>
      </c>
      <c r="O90" s="186">
        <v>100.66371218993365</v>
      </c>
      <c r="P90" s="161">
        <v>97.124513070502374</v>
      </c>
    </row>
    <row r="91" spans="1:16" ht="26.25" customHeight="1" x14ac:dyDescent="0.2">
      <c r="A91" s="187">
        <v>2012</v>
      </c>
      <c r="B91" s="187" t="s">
        <v>3</v>
      </c>
      <c r="C91" s="161">
        <v>94.997333745750396</v>
      </c>
      <c r="D91" s="161">
        <v>89.53893450999999</v>
      </c>
      <c r="E91" s="161">
        <v>95.127304204756356</v>
      </c>
      <c r="F91" s="161">
        <v>92.884795857677858</v>
      </c>
      <c r="G91" s="161">
        <v>92.494470779999986</v>
      </c>
      <c r="H91" s="161">
        <v>107.62141209999997</v>
      </c>
      <c r="I91" s="161">
        <v>100.33470841254184</v>
      </c>
      <c r="J91" s="161">
        <v>88.194368541024303</v>
      </c>
      <c r="K91" s="161">
        <v>95.674756034783755</v>
      </c>
      <c r="L91" s="161">
        <v>95.771369467182851</v>
      </c>
      <c r="M91" s="161">
        <v>88.680595532263865</v>
      </c>
      <c r="N91" s="161">
        <v>94.381451227640454</v>
      </c>
      <c r="O91" s="186">
        <v>99.399403190060085</v>
      </c>
      <c r="P91" s="161">
        <v>96.198986987311713</v>
      </c>
    </row>
    <row r="92" spans="1:16" ht="12.75" customHeight="1" x14ac:dyDescent="0.2">
      <c r="A92" s="187"/>
      <c r="B92" s="187" t="s">
        <v>4</v>
      </c>
      <c r="C92" s="161">
        <v>95.226435255716027</v>
      </c>
      <c r="D92" s="161">
        <v>83.419118800000007</v>
      </c>
      <c r="E92" s="161">
        <v>93.979302644698947</v>
      </c>
      <c r="F92" s="161">
        <v>93.42867637766426</v>
      </c>
      <c r="G92" s="161">
        <v>92.617237029999984</v>
      </c>
      <c r="H92" s="161">
        <v>95.660057140000021</v>
      </c>
      <c r="I92" s="161">
        <v>97.132230672141532</v>
      </c>
      <c r="J92" s="161">
        <v>86.452020050806482</v>
      </c>
      <c r="K92" s="161">
        <v>96.462994974823161</v>
      </c>
      <c r="L92" s="161">
        <v>94.707112997103025</v>
      </c>
      <c r="M92" s="161">
        <v>87.42012911251598</v>
      </c>
      <c r="N92" s="161">
        <v>96.062983907598394</v>
      </c>
      <c r="O92" s="186">
        <v>100.81342428991869</v>
      </c>
      <c r="P92" s="161">
        <v>96.368829725250563</v>
      </c>
    </row>
    <row r="93" spans="1:16" ht="12.75" customHeight="1" x14ac:dyDescent="0.2">
      <c r="A93" s="187"/>
      <c r="B93" s="187" t="s">
        <v>1</v>
      </c>
      <c r="C93" s="161">
        <v>95.310423525703442</v>
      </c>
      <c r="D93" s="161">
        <v>81.217442349999999</v>
      </c>
      <c r="E93" s="161">
        <v>94.850754714742536</v>
      </c>
      <c r="F93" s="161">
        <v>97.528042207561782</v>
      </c>
      <c r="G93" s="161">
        <v>92.389722989999981</v>
      </c>
      <c r="H93" s="161">
        <v>102.00500489999999</v>
      </c>
      <c r="I93" s="161">
        <v>94.772049101846491</v>
      </c>
      <c r="J93" s="161">
        <v>87.32810858091598</v>
      </c>
      <c r="K93" s="161">
        <v>96.346562234817341</v>
      </c>
      <c r="L93" s="161">
        <v>95.308488987148138</v>
      </c>
      <c r="M93" s="161">
        <v>85.846584722830642</v>
      </c>
      <c r="N93" s="161">
        <v>95.954743017601146</v>
      </c>
      <c r="O93" s="186">
        <v>100.76544188992348</v>
      </c>
      <c r="P93" s="161">
        <v>96.389881288810074</v>
      </c>
    </row>
    <row r="94" spans="1:16" ht="12.75" customHeight="1" x14ac:dyDescent="0.2">
      <c r="A94" s="187"/>
      <c r="B94" s="187" t="s">
        <v>2</v>
      </c>
      <c r="C94" s="161">
        <v>96.489896245526538</v>
      </c>
      <c r="D94" s="161">
        <v>82.83618949000001</v>
      </c>
      <c r="E94" s="161">
        <v>95.886584454794331</v>
      </c>
      <c r="F94" s="161">
        <v>96.817286537579562</v>
      </c>
      <c r="G94" s="161">
        <v>93.710068629999981</v>
      </c>
      <c r="H94" s="161">
        <v>105.19148490000002</v>
      </c>
      <c r="I94" s="161">
        <v>94.244490401780553</v>
      </c>
      <c r="J94" s="161">
        <v>92.402445881550292</v>
      </c>
      <c r="K94" s="161">
        <v>97.249826684862512</v>
      </c>
      <c r="L94" s="161">
        <v>95.669511367175204</v>
      </c>
      <c r="M94" s="161">
        <v>88.448429822310345</v>
      </c>
      <c r="N94" s="161">
        <v>96.911856667577212</v>
      </c>
      <c r="O94" s="186">
        <v>101.36100068986394</v>
      </c>
      <c r="P94" s="161">
        <v>97.518062549688025</v>
      </c>
    </row>
    <row r="95" spans="1:16" ht="26.25" customHeight="1" x14ac:dyDescent="0.2">
      <c r="A95" s="187">
        <v>2013</v>
      </c>
      <c r="B95" s="187" t="s">
        <v>3</v>
      </c>
      <c r="C95" s="161">
        <v>96.628652695505707</v>
      </c>
      <c r="D95" s="161">
        <v>85.414451899999989</v>
      </c>
      <c r="E95" s="161">
        <v>95.984595194799184</v>
      </c>
      <c r="F95" s="161">
        <v>100.81252719747967</v>
      </c>
      <c r="G95" s="161">
        <v>93.173523720000006</v>
      </c>
      <c r="H95" s="161">
        <v>102.84927439999997</v>
      </c>
      <c r="I95" s="161">
        <v>95.58652033194835</v>
      </c>
      <c r="J95" s="161">
        <v>92.53952836156742</v>
      </c>
      <c r="K95" s="161">
        <v>97.347623694867409</v>
      </c>
      <c r="L95" s="161">
        <v>95.300555307147533</v>
      </c>
      <c r="M95" s="161">
        <v>88.996408532200718</v>
      </c>
      <c r="N95" s="161">
        <v>97.701355677557515</v>
      </c>
      <c r="O95" s="186">
        <v>100.76141278992387</v>
      </c>
      <c r="P95" s="161">
        <v>97.593640485885601</v>
      </c>
    </row>
    <row r="96" spans="1:16" ht="12.75" customHeight="1" x14ac:dyDescent="0.2">
      <c r="A96" s="187"/>
      <c r="B96" s="187" t="s">
        <v>4</v>
      </c>
      <c r="C96" s="161">
        <v>97.410728855388385</v>
      </c>
      <c r="D96" s="161">
        <v>90.206614249999973</v>
      </c>
      <c r="E96" s="161">
        <v>97.594806394879711</v>
      </c>
      <c r="F96" s="161">
        <v>94.342552277641431</v>
      </c>
      <c r="G96" s="161">
        <v>95.233627349999992</v>
      </c>
      <c r="H96" s="161">
        <v>111.8975774</v>
      </c>
      <c r="I96" s="161">
        <v>96.291705992036484</v>
      </c>
      <c r="J96" s="161">
        <v>93.662938601707836</v>
      </c>
      <c r="K96" s="161">
        <v>97.832909854891653</v>
      </c>
      <c r="L96" s="161">
        <v>96.99574975727468</v>
      </c>
      <c r="M96" s="161">
        <v>90.209626241958034</v>
      </c>
      <c r="N96" s="161">
        <v>98.072146607548177</v>
      </c>
      <c r="O96" s="186">
        <v>100.49203838995084</v>
      </c>
      <c r="P96" s="161">
        <v>98.318432777909379</v>
      </c>
    </row>
    <row r="97" spans="1:18" ht="12.75" customHeight="1" x14ac:dyDescent="0.2">
      <c r="A97" s="187"/>
      <c r="B97" s="187" t="s">
        <v>1</v>
      </c>
      <c r="C97" s="161">
        <v>97.756471055336505</v>
      </c>
      <c r="D97" s="161">
        <v>95.036225609999974</v>
      </c>
      <c r="E97" s="161">
        <v>96.610389514830501</v>
      </c>
      <c r="F97" s="161">
        <v>92.31379663769215</v>
      </c>
      <c r="G97" s="161">
        <v>95.219274049999996</v>
      </c>
      <c r="H97" s="161">
        <v>106.49384759999997</v>
      </c>
      <c r="I97" s="161">
        <v>96.870169622108804</v>
      </c>
      <c r="J97" s="161">
        <v>95.171173721896366</v>
      </c>
      <c r="K97" s="161">
        <v>98.2974232149149</v>
      </c>
      <c r="L97" s="161">
        <v>97.627409857322036</v>
      </c>
      <c r="M97" s="161">
        <v>92.357090121528557</v>
      </c>
      <c r="N97" s="161">
        <v>98.740167087531503</v>
      </c>
      <c r="O97" s="186">
        <v>100.08741038999128</v>
      </c>
      <c r="P97" s="161">
        <v>98.575347169460329</v>
      </c>
    </row>
    <row r="98" spans="1:18" ht="12.75" customHeight="1" x14ac:dyDescent="0.2">
      <c r="A98" s="187"/>
      <c r="B98" s="187" t="s">
        <v>2</v>
      </c>
      <c r="C98" s="161">
        <v>98.226149315266099</v>
      </c>
      <c r="D98" s="161">
        <v>97.159086569999943</v>
      </c>
      <c r="E98" s="161">
        <v>97.49448189487471</v>
      </c>
      <c r="F98" s="161">
        <v>97.246992027568808</v>
      </c>
      <c r="G98" s="161">
        <v>95.591023440000001</v>
      </c>
      <c r="H98" s="161">
        <v>106.80764199999999</v>
      </c>
      <c r="I98" s="161">
        <v>95.169908171896267</v>
      </c>
      <c r="J98" s="161">
        <v>94.532063211816507</v>
      </c>
      <c r="K98" s="161">
        <v>98.733023644936651</v>
      </c>
      <c r="L98" s="161">
        <v>97.940397187345511</v>
      </c>
      <c r="M98" s="161">
        <v>94.853388211029284</v>
      </c>
      <c r="N98" s="161">
        <v>99.264456877518398</v>
      </c>
      <c r="O98" s="186">
        <v>99.820922660017942</v>
      </c>
      <c r="P98" s="161">
        <v>98.956640393994249</v>
      </c>
    </row>
    <row r="99" spans="1:18" ht="26.25" customHeight="1" x14ac:dyDescent="0.2">
      <c r="A99" s="92">
        <v>2014</v>
      </c>
      <c r="B99" s="92" t="s">
        <v>3</v>
      </c>
      <c r="C99" s="161">
        <v>98.522670575221611</v>
      </c>
      <c r="D99" s="161">
        <v>100.36755489999999</v>
      </c>
      <c r="E99" s="161">
        <v>99.922996984996104</v>
      </c>
      <c r="F99" s="161">
        <v>103.35500469741609</v>
      </c>
      <c r="G99" s="161">
        <v>98.745393859999965</v>
      </c>
      <c r="H99" s="161">
        <v>104.61504119999999</v>
      </c>
      <c r="I99" s="161">
        <v>96.170107132021229</v>
      </c>
      <c r="J99" s="161">
        <v>92.047705341505946</v>
      </c>
      <c r="K99" s="161">
        <v>98.714428374935721</v>
      </c>
      <c r="L99" s="161">
        <v>97.879192827340916</v>
      </c>
      <c r="M99" s="161">
        <v>95.135581100972857</v>
      </c>
      <c r="N99" s="161">
        <v>99.036817847524077</v>
      </c>
      <c r="O99" s="186">
        <v>99.962038630003818</v>
      </c>
      <c r="P99" s="161">
        <v>99.162941207757939</v>
      </c>
    </row>
    <row r="100" spans="1:18" x14ac:dyDescent="0.2">
      <c r="A100" s="92"/>
      <c r="B100" s="92" t="s">
        <v>4</v>
      </c>
      <c r="C100" s="161">
        <v>99.201083525119827</v>
      </c>
      <c r="D100" s="161">
        <v>100.10615660000002</v>
      </c>
      <c r="E100" s="161">
        <v>100.34516800501724</v>
      </c>
      <c r="F100" s="161">
        <v>109.92344949725191</v>
      </c>
      <c r="G100" s="161">
        <v>99.629210580000006</v>
      </c>
      <c r="H100" s="161">
        <v>99.557116749999992</v>
      </c>
      <c r="I100" s="161">
        <v>95.353714611919216</v>
      </c>
      <c r="J100" s="161">
        <v>91.673166501459121</v>
      </c>
      <c r="K100" s="161">
        <v>99.557768594977844</v>
      </c>
      <c r="L100" s="161">
        <v>98.348132267376116</v>
      </c>
      <c r="M100" s="161">
        <v>96.6573153006685</v>
      </c>
      <c r="N100" s="161">
        <v>100.55114939748623</v>
      </c>
      <c r="O100" s="186">
        <v>100.01558398999846</v>
      </c>
      <c r="P100" s="161">
        <v>99.75287407124442</v>
      </c>
    </row>
    <row r="101" spans="1:18" ht="12.75" customHeight="1" x14ac:dyDescent="0.2">
      <c r="A101" s="92"/>
      <c r="B101" s="92" t="s">
        <v>1</v>
      </c>
      <c r="C101" s="161">
        <v>99.868509225019721</v>
      </c>
      <c r="D101" s="161">
        <v>100.77865189999999</v>
      </c>
      <c r="E101" s="161">
        <v>100.93028410504648</v>
      </c>
      <c r="F101" s="161">
        <v>109.72763349725682</v>
      </c>
      <c r="G101" s="161">
        <v>101.85127470000002</v>
      </c>
      <c r="H101" s="161">
        <v>95.508997879999995</v>
      </c>
      <c r="I101" s="161">
        <v>93.907482131738476</v>
      </c>
      <c r="J101" s="161">
        <v>96.64659614208081</v>
      </c>
      <c r="K101" s="161">
        <v>99.890562644994546</v>
      </c>
      <c r="L101" s="161">
        <v>99.20366955744025</v>
      </c>
      <c r="M101" s="161">
        <v>95.885721150822818</v>
      </c>
      <c r="N101" s="161">
        <v>100.58078209748548</v>
      </c>
      <c r="O101" s="186">
        <v>100.7640117899236</v>
      </c>
      <c r="P101" s="161">
        <v>100.30490530556703</v>
      </c>
    </row>
    <row r="102" spans="1:18" ht="12.75" customHeight="1" x14ac:dyDescent="0.2">
      <c r="A102" s="92"/>
      <c r="B102" s="92" t="s">
        <v>2</v>
      </c>
      <c r="C102" s="161">
        <v>99.962837165005581</v>
      </c>
      <c r="D102" s="161">
        <v>104.25874839999999</v>
      </c>
      <c r="E102" s="161">
        <v>101.94853870509743</v>
      </c>
      <c r="F102" s="161">
        <v>109.75164519725621</v>
      </c>
      <c r="G102" s="161">
        <v>102.45485290000001</v>
      </c>
      <c r="H102" s="161">
        <v>99.191570859999985</v>
      </c>
      <c r="I102" s="161">
        <v>94.309435681788685</v>
      </c>
      <c r="J102" s="161">
        <v>96.380828632047596</v>
      </c>
      <c r="K102" s="161">
        <v>99.739503454986973</v>
      </c>
      <c r="L102" s="161">
        <v>99.285620807446421</v>
      </c>
      <c r="M102" s="161">
        <v>99.042284280191566</v>
      </c>
      <c r="N102" s="161">
        <v>100.35428409749117</v>
      </c>
      <c r="O102" s="186">
        <v>99.502750820049755</v>
      </c>
      <c r="P102" s="161">
        <v>100.28070847809836</v>
      </c>
    </row>
    <row r="103" spans="1:18" ht="24.75" customHeight="1" x14ac:dyDescent="0.2">
      <c r="A103" s="92">
        <v>2015</v>
      </c>
      <c r="B103" s="92" t="s">
        <v>3</v>
      </c>
      <c r="C103" s="161">
        <v>100.0439202849934</v>
      </c>
      <c r="D103" s="161">
        <v>100.48566039999999</v>
      </c>
      <c r="E103" s="161">
        <v>102.15293260510765</v>
      </c>
      <c r="F103" s="161">
        <v>106.32870839734177</v>
      </c>
      <c r="G103" s="161">
        <v>101.89834319999999</v>
      </c>
      <c r="H103" s="161">
        <v>102.1570243</v>
      </c>
      <c r="I103" s="161">
        <v>98.703984982338014</v>
      </c>
      <c r="J103" s="161">
        <v>97.443272862180393</v>
      </c>
      <c r="K103" s="161">
        <v>99.780409424989017</v>
      </c>
      <c r="L103" s="161">
        <v>99.231163337442354</v>
      </c>
      <c r="M103" s="161">
        <v>100.03056037999386</v>
      </c>
      <c r="N103" s="161">
        <v>99.643465477508911</v>
      </c>
      <c r="O103" s="186">
        <v>100.15808998998418</v>
      </c>
      <c r="P103" s="161">
        <v>100.24329769603861</v>
      </c>
    </row>
    <row r="104" spans="1:18" ht="15.75" customHeight="1" x14ac:dyDescent="0.2">
      <c r="A104" s="92"/>
      <c r="B104" s="92" t="s">
        <v>4</v>
      </c>
      <c r="C104" s="161">
        <v>100.0207321849969</v>
      </c>
      <c r="D104" s="161">
        <v>100.46008859999999</v>
      </c>
      <c r="E104" s="161">
        <v>100.56266680502816</v>
      </c>
      <c r="F104" s="161">
        <v>101.01484609747463</v>
      </c>
      <c r="G104" s="161">
        <v>99.652431559999997</v>
      </c>
      <c r="H104" s="161">
        <v>103.74010689999997</v>
      </c>
      <c r="I104" s="161">
        <v>99.734059092466737</v>
      </c>
      <c r="J104" s="161">
        <v>101.5689608126961</v>
      </c>
      <c r="K104" s="161">
        <v>99.762648874988159</v>
      </c>
      <c r="L104" s="161">
        <v>99.778173647483342</v>
      </c>
      <c r="M104" s="161">
        <v>99.344394540131148</v>
      </c>
      <c r="N104" s="161">
        <v>99.838449797504012</v>
      </c>
      <c r="O104" s="186">
        <v>99.798915030020083</v>
      </c>
      <c r="P104" s="161">
        <v>100.10161979572925</v>
      </c>
    </row>
    <row r="105" spans="1:18" ht="15" customHeight="1" x14ac:dyDescent="0.2">
      <c r="A105" s="92"/>
      <c r="B105" s="92" t="s">
        <v>1</v>
      </c>
      <c r="C105" s="161">
        <v>99.739784145039025</v>
      </c>
      <c r="D105" s="161">
        <v>100.31167469999998</v>
      </c>
      <c r="E105" s="161">
        <v>98.479769774923966</v>
      </c>
      <c r="F105" s="161">
        <v>96.384661677590387</v>
      </c>
      <c r="G105" s="161">
        <v>99.124611849999994</v>
      </c>
      <c r="H105" s="161">
        <v>96.587310390000013</v>
      </c>
      <c r="I105" s="161">
        <v>100.4201803125525</v>
      </c>
      <c r="J105" s="161">
        <v>100.29581891253697</v>
      </c>
      <c r="K105" s="161">
        <v>99.964521294998221</v>
      </c>
      <c r="L105" s="161">
        <v>100.62879180754715</v>
      </c>
      <c r="M105" s="161">
        <v>99.504881700099034</v>
      </c>
      <c r="N105" s="161">
        <v>99.891713927502707</v>
      </c>
      <c r="O105" s="186">
        <v>99.820042290018009</v>
      </c>
      <c r="P105" s="161">
        <v>99.673429488612697</v>
      </c>
    </row>
    <row r="106" spans="1:18" ht="15" customHeight="1" x14ac:dyDescent="0.2">
      <c r="A106" s="92"/>
      <c r="B106" s="92" t="s">
        <v>2</v>
      </c>
      <c r="C106" s="161">
        <v>100.19556338497065</v>
      </c>
      <c r="D106" s="161">
        <v>98.74257630000001</v>
      </c>
      <c r="E106" s="161">
        <v>98.804630814940211</v>
      </c>
      <c r="F106" s="161">
        <v>96.271783827593197</v>
      </c>
      <c r="G106" s="161">
        <v>99.324613389999982</v>
      </c>
      <c r="H106" s="161">
        <v>97.515558409999983</v>
      </c>
      <c r="I106" s="161">
        <v>101.14177561264275</v>
      </c>
      <c r="J106" s="161">
        <v>100.6919474125865</v>
      </c>
      <c r="K106" s="161">
        <v>100.49242040502462</v>
      </c>
      <c r="L106" s="161">
        <v>100.36187120752714</v>
      </c>
      <c r="M106" s="161">
        <v>101.12016337977596</v>
      </c>
      <c r="N106" s="161">
        <v>100.62637079748433</v>
      </c>
      <c r="O106" s="186">
        <v>100.22295268997773</v>
      </c>
      <c r="P106" s="161">
        <v>99.9816530196195</v>
      </c>
    </row>
    <row r="107" spans="1:18" ht="24.75" customHeight="1" x14ac:dyDescent="0.2">
      <c r="A107" s="92">
        <v>2016</v>
      </c>
      <c r="B107" s="92" t="s">
        <v>3</v>
      </c>
      <c r="C107" s="161">
        <v>100.0245851849963</v>
      </c>
      <c r="D107" s="161">
        <v>99.411393039999936</v>
      </c>
      <c r="E107" s="161">
        <v>95.859193574792982</v>
      </c>
      <c r="F107" s="161">
        <v>87.401303737814985</v>
      </c>
      <c r="G107" s="161">
        <v>95.26504525999998</v>
      </c>
      <c r="H107" s="161">
        <v>99.005738349999987</v>
      </c>
      <c r="I107" s="161">
        <v>104.36559481304569</v>
      </c>
      <c r="J107" s="161">
        <v>99.575366182446885</v>
      </c>
      <c r="K107" s="161">
        <v>101.01454800505076</v>
      </c>
      <c r="L107" s="161">
        <v>102.5508403076913</v>
      </c>
      <c r="M107" s="161">
        <v>99.866757860026638</v>
      </c>
      <c r="N107" s="161">
        <v>101.21371419746964</v>
      </c>
      <c r="O107" s="186">
        <v>100.330604289967</v>
      </c>
      <c r="P107" s="161">
        <v>99.66447036859401</v>
      </c>
    </row>
    <row r="108" spans="1:18" ht="15" customHeight="1" x14ac:dyDescent="0.2">
      <c r="A108" s="92"/>
      <c r="B108" s="92" t="s">
        <v>4</v>
      </c>
      <c r="C108" s="161">
        <v>100.36513158494523</v>
      </c>
      <c r="D108" s="161">
        <v>100.17178080000001</v>
      </c>
      <c r="E108" s="161">
        <v>94.911474404745562</v>
      </c>
      <c r="F108" s="161">
        <v>87.667992067808271</v>
      </c>
      <c r="G108" s="161">
        <v>95.24048621</v>
      </c>
      <c r="H108" s="161">
        <v>92.872686639999998</v>
      </c>
      <c r="I108" s="161">
        <v>108.21323741352668</v>
      </c>
      <c r="J108" s="161">
        <v>100.68990451258621</v>
      </c>
      <c r="K108" s="161">
        <v>101.58327930507919</v>
      </c>
      <c r="L108" s="161">
        <v>102.40567240768043</v>
      </c>
      <c r="M108" s="161">
        <v>99.348162000130372</v>
      </c>
      <c r="N108" s="161">
        <v>102.77180329743071</v>
      </c>
      <c r="O108" s="186">
        <v>100.51123298994894</v>
      </c>
      <c r="P108" s="161">
        <v>99.857153518116974</v>
      </c>
    </row>
    <row r="109" spans="1:18" ht="15" customHeight="1" x14ac:dyDescent="0.2">
      <c r="A109" s="92"/>
      <c r="B109" s="92" t="s">
        <v>1</v>
      </c>
      <c r="C109" s="161">
        <v>100.63619368490455</v>
      </c>
      <c r="D109" s="161">
        <v>101.87939110000001</v>
      </c>
      <c r="E109" s="161">
        <v>93.824071174691156</v>
      </c>
      <c r="F109" s="161">
        <v>89.672049377758199</v>
      </c>
      <c r="G109" s="161">
        <v>92.857588059999969</v>
      </c>
      <c r="H109" s="161">
        <v>93.451465520000013</v>
      </c>
      <c r="I109" s="161">
        <v>108.85253351360657</v>
      </c>
      <c r="J109" s="161">
        <v>102.35969131279496</v>
      </c>
      <c r="K109" s="161">
        <v>102.03252880510163</v>
      </c>
      <c r="L109" s="161">
        <v>101.78951360763419</v>
      </c>
      <c r="M109" s="161">
        <v>98.864778240227025</v>
      </c>
      <c r="N109" s="161">
        <v>104.04185989739895</v>
      </c>
      <c r="O109" s="186">
        <v>100.90066948990996</v>
      </c>
      <c r="P109" s="161">
        <v>100.02829970527901</v>
      </c>
      <c r="Q109" s="176"/>
      <c r="R109" s="176"/>
    </row>
    <row r="110" spans="1:18" ht="15" customHeight="1" x14ac:dyDescent="0.2">
      <c r="A110" s="92"/>
      <c r="B110" s="92" t="s">
        <v>2</v>
      </c>
      <c r="C110" s="161">
        <v>100.66685078489998</v>
      </c>
      <c r="D110" s="161">
        <v>104.64068329999999</v>
      </c>
      <c r="E110" s="161">
        <v>93.88790543469436</v>
      </c>
      <c r="F110" s="161">
        <v>90.188927467745273</v>
      </c>
      <c r="G110" s="161">
        <v>92.489524669999994</v>
      </c>
      <c r="H110" s="161">
        <v>94.552557599999986</v>
      </c>
      <c r="I110" s="161">
        <v>109.02247491362782</v>
      </c>
      <c r="J110" s="161">
        <v>103.90766771298844</v>
      </c>
      <c r="K110" s="161">
        <v>101.89342650509469</v>
      </c>
      <c r="L110" s="161">
        <v>101.28940680759666</v>
      </c>
      <c r="M110" s="161">
        <v>100.02321367999531</v>
      </c>
      <c r="N110" s="161">
        <v>103.69629879740755</v>
      </c>
      <c r="O110" s="186">
        <v>100.78305068992172</v>
      </c>
      <c r="P110" s="161">
        <v>99.960391455493706</v>
      </c>
    </row>
    <row r="111" spans="1:18" ht="26.25" customHeight="1" x14ac:dyDescent="0.2">
      <c r="A111" s="92">
        <v>2017</v>
      </c>
      <c r="B111" s="123" t="s">
        <v>3</v>
      </c>
      <c r="C111" s="161">
        <v>101.49728584316362</v>
      </c>
      <c r="D111" s="161">
        <v>105.86041347771109</v>
      </c>
      <c r="E111" s="161">
        <v>95.600269677066819</v>
      </c>
      <c r="F111" s="161">
        <v>92.209151002885889</v>
      </c>
      <c r="G111" s="161">
        <v>95.651641059096193</v>
      </c>
      <c r="H111" s="161">
        <v>92.889426984724594</v>
      </c>
      <c r="I111" s="161">
        <v>107.47261422703068</v>
      </c>
      <c r="J111" s="161">
        <v>106.31998915480098</v>
      </c>
      <c r="K111" s="161">
        <v>102.39155832483986</v>
      </c>
      <c r="L111" s="161">
        <v>102.20034026492527</v>
      </c>
      <c r="M111" s="161">
        <v>101.24754467262417</v>
      </c>
      <c r="N111" s="161">
        <v>103.63157861661892</v>
      </c>
      <c r="O111" s="186">
        <v>101.46576670750413</v>
      </c>
      <c r="P111" s="161">
        <v>100.68600181779432</v>
      </c>
      <c r="Q111" s="177"/>
      <c r="R111" s="177"/>
    </row>
    <row r="112" spans="1:18" x14ac:dyDescent="0.2">
      <c r="A112" s="92"/>
      <c r="B112" s="92" t="s">
        <v>4</v>
      </c>
      <c r="C112" s="161">
        <v>101.57812081640267</v>
      </c>
      <c r="D112" s="161">
        <v>107.42289259328601</v>
      </c>
      <c r="E112" s="161">
        <v>95.200454354179229</v>
      </c>
      <c r="F112" s="161">
        <v>92.992011128299907</v>
      </c>
      <c r="G112" s="161">
        <v>95.012599882742592</v>
      </c>
      <c r="H112" s="161">
        <v>92.909878729568561</v>
      </c>
      <c r="I112" s="161">
        <v>106.08504197569619</v>
      </c>
      <c r="J112" s="161">
        <v>106.48741466634081</v>
      </c>
      <c r="K112" s="161">
        <v>102.55059393295286</v>
      </c>
      <c r="L112" s="161">
        <v>102.50738026178156</v>
      </c>
      <c r="M112" s="161">
        <v>101.56274572588157</v>
      </c>
      <c r="N112" s="161">
        <v>103.59190110647772</v>
      </c>
      <c r="O112" s="186">
        <v>101.72051139487365</v>
      </c>
      <c r="P112" s="161">
        <v>100.66730939252804</v>
      </c>
      <c r="Q112" s="177"/>
      <c r="R112" s="177"/>
    </row>
    <row r="113" spans="1:18" ht="15" customHeight="1" x14ac:dyDescent="0.2">
      <c r="A113" s="92"/>
      <c r="B113" s="130" t="s">
        <v>1</v>
      </c>
      <c r="C113" s="161">
        <v>102.05588297781846</v>
      </c>
      <c r="D113" s="161">
        <v>107.8831561918317</v>
      </c>
      <c r="E113" s="161">
        <v>96.719925900184691</v>
      </c>
      <c r="F113" s="161">
        <v>94.251138084324836</v>
      </c>
      <c r="G113" s="161">
        <v>94.669897978587954</v>
      </c>
      <c r="H113" s="161">
        <v>101.19862838138459</v>
      </c>
      <c r="I113" s="161">
        <v>104.94138619311879</v>
      </c>
      <c r="J113" s="161">
        <v>105.68474248812824</v>
      </c>
      <c r="K113" s="161">
        <v>102.89282238978421</v>
      </c>
      <c r="L113" s="161">
        <v>103.42849049732278</v>
      </c>
      <c r="M113" s="161">
        <v>101.78113467694827</v>
      </c>
      <c r="N113" s="161">
        <v>103.77554163516747</v>
      </c>
      <c r="O113" s="186">
        <v>101.97055900373735</v>
      </c>
      <c r="P113" s="161">
        <v>101.03333960019043</v>
      </c>
    </row>
    <row r="114" spans="1:18" ht="15" customHeight="1" x14ac:dyDescent="0.2">
      <c r="A114" s="92"/>
      <c r="B114" s="141" t="s">
        <v>2</v>
      </c>
      <c r="C114" s="161">
        <v>102.40148104167915</v>
      </c>
      <c r="D114" s="161">
        <v>106.72691238602656</v>
      </c>
      <c r="E114" s="161">
        <v>97.848173645346407</v>
      </c>
      <c r="F114" s="161">
        <v>93.750164625926843</v>
      </c>
      <c r="G114" s="161">
        <v>95.935752126516093</v>
      </c>
      <c r="H114" s="161">
        <v>103.13861069216189</v>
      </c>
      <c r="I114" s="161">
        <v>105.13451174686665</v>
      </c>
      <c r="J114" s="161">
        <v>106.80535948563598</v>
      </c>
      <c r="K114" s="161">
        <v>103.02337510414581</v>
      </c>
      <c r="L114" s="161">
        <v>104.36791873530308</v>
      </c>
      <c r="M114" s="161">
        <v>101.89867464067399</v>
      </c>
      <c r="N114" s="161">
        <v>103.72568856192153</v>
      </c>
      <c r="O114" s="186">
        <v>101.87607141591467</v>
      </c>
      <c r="P114" s="161">
        <v>101.26789188576939</v>
      </c>
    </row>
    <row r="115" spans="1:18" ht="26.25" customHeight="1" x14ac:dyDescent="0.2">
      <c r="A115" s="92">
        <v>2018</v>
      </c>
      <c r="B115" s="141" t="s">
        <v>3</v>
      </c>
      <c r="C115" s="161">
        <v>102.76557492636564</v>
      </c>
      <c r="D115" s="161">
        <v>106.89611369530986</v>
      </c>
      <c r="E115" s="161">
        <v>98.668662347605277</v>
      </c>
      <c r="F115" s="161">
        <v>92.882331762854491</v>
      </c>
      <c r="G115" s="161">
        <v>97.83031886332634</v>
      </c>
      <c r="H115" s="161">
        <v>102.41870062098623</v>
      </c>
      <c r="I115" s="161">
        <v>103.82350342352439</v>
      </c>
      <c r="J115" s="161">
        <v>104.21026836775042</v>
      </c>
      <c r="K115" s="161">
        <v>103.5210458850608</v>
      </c>
      <c r="L115" s="161">
        <v>104.3912991470029</v>
      </c>
      <c r="M115" s="161">
        <v>103.35135373368863</v>
      </c>
      <c r="N115" s="161">
        <v>104.22303009313582</v>
      </c>
      <c r="O115" s="186">
        <v>102.33137173997537</v>
      </c>
      <c r="P115" s="161">
        <v>101.52021855019518</v>
      </c>
      <c r="Q115" s="178"/>
      <c r="R115" s="178"/>
    </row>
    <row r="116" spans="1:18" ht="15" customHeight="1" x14ac:dyDescent="0.2">
      <c r="A116" s="92"/>
      <c r="B116" s="92" t="s">
        <v>4</v>
      </c>
      <c r="C116" s="161">
        <v>103.23157838338122</v>
      </c>
      <c r="D116" s="161">
        <v>105.3933328551162</v>
      </c>
      <c r="E116" s="161">
        <v>98.991190792575324</v>
      </c>
      <c r="F116" s="161">
        <v>93.083218155098095</v>
      </c>
      <c r="G116" s="161">
        <v>98.57028540927503</v>
      </c>
      <c r="H116" s="161">
        <v>99.558492328120167</v>
      </c>
      <c r="I116" s="161">
        <v>109.48146922226066</v>
      </c>
      <c r="J116" s="161">
        <v>104.75342722025343</v>
      </c>
      <c r="K116" s="161">
        <v>104.04556285316792</v>
      </c>
      <c r="L116" s="161">
        <v>105.47338330403332</v>
      </c>
      <c r="M116" s="161">
        <v>104.06869070022003</v>
      </c>
      <c r="N116" s="161">
        <v>104.8669547743287</v>
      </c>
      <c r="O116" s="186">
        <v>102.3660808097215</v>
      </c>
      <c r="P116" s="161">
        <v>101.87257877011893</v>
      </c>
      <c r="Q116" s="178"/>
      <c r="R116" s="178"/>
    </row>
    <row r="117" spans="1:18" s="92" customFormat="1" ht="14.25" customHeight="1" x14ac:dyDescent="0.2">
      <c r="B117" s="187" t="s">
        <v>1</v>
      </c>
      <c r="C117" s="161">
        <v>103.42264038970973</v>
      </c>
      <c r="D117" s="161">
        <v>104.24299396332488</v>
      </c>
      <c r="E117" s="161">
        <v>98.12054248128014</v>
      </c>
      <c r="F117" s="161">
        <v>93.780267099374768</v>
      </c>
      <c r="G117" s="298">
        <v>97.695730413025245</v>
      </c>
      <c r="H117" s="300">
        <v>97.823824965766761</v>
      </c>
      <c r="I117" s="301">
        <v>108.70240575975056</v>
      </c>
      <c r="J117" s="301">
        <v>107.74682061390662</v>
      </c>
      <c r="K117" s="301">
        <v>104.27819400570922</v>
      </c>
      <c r="L117" s="301">
        <v>105.39730857975628</v>
      </c>
      <c r="M117" s="301">
        <v>104.65926485910579</v>
      </c>
      <c r="N117" s="301">
        <v>105.30747116345205</v>
      </c>
      <c r="O117" s="332">
        <v>102.42026802656554</v>
      </c>
      <c r="P117" s="301">
        <v>101.96174749582347</v>
      </c>
      <c r="Q117" s="299"/>
      <c r="R117" s="299"/>
    </row>
    <row r="118" spans="1:18" s="92" customFormat="1" ht="14.25" customHeight="1" x14ac:dyDescent="0.2">
      <c r="B118" s="187" t="s">
        <v>2</v>
      </c>
      <c r="C118" s="161">
        <v>103.69295736459132</v>
      </c>
      <c r="D118" s="161">
        <v>103.0679443872303</v>
      </c>
      <c r="E118" s="161">
        <v>97.219850019111433</v>
      </c>
      <c r="F118" s="161">
        <v>94.833393876926337</v>
      </c>
      <c r="G118" s="298">
        <v>97.781096612170344</v>
      </c>
      <c r="H118" s="300">
        <v>93.410093004559116</v>
      </c>
      <c r="I118" s="301">
        <v>106.6012937720015</v>
      </c>
      <c r="J118" s="301">
        <v>108.61075315351265</v>
      </c>
      <c r="K118" s="301">
        <v>104.79502727483469</v>
      </c>
      <c r="L118" s="301">
        <v>106.45774984632126</v>
      </c>
      <c r="M118" s="301">
        <v>104.74792936875257</v>
      </c>
      <c r="N118" s="301">
        <v>105.92758368911041</v>
      </c>
      <c r="O118" s="332">
        <v>102.66557455301709</v>
      </c>
      <c r="P118" s="301">
        <v>102.128802189254</v>
      </c>
      <c r="Q118" s="299"/>
      <c r="R118" s="299"/>
    </row>
    <row r="119" spans="1:18" ht="10.5" customHeight="1" thickBot="1" x14ac:dyDescent="0.25">
      <c r="A119" s="92"/>
      <c r="B119" s="187"/>
      <c r="C119" s="161"/>
      <c r="D119" s="161"/>
      <c r="E119" s="161"/>
      <c r="F119" s="201"/>
      <c r="G119" s="202"/>
      <c r="H119" s="95"/>
      <c r="I119" s="203"/>
      <c r="J119" s="204"/>
      <c r="K119" s="205"/>
      <c r="L119" s="204"/>
      <c r="M119" s="205"/>
      <c r="N119" s="206"/>
      <c r="O119" s="207"/>
      <c r="P119" s="206"/>
      <c r="Q119" s="178"/>
      <c r="R119" s="178"/>
    </row>
    <row r="120" spans="1:18" s="93" customFormat="1" ht="21.75" customHeight="1" x14ac:dyDescent="0.2">
      <c r="A120" s="91" t="s">
        <v>212</v>
      </c>
      <c r="B120" s="275"/>
      <c r="C120" s="162"/>
      <c r="D120" s="162"/>
      <c r="E120" s="162"/>
      <c r="F120" s="161"/>
      <c r="G120" s="161"/>
      <c r="O120" s="276"/>
    </row>
    <row r="121" spans="1:18" s="93" customFormat="1" x14ac:dyDescent="0.2">
      <c r="A121" s="200">
        <v>2015</v>
      </c>
      <c r="B121" s="200"/>
      <c r="C121" s="161">
        <v>0.61498381145597136</v>
      </c>
      <c r="D121" s="161">
        <v>-1.3590532144821088</v>
      </c>
      <c r="E121" s="161">
        <v>-0.78060555960727251</v>
      </c>
      <c r="F121" s="161">
        <v>-7.5695314952510584</v>
      </c>
      <c r="G121" s="161">
        <v>-0.66572145789527415</v>
      </c>
      <c r="H121" s="161">
        <v>0.28261478776816507</v>
      </c>
      <c r="I121" s="161">
        <v>5.3350242236694267</v>
      </c>
      <c r="J121" s="161">
        <v>6.1716810909800079</v>
      </c>
      <c r="K121" s="161">
        <v>0.52719904479068269</v>
      </c>
      <c r="L121" s="161">
        <v>1.3385260040914115</v>
      </c>
      <c r="M121" s="161">
        <v>3.4337678942139238</v>
      </c>
      <c r="N121" s="161">
        <v>-0.13058760578505968</v>
      </c>
      <c r="O121" s="186">
        <v>-6.10590026978719E-2</v>
      </c>
      <c r="P121" s="161">
        <v>0.1393425330619813</v>
      </c>
    </row>
    <row r="122" spans="1:18" s="93" customFormat="1" x14ac:dyDescent="0.2">
      <c r="A122" s="200">
        <v>2016</v>
      </c>
      <c r="B122" s="200"/>
      <c r="C122" s="161">
        <v>0.42319030993651641</v>
      </c>
      <c r="D122" s="161">
        <v>1.525812059999998</v>
      </c>
      <c r="E122" s="161">
        <v>-5.379338852769</v>
      </c>
      <c r="F122" s="161">
        <v>-11.267431837218322</v>
      </c>
      <c r="G122" s="161">
        <v>-6.0368389500000008</v>
      </c>
      <c r="H122" s="161">
        <v>-5.0293879724999986</v>
      </c>
      <c r="I122" s="161">
        <v>7.6134601634517018</v>
      </c>
      <c r="J122" s="161">
        <v>1.6331574302041352</v>
      </c>
      <c r="K122" s="161">
        <v>1.6309456550815504</v>
      </c>
      <c r="L122" s="161">
        <v>2.0088582826506496</v>
      </c>
      <c r="M122" s="161">
        <v>-0.47427205490516711</v>
      </c>
      <c r="N122" s="161">
        <v>2.9309190474267055</v>
      </c>
      <c r="O122" s="186">
        <v>0.63138936493689624</v>
      </c>
      <c r="P122" s="161">
        <v>-0.16581835526692235</v>
      </c>
    </row>
    <row r="123" spans="1:18" s="93" customFormat="1" x14ac:dyDescent="0.2">
      <c r="A123" s="200">
        <v>2017</v>
      </c>
      <c r="B123" s="200"/>
      <c r="C123" s="161">
        <v>1.4538498083196183</v>
      </c>
      <c r="D123" s="161">
        <v>5.3656616890633391</v>
      </c>
      <c r="E123" s="161">
        <v>1.819417372580534</v>
      </c>
      <c r="F123" s="161">
        <v>5.1481075575289692</v>
      </c>
      <c r="G123" s="161">
        <v>1.4413219996026738</v>
      </c>
      <c r="H123" s="161">
        <v>2.6992815090183919</v>
      </c>
      <c r="I123" s="161">
        <v>-1.5844408545026112</v>
      </c>
      <c r="J123" s="161">
        <v>4.6158351635823491</v>
      </c>
      <c r="K123" s="161">
        <v>1.0662517955178918</v>
      </c>
      <c r="L123" s="161">
        <v>1.0951736701993342</v>
      </c>
      <c r="M123" s="161">
        <v>2.1067888949216407</v>
      </c>
      <c r="N123" s="161">
        <v>0.72889510709024385</v>
      </c>
      <c r="O123" s="186">
        <v>1.1197676715802185</v>
      </c>
      <c r="P123" s="161">
        <v>1.0556255382005331</v>
      </c>
    </row>
    <row r="124" spans="1:18" s="93" customFormat="1" x14ac:dyDescent="0.2">
      <c r="A124" s="200">
        <v>2018</v>
      </c>
      <c r="B124" s="200"/>
      <c r="C124" s="161">
        <v>1.3692102295690844</v>
      </c>
      <c r="D124" s="161">
        <v>-1.9380972548779574</v>
      </c>
      <c r="E124" s="161">
        <v>1.9802904638119179</v>
      </c>
      <c r="F124" s="161">
        <v>0.36890057877863036</v>
      </c>
      <c r="G124" s="161">
        <v>2.7821604852474646</v>
      </c>
      <c r="H124" s="161">
        <v>0.78807437361825272</v>
      </c>
      <c r="I124" s="161">
        <v>1.1743918738666981</v>
      </c>
      <c r="J124" s="161">
        <v>5.5875146675710141E-3</v>
      </c>
      <c r="K124" s="161">
        <v>1.4071711748206095</v>
      </c>
      <c r="L124" s="161">
        <v>2.2340651772765785</v>
      </c>
      <c r="M124" s="161">
        <v>2.5430235454339201</v>
      </c>
      <c r="N124" s="161">
        <v>1.3503728294653961</v>
      </c>
      <c r="O124" s="186">
        <v>0.67571602926075336</v>
      </c>
      <c r="P124" s="161">
        <v>0.93981588951186357</v>
      </c>
    </row>
    <row r="125" spans="1:18" s="93" customFormat="1" x14ac:dyDescent="0.2">
      <c r="A125" s="118"/>
      <c r="B125" s="200"/>
      <c r="C125" s="161"/>
      <c r="D125" s="161"/>
      <c r="E125" s="161"/>
      <c r="F125" s="161"/>
      <c r="G125" s="161"/>
      <c r="O125" s="276"/>
    </row>
    <row r="126" spans="1:18" s="93" customFormat="1" x14ac:dyDescent="0.2">
      <c r="A126" s="118" t="s">
        <v>211</v>
      </c>
      <c r="B126" s="200"/>
      <c r="C126" s="161"/>
      <c r="D126" s="161"/>
      <c r="E126" s="161"/>
      <c r="F126" s="161"/>
      <c r="G126" s="161"/>
      <c r="O126" s="276"/>
    </row>
    <row r="127" spans="1:18" s="93" customFormat="1" x14ac:dyDescent="0.2">
      <c r="A127" s="200">
        <v>2015</v>
      </c>
      <c r="B127" s="200" t="s">
        <v>3</v>
      </c>
      <c r="C127" s="161">
        <v>8.11132639762846E-2</v>
      </c>
      <c r="D127" s="161">
        <v>-3.6189653702000557</v>
      </c>
      <c r="E127" s="161">
        <v>0.20048732684776471</v>
      </c>
      <c r="F127" s="161">
        <v>-3.1188022683053207</v>
      </c>
      <c r="G127" s="161">
        <v>-0.54317553951611641</v>
      </c>
      <c r="H127" s="161">
        <v>2.9896224188096454</v>
      </c>
      <c r="I127" s="161">
        <v>4.6597132819000908</v>
      </c>
      <c r="J127" s="161">
        <v>1.102339796422469</v>
      </c>
      <c r="K127" s="161">
        <v>4.1012806947149372E-2</v>
      </c>
      <c r="L127" s="161">
        <v>-5.4849302004855716E-2</v>
      </c>
      <c r="M127" s="161">
        <v>0.99783249849776379</v>
      </c>
      <c r="N127" s="161">
        <v>-0.70830919314986973</v>
      </c>
      <c r="O127" s="186">
        <v>0.65861412326138069</v>
      </c>
      <c r="P127" s="161">
        <v>-3.7306060784281225E-2</v>
      </c>
    </row>
    <row r="128" spans="1:18" s="93" customFormat="1" x14ac:dyDescent="0.2">
      <c r="A128" s="200"/>
      <c r="B128" s="200" t="s">
        <v>4</v>
      </c>
      <c r="C128" s="161">
        <v>-2.3177920187900103E-2</v>
      </c>
      <c r="D128" s="161">
        <v>-2.5448208130596228E-2</v>
      </c>
      <c r="E128" s="161">
        <v>-1.5567500212910979</v>
      </c>
      <c r="F128" s="161">
        <v>-4.9975800326753417</v>
      </c>
      <c r="G128" s="161">
        <v>-2.2040708116243368</v>
      </c>
      <c r="H128" s="161">
        <v>1.549656140483302</v>
      </c>
      <c r="I128" s="161">
        <v>1.043599313961896</v>
      </c>
      <c r="J128" s="161">
        <v>4.2339381974073387</v>
      </c>
      <c r="K128" s="161">
        <v>-1.7799636324611345E-2</v>
      </c>
      <c r="L128" s="161">
        <v>0.55124851069299208</v>
      </c>
      <c r="M128" s="161">
        <v>-0.68595620903864063</v>
      </c>
      <c r="N128" s="161">
        <v>0.19568199385751051</v>
      </c>
      <c r="O128" s="186">
        <v>-0.35860803655501927</v>
      </c>
      <c r="P128" s="161">
        <v>-0.14133403785154819</v>
      </c>
    </row>
    <row r="129" spans="1:16" s="93" customFormat="1" x14ac:dyDescent="0.2">
      <c r="A129" s="200"/>
      <c r="B129" s="200" t="s">
        <v>1</v>
      </c>
      <c r="C129" s="161">
        <v>-0.28088980536379315</v>
      </c>
      <c r="D129" s="161">
        <v>-0.14773419182512182</v>
      </c>
      <c r="E129" s="161">
        <v>-2.0712428342244849</v>
      </c>
      <c r="F129" s="161">
        <v>-4.5836672516595511</v>
      </c>
      <c r="G129" s="161">
        <v>-0.52966064323498596</v>
      </c>
      <c r="H129" s="161">
        <v>-6.8949191626483275</v>
      </c>
      <c r="I129" s="161">
        <v>0.68795076258716392</v>
      </c>
      <c r="J129" s="161">
        <v>-1.2534753629181439</v>
      </c>
      <c r="K129" s="161">
        <v>0.20235270643527148</v>
      </c>
      <c r="L129" s="161">
        <v>0.85250925023847568</v>
      </c>
      <c r="M129" s="161">
        <v>0.16154626610871414</v>
      </c>
      <c r="N129" s="161">
        <v>5.3350317544720305E-2</v>
      </c>
      <c r="O129" s="186">
        <v>2.1169829342904123E-2</v>
      </c>
      <c r="P129" s="161">
        <v>-0.42775562272651113</v>
      </c>
    </row>
    <row r="130" spans="1:16" s="93" customFormat="1" x14ac:dyDescent="0.2">
      <c r="A130" s="200"/>
      <c r="B130" s="200" t="s">
        <v>2</v>
      </c>
      <c r="C130" s="161">
        <v>0.45696834401491859</v>
      </c>
      <c r="D130" s="161">
        <v>-1.5642231123073613</v>
      </c>
      <c r="E130" s="161">
        <v>0.3298759133563367</v>
      </c>
      <c r="F130" s="161">
        <v>-0.11711183919985713</v>
      </c>
      <c r="G130" s="161">
        <v>0.20176779133584954</v>
      </c>
      <c r="H130" s="161">
        <v>0.96104552062987736</v>
      </c>
      <c r="I130" s="161">
        <v>0.71857598526940958</v>
      </c>
      <c r="J130" s="161">
        <v>0.39496013327831037</v>
      </c>
      <c r="K130" s="161">
        <v>0.52808646826663086</v>
      </c>
      <c r="L130" s="161">
        <v>-0.26525271269328687</v>
      </c>
      <c r="M130" s="161">
        <v>1.6233190292565425</v>
      </c>
      <c r="N130" s="161">
        <v>0.7354532634356481</v>
      </c>
      <c r="O130" s="186">
        <v>0.40363677545747212</v>
      </c>
      <c r="P130" s="161">
        <v>0.30923339608979195</v>
      </c>
    </row>
    <row r="131" spans="1:16" s="93" customFormat="1" ht="21" customHeight="1" x14ac:dyDescent="0.2">
      <c r="A131" s="200">
        <v>2016</v>
      </c>
      <c r="B131" s="200" t="s">
        <v>3</v>
      </c>
      <c r="C131" s="161">
        <v>-0.17064448184939129</v>
      </c>
      <c r="D131" s="161">
        <v>0.67733369440141633</v>
      </c>
      <c r="E131" s="161">
        <v>-2.9810720568998361</v>
      </c>
      <c r="F131" s="161">
        <v>-9.2139978476598827</v>
      </c>
      <c r="G131" s="161">
        <v>-4.0871723447440278</v>
      </c>
      <c r="H131" s="161">
        <v>1.5281458305705486</v>
      </c>
      <c r="I131" s="161">
        <v>3.1874259482547185</v>
      </c>
      <c r="J131" s="161">
        <v>-1.1089081687579383</v>
      </c>
      <c r="K131" s="161">
        <v>0.51956913558430795</v>
      </c>
      <c r="L131" s="161">
        <v>2.1810764126127369</v>
      </c>
      <c r="M131" s="161">
        <v>-1.2395208609799369</v>
      </c>
      <c r="N131" s="161">
        <v>0.58368735285840856</v>
      </c>
      <c r="O131" s="186">
        <v>0.1074121217744084</v>
      </c>
      <c r="P131" s="161">
        <v>-0.31724085514294176</v>
      </c>
    </row>
    <row r="132" spans="1:16" s="93" customFormat="1" x14ac:dyDescent="0.2">
      <c r="A132" s="200"/>
      <c r="B132" s="200" t="s">
        <v>4</v>
      </c>
      <c r="C132" s="161">
        <v>0.34046269656513584</v>
      </c>
      <c r="D132" s="161">
        <v>0.7648899555145805</v>
      </c>
      <c r="E132" s="161">
        <v>-0.98865756606639765</v>
      </c>
      <c r="F132" s="161">
        <v>0.3051308373995143</v>
      </c>
      <c r="G132" s="161">
        <v>-2.5779707481321523E-2</v>
      </c>
      <c r="H132" s="161">
        <v>-6.1946426663864074</v>
      </c>
      <c r="I132" s="161">
        <v>3.6866963747712367</v>
      </c>
      <c r="J132" s="161">
        <v>1.1192912191728466</v>
      </c>
      <c r="K132" s="161">
        <v>0.56301919996710748</v>
      </c>
      <c r="L132" s="161">
        <v>-0.14155700682249028</v>
      </c>
      <c r="M132" s="161">
        <v>-0.51928777003368287</v>
      </c>
      <c r="N132" s="161">
        <v>1.5394051214455029</v>
      </c>
      <c r="O132" s="186">
        <v>0.18003350150259667</v>
      </c>
      <c r="P132" s="161">
        <v>0.19333183511671681</v>
      </c>
    </row>
    <row r="133" spans="1:16" s="93" customFormat="1" x14ac:dyDescent="0.2">
      <c r="A133" s="200"/>
      <c r="B133" s="200" t="s">
        <v>1</v>
      </c>
      <c r="C133" s="161">
        <v>0.27007596729937688</v>
      </c>
      <c r="D133" s="161">
        <v>1.7046819836510352</v>
      </c>
      <c r="E133" s="161">
        <v>-1.1457026001063131</v>
      </c>
      <c r="F133" s="161">
        <v>2.2859623708500809</v>
      </c>
      <c r="G133" s="161">
        <v>-2.5019802447730832</v>
      </c>
      <c r="H133" s="161">
        <v>0.62319601267002422</v>
      </c>
      <c r="I133" s="161">
        <v>0.59077439633090645</v>
      </c>
      <c r="J133" s="161">
        <v>1.658345797716021</v>
      </c>
      <c r="K133" s="161">
        <v>0.44224748708223682</v>
      </c>
      <c r="L133" s="161">
        <v>-0.60168424810813637</v>
      </c>
      <c r="M133" s="161">
        <v>-0.4865553123194255</v>
      </c>
      <c r="N133" s="161">
        <v>1.235802583216894</v>
      </c>
      <c r="O133" s="186">
        <v>0.38745569860829665</v>
      </c>
      <c r="P133" s="161">
        <v>0.171391013194655</v>
      </c>
    </row>
    <row r="134" spans="1:16" s="93" customFormat="1" x14ac:dyDescent="0.2">
      <c r="A134" s="200"/>
      <c r="B134" s="200" t="s">
        <v>2</v>
      </c>
      <c r="C134" s="161">
        <v>3.0463294439986299E-2</v>
      </c>
      <c r="D134" s="161">
        <v>2.7103540472573462</v>
      </c>
      <c r="E134" s="161">
        <v>6.8036122504588903E-2</v>
      </c>
      <c r="F134" s="161">
        <v>0.57640936453859926</v>
      </c>
      <c r="G134" s="161">
        <v>-0.39637405804914261</v>
      </c>
      <c r="H134" s="161">
        <v>1.1782502006502105</v>
      </c>
      <c r="I134" s="161">
        <v>0.15612075763031807</v>
      </c>
      <c r="J134" s="161">
        <v>1.5122910008228851</v>
      </c>
      <c r="K134" s="161">
        <v>-0.13633132652494107</v>
      </c>
      <c r="L134" s="161">
        <v>-0.4913146573872762</v>
      </c>
      <c r="M134" s="161">
        <v>1.1717372560665185</v>
      </c>
      <c r="N134" s="161">
        <v>-0.33213660379790566</v>
      </c>
      <c r="O134" s="186">
        <v>-0.11656889947593285</v>
      </c>
      <c r="P134" s="161">
        <v>-6.788903738780272E-2</v>
      </c>
    </row>
    <row r="135" spans="1:16" s="93" customFormat="1" ht="21.75" customHeight="1" x14ac:dyDescent="0.2">
      <c r="A135" s="200">
        <v>2017</v>
      </c>
      <c r="B135" s="277" t="s">
        <v>3</v>
      </c>
      <c r="C135" s="161">
        <v>0.82493397954612746</v>
      </c>
      <c r="D135" s="161">
        <v>1.1656366713644228</v>
      </c>
      <c r="E135" s="161">
        <v>1.8238390072121913</v>
      </c>
      <c r="F135" s="161">
        <v>2.239990641714984</v>
      </c>
      <c r="G135" s="161">
        <v>3.4188913829739542</v>
      </c>
      <c r="H135" s="161">
        <v>-1.7589483113838011</v>
      </c>
      <c r="I135" s="161">
        <v>-1.4215974163354961</v>
      </c>
      <c r="J135" s="161">
        <v>2.3216009895206113</v>
      </c>
      <c r="K135" s="161">
        <v>0.48887532476911133</v>
      </c>
      <c r="L135" s="161">
        <v>0.89933734043774471</v>
      </c>
      <c r="M135" s="161">
        <v>1.2240468463109666</v>
      </c>
      <c r="N135" s="161">
        <v>-6.2413202341071727E-2</v>
      </c>
      <c r="O135" s="186">
        <v>0.67741154183049712</v>
      </c>
      <c r="P135" s="161">
        <v>0.72589787988543986</v>
      </c>
    </row>
    <row r="136" spans="1:16" s="93" customFormat="1" x14ac:dyDescent="0.2">
      <c r="A136" s="200"/>
      <c r="B136" s="200" t="s">
        <v>4</v>
      </c>
      <c r="C136" s="161">
        <v>7.9642497400334022E-2</v>
      </c>
      <c r="D136" s="161">
        <v>1.4759805523562264</v>
      </c>
      <c r="E136" s="161">
        <v>-0.41821568520481467</v>
      </c>
      <c r="F136" s="161">
        <v>0.84900480798215661</v>
      </c>
      <c r="G136" s="161">
        <v>-0.66809222432345772</v>
      </c>
      <c r="H136" s="161">
        <v>2.2017301115795362E-2</v>
      </c>
      <c r="I136" s="161">
        <v>-1.2910937928831911</v>
      </c>
      <c r="J136" s="161">
        <v>0.15747322104788797</v>
      </c>
      <c r="K136" s="161">
        <v>0.1553210154380702</v>
      </c>
      <c r="L136" s="161">
        <v>0.30042952504891751</v>
      </c>
      <c r="M136" s="161">
        <v>0.31131723171813341</v>
      </c>
      <c r="N136" s="161">
        <v>-3.82870845652028E-2</v>
      </c>
      <c r="O136" s="186">
        <v>0.25106466509425829</v>
      </c>
      <c r="P136" s="161">
        <v>-1.8565068558495934E-2</v>
      </c>
    </row>
    <row r="137" spans="1:16" s="93" customFormat="1" x14ac:dyDescent="0.2">
      <c r="A137" s="200"/>
      <c r="B137" s="278" t="s">
        <v>1</v>
      </c>
      <c r="C137" s="161">
        <v>0.47033963374780718</v>
      </c>
      <c r="D137" s="161">
        <v>0.42845950936016841</v>
      </c>
      <c r="E137" s="161">
        <v>1.5960759392518176</v>
      </c>
      <c r="F137" s="161">
        <v>1.354016265211988</v>
      </c>
      <c r="G137" s="161">
        <v>-0.36069100790586672</v>
      </c>
      <c r="H137" s="161">
        <v>8.9212791633729083</v>
      </c>
      <c r="I137" s="161">
        <v>-1.0780556441118305</v>
      </c>
      <c r="J137" s="161">
        <v>-0.75377187128413681</v>
      </c>
      <c r="K137" s="161">
        <v>0.33371669895456701</v>
      </c>
      <c r="L137" s="161">
        <v>0.89857943222126924</v>
      </c>
      <c r="M137" s="161">
        <v>0.21502860079829489</v>
      </c>
      <c r="N137" s="161">
        <v>0.17727305583570274</v>
      </c>
      <c r="O137" s="186">
        <v>0.24581827739051931</v>
      </c>
      <c r="P137" s="161">
        <v>0.36360384505276233</v>
      </c>
    </row>
    <row r="138" spans="1:16" s="93" customFormat="1" x14ac:dyDescent="0.2">
      <c r="A138" s="200"/>
      <c r="B138" s="279" t="s">
        <v>2</v>
      </c>
      <c r="C138" s="161">
        <v>0.33863610188529236</v>
      </c>
      <c r="D138" s="161">
        <v>-1.0717556350957835</v>
      </c>
      <c r="E138" s="161">
        <v>1.1665101422079882</v>
      </c>
      <c r="F138" s="161">
        <v>-0.53153040756895864</v>
      </c>
      <c r="G138" s="161">
        <v>1.337124233739484</v>
      </c>
      <c r="H138" s="161">
        <v>1.9170045501665678</v>
      </c>
      <c r="I138" s="161">
        <v>0.18403183029473968</v>
      </c>
      <c r="J138" s="161">
        <v>1.060339431336188</v>
      </c>
      <c r="K138" s="161">
        <v>0.12688223661221354</v>
      </c>
      <c r="L138" s="161">
        <v>0.90828768114392666</v>
      </c>
      <c r="M138" s="161">
        <v>0.11548305498734202</v>
      </c>
      <c r="N138" s="161">
        <v>-4.8039328400906189E-2</v>
      </c>
      <c r="O138" s="186">
        <v>-9.2661635618984661E-2</v>
      </c>
      <c r="P138" s="161">
        <v>0.2321533530487363</v>
      </c>
    </row>
    <row r="139" spans="1:16" s="93" customFormat="1" ht="21.75" customHeight="1" x14ac:dyDescent="0.2">
      <c r="A139" s="200">
        <v>2018</v>
      </c>
      <c r="B139" s="280" t="s">
        <v>3</v>
      </c>
      <c r="C139" s="161">
        <v>0.35555529176214407</v>
      </c>
      <c r="D139" s="161">
        <v>0.15853668535947829</v>
      </c>
      <c r="E139" s="161">
        <v>0.83853246482938903</v>
      </c>
      <c r="F139" s="161">
        <v>-0.92568676176206788</v>
      </c>
      <c r="G139" s="161">
        <v>1.9748286689948102</v>
      </c>
      <c r="H139" s="161">
        <v>-0.69800249038101114</v>
      </c>
      <c r="I139" s="161">
        <v>-1.2469818916349684</v>
      </c>
      <c r="J139" s="161">
        <v>-2.4297386670324994</v>
      </c>
      <c r="K139" s="161">
        <v>0.48306588714637222</v>
      </c>
      <c r="L139" s="161">
        <v>2.2401914288550095E-2</v>
      </c>
      <c r="M139" s="161">
        <v>1.4256113714307128</v>
      </c>
      <c r="N139" s="161">
        <v>0.47947768591325435</v>
      </c>
      <c r="O139" s="186">
        <v>0.44691586329621558</v>
      </c>
      <c r="P139" s="161">
        <v>0.24916749003762728</v>
      </c>
    </row>
    <row r="140" spans="1:16" s="93" customFormat="1" x14ac:dyDescent="0.2">
      <c r="A140" s="200"/>
      <c r="B140" s="281" t="s">
        <v>4</v>
      </c>
      <c r="C140" s="161">
        <v>0.45346260880598788</v>
      </c>
      <c r="D140" s="161">
        <v>-1.405832998266987</v>
      </c>
      <c r="E140" s="161">
        <v>0.32688032582603999</v>
      </c>
      <c r="F140" s="161">
        <v>0.21628052228113148</v>
      </c>
      <c r="G140" s="161">
        <v>0.75637752646238177</v>
      </c>
      <c r="H140" s="161">
        <v>-2.792662155957859</v>
      </c>
      <c r="I140" s="161">
        <v>5.4496001504166891</v>
      </c>
      <c r="J140" s="161">
        <v>0.52121433042111587</v>
      </c>
      <c r="K140" s="161">
        <v>0.50667665074548562</v>
      </c>
      <c r="L140" s="161">
        <v>1.0365654665401181</v>
      </c>
      <c r="M140" s="161">
        <v>0.6940760237933663</v>
      </c>
      <c r="N140" s="161">
        <v>0.61783339115881741</v>
      </c>
      <c r="O140" s="186">
        <v>3.391830790104855E-2</v>
      </c>
      <c r="P140" s="161">
        <v>0.34708378779695348</v>
      </c>
    </row>
    <row r="141" spans="1:16" s="93" customFormat="1" x14ac:dyDescent="0.2">
      <c r="A141" s="200"/>
      <c r="B141" s="281" t="s">
        <v>1</v>
      </c>
      <c r="C141" s="161">
        <v>0.18508096971929788</v>
      </c>
      <c r="D141" s="161">
        <v>-1.0914721649164405</v>
      </c>
      <c r="E141" s="161">
        <v>-0.87952100012568257</v>
      </c>
      <c r="F141" s="161">
        <v>0.74884491328526259</v>
      </c>
      <c r="G141" s="161">
        <v>-0.88723999592629221</v>
      </c>
      <c r="H141" s="161">
        <v>-1.7423600154935714</v>
      </c>
      <c r="I141" s="161">
        <v>-0.71159390538365619</v>
      </c>
      <c r="J141" s="161">
        <v>2.8575612971204478</v>
      </c>
      <c r="K141" s="161">
        <v>0.22358584658683789</v>
      </c>
      <c r="L141" s="161">
        <v>-7.2126940365369041E-2</v>
      </c>
      <c r="M141" s="161">
        <v>0.56748495144132161</v>
      </c>
      <c r="N141" s="161">
        <v>0.42007168995354949</v>
      </c>
      <c r="O141" s="186">
        <v>5.2934738162702111E-2</v>
      </c>
      <c r="P141" s="161">
        <v>8.752966380261018E-2</v>
      </c>
    </row>
    <row r="142" spans="1:16" s="93" customFormat="1" x14ac:dyDescent="0.2">
      <c r="A142" s="200"/>
      <c r="B142" s="281" t="s">
        <v>2</v>
      </c>
      <c r="C142" s="161">
        <v>0.26137117933076048</v>
      </c>
      <c r="D142" s="161">
        <v>-1.1272216303649052</v>
      </c>
      <c r="E142" s="161">
        <v>-0.91794484558679335</v>
      </c>
      <c r="F142" s="161">
        <v>1.1229726787146177</v>
      </c>
      <c r="G142" s="161">
        <v>8.7379662124642543E-2</v>
      </c>
      <c r="H142" s="161">
        <v>-4.5119192208566972</v>
      </c>
      <c r="I142" s="161">
        <v>-1.9329029316911828</v>
      </c>
      <c r="J142" s="161">
        <v>0.8018171995086476</v>
      </c>
      <c r="K142" s="161">
        <v>0.49562928669169004</v>
      </c>
      <c r="L142" s="161">
        <v>1.0061369506058293</v>
      </c>
      <c r="M142" s="161">
        <v>8.471730597967575E-2</v>
      </c>
      <c r="N142" s="161">
        <v>0.58885900383636169</v>
      </c>
      <c r="O142" s="186">
        <v>0.23950974858601981</v>
      </c>
      <c r="P142" s="161">
        <v>0.1638405554371003</v>
      </c>
    </row>
    <row r="143" spans="1:16" s="93" customFormat="1" x14ac:dyDescent="0.2">
      <c r="A143" s="88"/>
      <c r="B143" s="85"/>
      <c r="C143" s="282"/>
      <c r="D143" s="282"/>
      <c r="E143" s="282"/>
      <c r="F143" s="161"/>
      <c r="G143" s="161"/>
      <c r="O143" s="276"/>
    </row>
    <row r="144" spans="1:16" s="93" customFormat="1" x14ac:dyDescent="0.2">
      <c r="A144" s="87" t="s">
        <v>210</v>
      </c>
      <c r="B144" s="86"/>
      <c r="C144" s="163"/>
      <c r="D144" s="282"/>
      <c r="E144" s="282"/>
      <c r="F144" s="161"/>
      <c r="G144" s="161"/>
      <c r="O144" s="276"/>
    </row>
    <row r="145" spans="1:16" s="93" customFormat="1" x14ac:dyDescent="0.2">
      <c r="A145" s="200">
        <v>2015</v>
      </c>
      <c r="B145" s="200" t="s">
        <v>3</v>
      </c>
      <c r="C145" s="161">
        <v>1.5440605709224231</v>
      </c>
      <c r="D145" s="161">
        <v>0.11767298716967023</v>
      </c>
      <c r="E145" s="161">
        <v>2.2316540610229918</v>
      </c>
      <c r="F145" s="161">
        <v>2.8771743648326797</v>
      </c>
      <c r="G145" s="161">
        <v>3.1930090273073697</v>
      </c>
      <c r="H145" s="161">
        <v>-2.3495826907918738</v>
      </c>
      <c r="I145" s="161">
        <v>2.6347873844398517</v>
      </c>
      <c r="J145" s="161">
        <v>5.8617077966869102</v>
      </c>
      <c r="K145" s="161">
        <v>1.0798634683923725</v>
      </c>
      <c r="L145" s="161">
        <v>1.381264465969112</v>
      </c>
      <c r="M145" s="161">
        <v>5.1452665999124791</v>
      </c>
      <c r="N145" s="161">
        <v>0.61254757894060319</v>
      </c>
      <c r="O145" s="186">
        <v>0.19612581202552715</v>
      </c>
      <c r="P145" s="161">
        <v>1.0894760432903938</v>
      </c>
    </row>
    <row r="146" spans="1:16" s="93" customFormat="1" x14ac:dyDescent="0.2">
      <c r="A146" s="200"/>
      <c r="B146" s="200" t="s">
        <v>4</v>
      </c>
      <c r="C146" s="161">
        <v>0.82624970489311167</v>
      </c>
      <c r="D146" s="161">
        <v>0.35355667625338594</v>
      </c>
      <c r="E146" s="161">
        <v>0.2167506461298041</v>
      </c>
      <c r="F146" s="161">
        <v>-8.1043703054460625</v>
      </c>
      <c r="G146" s="161">
        <v>2.3307401378369619E-2</v>
      </c>
      <c r="H146" s="161">
        <v>4.2015983252146283</v>
      </c>
      <c r="I146" s="161">
        <v>4.5937848340519505</v>
      </c>
      <c r="J146" s="161">
        <v>10.794646556775668</v>
      </c>
      <c r="K146" s="161">
        <v>0.20579034956460518</v>
      </c>
      <c r="L146" s="161">
        <v>1.45406053692958</v>
      </c>
      <c r="M146" s="161">
        <v>2.7800060772472879</v>
      </c>
      <c r="N146" s="161">
        <v>-0.7087930911310214</v>
      </c>
      <c r="O146" s="186">
        <v>-0.21663519957054733</v>
      </c>
      <c r="P146" s="161">
        <v>0.34960970070472275</v>
      </c>
    </row>
    <row r="147" spans="1:16" s="93" customFormat="1" x14ac:dyDescent="0.2">
      <c r="A147" s="200"/>
      <c r="B147" s="200" t="s">
        <v>1</v>
      </c>
      <c r="C147" s="161">
        <v>-0.12889456444239444</v>
      </c>
      <c r="D147" s="161">
        <v>-0.46336916717577559</v>
      </c>
      <c r="E147" s="161">
        <v>-2.42792770460456</v>
      </c>
      <c r="F147" s="161">
        <v>-12.160083467032944</v>
      </c>
      <c r="G147" s="161">
        <v>-2.6771023318375997</v>
      </c>
      <c r="H147" s="161">
        <v>1.1290166727064177</v>
      </c>
      <c r="I147" s="161">
        <v>6.935228197980714</v>
      </c>
      <c r="J147" s="161">
        <v>3.7758420018139338</v>
      </c>
      <c r="K147" s="161">
        <v>7.4039677067916365E-2</v>
      </c>
      <c r="L147" s="161">
        <v>1.4365620308850913</v>
      </c>
      <c r="M147" s="161">
        <v>3.7744520308539808</v>
      </c>
      <c r="N147" s="161">
        <v>-0.68508929401136509</v>
      </c>
      <c r="O147" s="186">
        <v>-0.93681214467087326</v>
      </c>
      <c r="P147" s="161">
        <v>-0.62955626649625618</v>
      </c>
    </row>
    <row r="148" spans="1:16" s="93" customFormat="1" x14ac:dyDescent="0.2">
      <c r="A148" s="200"/>
      <c r="B148" s="200" t="s">
        <v>2</v>
      </c>
      <c r="C148" s="161">
        <v>0.23281273977939776</v>
      </c>
      <c r="D148" s="161">
        <v>-5.2908481874696882</v>
      </c>
      <c r="E148" s="161">
        <v>-3.083818493221846</v>
      </c>
      <c r="F148" s="161">
        <v>-12.282149707583622</v>
      </c>
      <c r="G148" s="161">
        <v>-3.0552379134790808</v>
      </c>
      <c r="H148" s="161">
        <v>-1.6896722528626396</v>
      </c>
      <c r="I148" s="161">
        <v>7.2445984661674734</v>
      </c>
      <c r="J148" s="161">
        <v>4.4730044778899192</v>
      </c>
      <c r="K148" s="161">
        <v>0.75488339520102254</v>
      </c>
      <c r="L148" s="161">
        <v>1.0839942293033422</v>
      </c>
      <c r="M148" s="161">
        <v>2.097971704394519</v>
      </c>
      <c r="N148" s="161">
        <v>0.27112614318371975</v>
      </c>
      <c r="O148" s="186">
        <v>0.72380096428736884</v>
      </c>
      <c r="P148" s="161">
        <v>-0.2982183343311462</v>
      </c>
    </row>
    <row r="149" spans="1:16" s="93" customFormat="1" ht="21" customHeight="1" x14ac:dyDescent="0.2">
      <c r="A149" s="200">
        <v>2016</v>
      </c>
      <c r="B149" s="200" t="s">
        <v>3</v>
      </c>
      <c r="C149" s="161">
        <v>-1.9326611694170381E-2</v>
      </c>
      <c r="D149" s="161">
        <v>-1.0690752846960971</v>
      </c>
      <c r="E149" s="161">
        <v>-6.1610948112907904</v>
      </c>
      <c r="F149" s="161">
        <v>-17.800841320103888</v>
      </c>
      <c r="G149" s="161">
        <v>-6.5097210923052646</v>
      </c>
      <c r="H149" s="161">
        <v>-3.0847472032327183</v>
      </c>
      <c r="I149" s="161">
        <v>5.7359485857848114</v>
      </c>
      <c r="J149" s="161">
        <v>2.1880354155201953</v>
      </c>
      <c r="K149" s="161">
        <v>1.2368545961815469</v>
      </c>
      <c r="L149" s="161">
        <v>3.3453976136107233</v>
      </c>
      <c r="M149" s="161">
        <v>-0.16375247658813041</v>
      </c>
      <c r="N149" s="161">
        <v>1.5758672306666721</v>
      </c>
      <c r="O149" s="186">
        <v>0.17224200261813927</v>
      </c>
      <c r="P149" s="161">
        <v>-0.57742247187412277</v>
      </c>
    </row>
    <row r="150" spans="1:16" s="93" customFormat="1" x14ac:dyDescent="0.2">
      <c r="A150" s="200"/>
      <c r="B150" s="200" t="s">
        <v>4</v>
      </c>
      <c r="C150" s="161">
        <v>0.34432801322763495</v>
      </c>
      <c r="D150" s="161">
        <v>-0.28698740367225639</v>
      </c>
      <c r="E150" s="161">
        <v>-5.6195729288277319</v>
      </c>
      <c r="F150" s="161">
        <v>-13.212764801707733</v>
      </c>
      <c r="G150" s="161">
        <v>-4.4273333635051255</v>
      </c>
      <c r="H150" s="161">
        <v>-10.475620842067956</v>
      </c>
      <c r="I150" s="161">
        <v>8.5017880533656331</v>
      </c>
      <c r="J150" s="161">
        <v>-0.86547730042346727</v>
      </c>
      <c r="K150" s="161">
        <v>1.824961997924146</v>
      </c>
      <c r="L150" s="161">
        <v>2.6333402027181263</v>
      </c>
      <c r="M150" s="161">
        <v>3.7923226737346383E-3</v>
      </c>
      <c r="N150" s="161">
        <v>2.9381000064366392</v>
      </c>
      <c r="O150" s="186">
        <v>0.71375321035762607</v>
      </c>
      <c r="P150" s="161">
        <v>-0.2442181036741875</v>
      </c>
    </row>
    <row r="151" spans="1:16" s="93" customFormat="1" x14ac:dyDescent="0.2">
      <c r="A151" s="200"/>
      <c r="B151" s="200" t="s">
        <v>1</v>
      </c>
      <c r="C151" s="161">
        <v>0.89874822524378395</v>
      </c>
      <c r="D151" s="161">
        <v>1.5628454062685648</v>
      </c>
      <c r="E151" s="161">
        <v>-4.7275685258743376</v>
      </c>
      <c r="F151" s="161">
        <v>-6.9643988815212943</v>
      </c>
      <c r="G151" s="161">
        <v>-6.3223690595465616</v>
      </c>
      <c r="H151" s="161">
        <v>-3.2466427083827964</v>
      </c>
      <c r="I151" s="161">
        <v>8.3970703645510412</v>
      </c>
      <c r="J151" s="161">
        <v>2.0577850828036981</v>
      </c>
      <c r="K151" s="161">
        <v>2.068741472787794</v>
      </c>
      <c r="L151" s="161">
        <v>1.1534688822528283</v>
      </c>
      <c r="M151" s="161">
        <v>-0.64328849895147755</v>
      </c>
      <c r="N151" s="161">
        <v>4.1546448716539786</v>
      </c>
      <c r="O151" s="186">
        <v>1.0825753777505831</v>
      </c>
      <c r="P151" s="161">
        <v>0.35603291517811719</v>
      </c>
    </row>
    <row r="152" spans="1:16" s="93" customFormat="1" x14ac:dyDescent="0.2">
      <c r="A152" s="200"/>
      <c r="B152" s="200" t="s">
        <v>2</v>
      </c>
      <c r="C152" s="161">
        <v>0.47036753325948588</v>
      </c>
      <c r="D152" s="161">
        <v>5.9732156289707738</v>
      </c>
      <c r="E152" s="161">
        <v>-4.9762094546507818</v>
      </c>
      <c r="F152" s="161">
        <v>-6.3184207438612638</v>
      </c>
      <c r="G152" s="161">
        <v>-6.8815658946105192</v>
      </c>
      <c r="H152" s="161">
        <v>-3.0384903274020991</v>
      </c>
      <c r="I152" s="161">
        <v>7.7917351690234504</v>
      </c>
      <c r="J152" s="161">
        <v>3.1936221148107125</v>
      </c>
      <c r="K152" s="161">
        <v>1.3941410649912278</v>
      </c>
      <c r="L152" s="161">
        <v>0.92419121814855121</v>
      </c>
      <c r="M152" s="161">
        <v>-1.084798187737146</v>
      </c>
      <c r="N152" s="161">
        <v>3.0508185633581153</v>
      </c>
      <c r="O152" s="186">
        <v>0.5588520243227757</v>
      </c>
      <c r="P152" s="161">
        <v>-2.1265465696618246E-2</v>
      </c>
    </row>
    <row r="153" spans="1:16" s="93" customFormat="1" ht="21.75" customHeight="1" x14ac:dyDescent="0.2">
      <c r="A153" s="200">
        <v>2017</v>
      </c>
      <c r="B153" s="277" t="s">
        <v>3</v>
      </c>
      <c r="C153" s="161">
        <v>1.4723386809788463</v>
      </c>
      <c r="D153" s="161">
        <v>6.4872045753511243</v>
      </c>
      <c r="E153" s="161">
        <v>-0.27010857078005879</v>
      </c>
      <c r="F153" s="161">
        <v>5.5008873546021686</v>
      </c>
      <c r="G153" s="161">
        <v>0.40581075465939698</v>
      </c>
      <c r="H153" s="161">
        <v>-6.1777342073378811</v>
      </c>
      <c r="I153" s="161">
        <v>2.977053328302981</v>
      </c>
      <c r="J153" s="161">
        <v>6.7733850558945097</v>
      </c>
      <c r="K153" s="161">
        <v>1.3631802022420203</v>
      </c>
      <c r="L153" s="161">
        <v>-0.34178173646788323</v>
      </c>
      <c r="M153" s="161">
        <v>1.3826290571411715</v>
      </c>
      <c r="N153" s="161">
        <v>2.3888703604256545</v>
      </c>
      <c r="O153" s="186">
        <v>1.1314218882370053</v>
      </c>
      <c r="P153" s="161">
        <v>1.0249705290384048</v>
      </c>
    </row>
    <row r="154" spans="1:16" s="93" customFormat="1" x14ac:dyDescent="0.2">
      <c r="A154" s="200"/>
      <c r="B154" s="200" t="s">
        <v>4</v>
      </c>
      <c r="C154" s="161">
        <v>1.2085763375209835</v>
      </c>
      <c r="D154" s="161">
        <v>7.2386771357927149</v>
      </c>
      <c r="E154" s="161">
        <v>0.30447314325907637</v>
      </c>
      <c r="F154" s="161">
        <v>6.0729337297627195</v>
      </c>
      <c r="G154" s="161">
        <v>-0.23927463658147685</v>
      </c>
      <c r="H154" s="161">
        <v>4.0046315998942816E-2</v>
      </c>
      <c r="I154" s="161">
        <v>-1.9666683011227204</v>
      </c>
      <c r="J154" s="161">
        <v>5.7577869219549438</v>
      </c>
      <c r="K154" s="161">
        <v>0.95223804005046819</v>
      </c>
      <c r="L154" s="161">
        <v>9.931857455731663E-2</v>
      </c>
      <c r="M154" s="161">
        <v>2.2291139374559288</v>
      </c>
      <c r="N154" s="161">
        <v>0.7979793900021237</v>
      </c>
      <c r="O154" s="186">
        <v>1.2031276196220242</v>
      </c>
      <c r="P154" s="161">
        <v>0.81131480907281617</v>
      </c>
    </row>
    <row r="155" spans="1:16" s="93" customFormat="1" x14ac:dyDescent="0.2">
      <c r="A155" s="200"/>
      <c r="B155" s="278" t="s">
        <v>1</v>
      </c>
      <c r="C155" s="161">
        <v>1.4107144168816532</v>
      </c>
      <c r="D155" s="161">
        <v>5.8930123423477143</v>
      </c>
      <c r="E155" s="161">
        <v>3.0864731078464214</v>
      </c>
      <c r="F155" s="161">
        <v>5.1064838356447817</v>
      </c>
      <c r="G155" s="161">
        <v>1.9517090164101081</v>
      </c>
      <c r="H155" s="161">
        <v>8.2900389183587109</v>
      </c>
      <c r="I155" s="161">
        <v>-3.5930696275423779</v>
      </c>
      <c r="J155" s="161">
        <v>3.2483989866405993</v>
      </c>
      <c r="K155" s="161">
        <v>0.84315619220403093</v>
      </c>
      <c r="L155" s="161">
        <v>1.6101628071495844</v>
      </c>
      <c r="M155" s="161">
        <v>2.9498437043321113</v>
      </c>
      <c r="N155" s="161">
        <v>-0.2559722235781936</v>
      </c>
      <c r="O155" s="186">
        <v>1.0603393607159228</v>
      </c>
      <c r="P155" s="161">
        <v>1.0047555520514173</v>
      </c>
    </row>
    <row r="156" spans="1:16" s="93" customFormat="1" x14ac:dyDescent="0.2">
      <c r="A156" s="200"/>
      <c r="B156" s="279" t="s">
        <v>2</v>
      </c>
      <c r="C156" s="161">
        <v>1.7231394875813155</v>
      </c>
      <c r="D156" s="161">
        <v>1.9937074379048569</v>
      </c>
      <c r="E156" s="161">
        <v>4.2180813304080855</v>
      </c>
      <c r="F156" s="161">
        <v>3.9486412114781988</v>
      </c>
      <c r="G156" s="161">
        <v>3.7260732702564248</v>
      </c>
      <c r="H156" s="161">
        <v>9.0807200884874817</v>
      </c>
      <c r="I156" s="161">
        <v>-3.5662033629683898</v>
      </c>
      <c r="J156" s="161">
        <v>2.7887179420208685</v>
      </c>
      <c r="K156" s="161">
        <v>1.1089514189559724</v>
      </c>
      <c r="L156" s="161">
        <v>3.0393226939853468</v>
      </c>
      <c r="M156" s="161">
        <v>1.8750256982132729</v>
      </c>
      <c r="N156" s="161">
        <v>2.8342153823057714E-2</v>
      </c>
      <c r="O156" s="186">
        <v>1.084528319504674</v>
      </c>
      <c r="P156" s="161">
        <v>1.308018517372278</v>
      </c>
    </row>
    <row r="157" spans="1:16" s="93" customFormat="1" ht="21.75" customHeight="1" x14ac:dyDescent="0.2">
      <c r="A157" s="200">
        <v>2018</v>
      </c>
      <c r="B157" s="280" t="s">
        <v>3</v>
      </c>
      <c r="C157" s="161">
        <v>1.2495793091076512</v>
      </c>
      <c r="D157" s="161">
        <v>0.97836403956312878</v>
      </c>
      <c r="E157" s="161">
        <v>3.209606710214663</v>
      </c>
      <c r="F157" s="161">
        <v>0.73005851658642928</v>
      </c>
      <c r="G157" s="161">
        <v>2.2777213021197396</v>
      </c>
      <c r="H157" s="161">
        <v>10.258727979696447</v>
      </c>
      <c r="I157" s="161">
        <v>-3.3953866571047819</v>
      </c>
      <c r="J157" s="161">
        <v>-1.9843124550914193</v>
      </c>
      <c r="K157" s="161">
        <v>1.1031061336498116</v>
      </c>
      <c r="L157" s="161">
        <v>2.1437882461038615</v>
      </c>
      <c r="M157" s="161">
        <v>2.077886498746162</v>
      </c>
      <c r="N157" s="161">
        <v>0.57072514421974141</v>
      </c>
      <c r="O157" s="186">
        <v>0.85310056835870007</v>
      </c>
      <c r="P157" s="161">
        <v>0.82853298108955808</v>
      </c>
    </row>
    <row r="158" spans="1:16" s="93" customFormat="1" x14ac:dyDescent="0.2">
      <c r="A158" s="200"/>
      <c r="B158" s="281" t="s">
        <v>4</v>
      </c>
      <c r="C158" s="161">
        <v>1.6277693992460041</v>
      </c>
      <c r="D158" s="161">
        <v>-1.8893177135472672</v>
      </c>
      <c r="E158" s="161">
        <v>3.9818470028443631</v>
      </c>
      <c r="F158" s="161">
        <v>9.8080497121788568E-2</v>
      </c>
      <c r="G158" s="161">
        <v>3.7444355074201408</v>
      </c>
      <c r="H158" s="161">
        <v>7.1559813546884898</v>
      </c>
      <c r="I158" s="161">
        <v>3.2016080526626745</v>
      </c>
      <c r="J158" s="161">
        <v>-1.6283496519476248</v>
      </c>
      <c r="K158" s="161">
        <v>1.457786701062358</v>
      </c>
      <c r="L158" s="161">
        <v>2.8934531686179321</v>
      </c>
      <c r="M158" s="161">
        <v>2.4673860050042684</v>
      </c>
      <c r="N158" s="161">
        <v>1.2308430043584284</v>
      </c>
      <c r="O158" s="186">
        <v>0.63465018607877788</v>
      </c>
      <c r="P158" s="161">
        <v>1.1972798169177512</v>
      </c>
    </row>
    <row r="159" spans="1:16" s="93" customFormat="1" x14ac:dyDescent="0.2">
      <c r="A159" s="200"/>
      <c r="B159" s="281" t="s">
        <v>1</v>
      </c>
      <c r="C159" s="161">
        <v>1.3392245228903921</v>
      </c>
      <c r="D159" s="161">
        <v>-3.3741710541301706</v>
      </c>
      <c r="E159" s="161">
        <v>1.4481158541631789</v>
      </c>
      <c r="F159" s="161">
        <v>-0.49959182936208935</v>
      </c>
      <c r="G159" s="161">
        <v>3.1961927698724857</v>
      </c>
      <c r="H159" s="161">
        <v>-3.334831182592024</v>
      </c>
      <c r="I159" s="161">
        <v>3.5839240389969218</v>
      </c>
      <c r="J159" s="161">
        <v>1.9511597201554709</v>
      </c>
      <c r="K159" s="161">
        <v>1.3464220183181164</v>
      </c>
      <c r="L159" s="161">
        <v>1.9035548841201289</v>
      </c>
      <c r="M159" s="161">
        <v>2.8277638987742382</v>
      </c>
      <c r="N159" s="161">
        <v>1.4761951652058958</v>
      </c>
      <c r="O159" s="186">
        <v>0.44101849320223874</v>
      </c>
      <c r="P159" s="161">
        <v>0.91891240981138989</v>
      </c>
    </row>
    <row r="160" spans="1:16" s="93" customFormat="1" x14ac:dyDescent="0.2">
      <c r="A160" s="200"/>
      <c r="B160" s="281" t="s">
        <v>2</v>
      </c>
      <c r="C160" s="161">
        <v>1.2611891056405033</v>
      </c>
      <c r="D160" s="161">
        <v>-3.4283461565550843</v>
      </c>
      <c r="E160" s="161">
        <v>-0.64214139398488523</v>
      </c>
      <c r="F160" s="161">
        <v>1.1554425054310036</v>
      </c>
      <c r="G160" s="161">
        <v>1.9235211532200092</v>
      </c>
      <c r="H160" s="161">
        <v>-9.4324692007336726</v>
      </c>
      <c r="I160" s="161">
        <v>1.3951479878143491</v>
      </c>
      <c r="J160" s="161">
        <v>1.6903586829081219</v>
      </c>
      <c r="K160" s="161">
        <v>1.7196603866820759</v>
      </c>
      <c r="L160" s="161">
        <v>2.0023692494226975</v>
      </c>
      <c r="M160" s="161">
        <v>2.796164658790623</v>
      </c>
      <c r="N160" s="161">
        <v>2.1228059873272365</v>
      </c>
      <c r="O160" s="186">
        <v>0.77496425424499193</v>
      </c>
      <c r="P160" s="161">
        <v>0.85013155448692146</v>
      </c>
    </row>
    <row r="161" spans="1:16" s="93" customFormat="1" x14ac:dyDescent="0.2">
      <c r="A161" s="84"/>
      <c r="B161" s="84"/>
      <c r="F161" s="200"/>
      <c r="G161" s="200"/>
      <c r="O161" s="276"/>
    </row>
    <row r="162" spans="1:16" s="93" customFormat="1" ht="14.25" x14ac:dyDescent="0.2">
      <c r="A162" s="87" t="s">
        <v>229</v>
      </c>
      <c r="B162" s="86"/>
      <c r="F162" s="200"/>
      <c r="G162" s="200"/>
      <c r="O162" s="276"/>
    </row>
    <row r="163" spans="1:16" s="93" customFormat="1" x14ac:dyDescent="0.2">
      <c r="A163" s="200">
        <v>2015</v>
      </c>
      <c r="B163" s="200" t="s">
        <v>3</v>
      </c>
      <c r="C163" s="161">
        <v>1.8270063067485438</v>
      </c>
      <c r="D163" s="161">
        <v>5.9721939927316043</v>
      </c>
      <c r="E163" s="161">
        <v>3.5121175345830125</v>
      </c>
      <c r="F163" s="161">
        <v>12.516990658687959</v>
      </c>
      <c r="G163" s="161">
        <v>5.4690610308773273</v>
      </c>
      <c r="H163" s="161">
        <v>-7.7706612632777166</v>
      </c>
      <c r="I163" s="161">
        <v>-0.5792620434090594</v>
      </c>
      <c r="J163" s="161">
        <v>1.7926836496084917</v>
      </c>
      <c r="K163" s="161">
        <v>1.3696044935669391</v>
      </c>
      <c r="L163" s="161">
        <v>1.4408863644576826</v>
      </c>
      <c r="M163" s="161">
        <v>5.1160661799133464</v>
      </c>
      <c r="N163" s="161">
        <v>1.5226235761481206</v>
      </c>
      <c r="O163" s="186">
        <v>1.948897249832271E-2</v>
      </c>
      <c r="P163" s="161">
        <v>1.4096799105703326</v>
      </c>
    </row>
    <row r="164" spans="1:16" s="93" customFormat="1" x14ac:dyDescent="0.2">
      <c r="A164" s="200"/>
      <c r="B164" s="200" t="s">
        <v>4</v>
      </c>
      <c r="C164" s="161">
        <v>1.5721422843074748</v>
      </c>
      <c r="D164" s="161">
        <v>3.3906737779372662</v>
      </c>
      <c r="E164" s="161">
        <v>2.8453734877522834</v>
      </c>
      <c r="F164" s="161">
        <v>5.9536380217405309</v>
      </c>
      <c r="G164" s="161">
        <v>4.2838250783425167</v>
      </c>
      <c r="H164" s="161">
        <v>-4.0423982948477573</v>
      </c>
      <c r="I164" s="161">
        <v>0.80587937345251248</v>
      </c>
      <c r="J164" s="161">
        <v>4.9850958293267951</v>
      </c>
      <c r="K164" s="161">
        <v>0.97911831114905112</v>
      </c>
      <c r="L164" s="161">
        <v>1.4557340667516883</v>
      </c>
      <c r="M164" s="161">
        <v>4.0367940332114642</v>
      </c>
      <c r="N164" s="161">
        <v>0.7103729602539488</v>
      </c>
      <c r="O164" s="186">
        <v>8.4477075320165795E-2</v>
      </c>
      <c r="P164" s="161">
        <v>1.1307234901634047</v>
      </c>
    </row>
    <row r="165" spans="1:16" s="93" customFormat="1" x14ac:dyDescent="0.2">
      <c r="A165" s="200"/>
      <c r="B165" s="200" t="s">
        <v>1</v>
      </c>
      <c r="C165" s="161">
        <v>0.99764463028984096</v>
      </c>
      <c r="D165" s="161">
        <v>1.7832625368912005</v>
      </c>
      <c r="E165" s="161">
        <v>1.1163922292705593</v>
      </c>
      <c r="F165" s="161">
        <v>-1.6116998724558016</v>
      </c>
      <c r="G165" s="161">
        <v>1.8476565508775451</v>
      </c>
      <c r="H165" s="161">
        <v>-1.1839896709804947</v>
      </c>
      <c r="I165" s="161">
        <v>3.3017362067675009</v>
      </c>
      <c r="J165" s="161">
        <v>5.5453123550805543</v>
      </c>
      <c r="K165" s="161">
        <v>0.59242246687672662</v>
      </c>
      <c r="L165" s="161">
        <v>1.4114798065137109</v>
      </c>
      <c r="M165" s="161">
        <v>4.0232228689479257</v>
      </c>
      <c r="N165" s="161">
        <v>7.3781316976990752E-2</v>
      </c>
      <c r="O165" s="186">
        <v>-0.32023935268811954</v>
      </c>
      <c r="P165" s="161">
        <v>0.53285161032280826</v>
      </c>
    </row>
    <row r="166" spans="1:16" s="93" customFormat="1" x14ac:dyDescent="0.2">
      <c r="A166" s="200"/>
      <c r="B166" s="200" t="s">
        <v>2</v>
      </c>
      <c r="C166" s="161">
        <v>0.61498381145597136</v>
      </c>
      <c r="D166" s="161">
        <v>-1.3590532144821168</v>
      </c>
      <c r="E166" s="161">
        <v>-0.78060555960726674</v>
      </c>
      <c r="F166" s="161">
        <v>-7.5695314952510557</v>
      </c>
      <c r="G166" s="161">
        <v>-0.66572145789528747</v>
      </c>
      <c r="H166" s="161">
        <v>0.28261478776818194</v>
      </c>
      <c r="I166" s="161">
        <v>5.3350242236694356</v>
      </c>
      <c r="J166" s="161">
        <v>6.1716810909800017</v>
      </c>
      <c r="K166" s="161">
        <v>0.52719904479067736</v>
      </c>
      <c r="L166" s="161">
        <v>1.3385260040914062</v>
      </c>
      <c r="M166" s="161">
        <v>3.4337678942139291</v>
      </c>
      <c r="N166" s="161">
        <v>-0.13058760578506678</v>
      </c>
      <c r="O166" s="186">
        <v>-6.1059002697874121E-2</v>
      </c>
      <c r="P166" s="161">
        <v>0.12479828632956469</v>
      </c>
    </row>
    <row r="167" spans="1:16" s="93" customFormat="1" ht="21.75" customHeight="1" x14ac:dyDescent="0.2">
      <c r="A167" s="283">
        <v>2016</v>
      </c>
      <c r="B167" s="283" t="s">
        <v>3</v>
      </c>
      <c r="C167" s="161">
        <v>0.22660192702744553</v>
      </c>
      <c r="D167" s="161">
        <v>-1.6526138586911117</v>
      </c>
      <c r="E167" s="161">
        <v>-2.878965667832091</v>
      </c>
      <c r="F167" s="161">
        <v>-12.544158318367224</v>
      </c>
      <c r="G167" s="161">
        <v>-3.0719429884694023</v>
      </c>
      <c r="H167" s="161">
        <v>0.10948238026533375</v>
      </c>
      <c r="I167" s="161">
        <v>6.1178512404279388</v>
      </c>
      <c r="J167" s="161">
        <v>5.2305508627223389</v>
      </c>
      <c r="K167" s="161">
        <v>0.56793854987419934</v>
      </c>
      <c r="L167" s="161">
        <v>1.8307665029254423</v>
      </c>
      <c r="M167" s="161">
        <v>2.0990763564084887</v>
      </c>
      <c r="N167" s="161">
        <v>0.10983172544443676</v>
      </c>
      <c r="O167" s="186">
        <v>-6.6906901874034475E-2</v>
      </c>
      <c r="P167" s="161">
        <v>-0.28973181513899249</v>
      </c>
    </row>
    <row r="168" spans="1:16" s="93" customFormat="1" ht="12.75" customHeight="1" x14ac:dyDescent="0.2">
      <c r="A168" s="283"/>
      <c r="B168" s="283" t="s">
        <v>4</v>
      </c>
      <c r="C168" s="161">
        <v>0.10729425679643612</v>
      </c>
      <c r="D168" s="161">
        <v>-1.8093668352160961</v>
      </c>
      <c r="E168" s="161">
        <v>-4.3243577056272642</v>
      </c>
      <c r="F168" s="161">
        <v>-13.845813129755498</v>
      </c>
      <c r="G168" s="161">
        <v>-4.1645578901619018</v>
      </c>
      <c r="H168" s="161">
        <v>-3.6486495434669735</v>
      </c>
      <c r="I168" s="161">
        <v>7.1086185288303056</v>
      </c>
      <c r="J168" s="161">
        <v>2.3501139164343243</v>
      </c>
      <c r="K168" s="161">
        <v>0.97242133122790619</v>
      </c>
      <c r="L168" s="161">
        <v>2.1254283158061469</v>
      </c>
      <c r="M168" s="161">
        <v>1.4042513360695352</v>
      </c>
      <c r="N168" s="161">
        <v>1.020591268356128</v>
      </c>
      <c r="O168" s="186">
        <v>0.16517375613364038</v>
      </c>
      <c r="P168" s="161">
        <v>-0.43743859438961863</v>
      </c>
    </row>
    <row r="169" spans="1:16" s="93" customFormat="1" ht="12.75" customHeight="1" x14ac:dyDescent="0.2">
      <c r="A169" s="283"/>
      <c r="B169" s="283" t="s">
        <v>1</v>
      </c>
      <c r="C169" s="161">
        <v>0.36376165713403452</v>
      </c>
      <c r="D169" s="161">
        <v>-1.3096964376282045</v>
      </c>
      <c r="E169" s="161">
        <v>-4.8976401564195413</v>
      </c>
      <c r="F169" s="161">
        <v>-12.689065964395667</v>
      </c>
      <c r="G169" s="161">
        <v>-5.0709434784271394</v>
      </c>
      <c r="H169" s="161">
        <v>-4.6879980248618836</v>
      </c>
      <c r="I169" s="161">
        <v>7.4791200472857611</v>
      </c>
      <c r="J169" s="161">
        <v>1.9277843181857861</v>
      </c>
      <c r="K169" s="161">
        <v>1.4716935250741869</v>
      </c>
      <c r="L169" s="161">
        <v>2.0515569551378405</v>
      </c>
      <c r="M169" s="161">
        <v>0.32110317889669204</v>
      </c>
      <c r="N169" s="161">
        <v>2.2329776312313214</v>
      </c>
      <c r="O169" s="186">
        <v>0.67262639940943814</v>
      </c>
      <c r="P169" s="161">
        <v>-0.19172636967387291</v>
      </c>
    </row>
    <row r="170" spans="1:16" s="93" customFormat="1" ht="12.75" customHeight="1" x14ac:dyDescent="0.2">
      <c r="A170" s="283"/>
      <c r="B170" s="283" t="s">
        <v>2</v>
      </c>
      <c r="C170" s="161">
        <v>0.42319030993650131</v>
      </c>
      <c r="D170" s="161">
        <v>1.5258120599999785</v>
      </c>
      <c r="E170" s="161">
        <v>-5.3793388527689956</v>
      </c>
      <c r="F170" s="161">
        <v>-11.267431837218325</v>
      </c>
      <c r="G170" s="161">
        <v>-6.0368389500000035</v>
      </c>
      <c r="H170" s="161">
        <v>-5.0293879725000039</v>
      </c>
      <c r="I170" s="161">
        <v>7.6134601634517054</v>
      </c>
      <c r="J170" s="161">
        <v>1.6331574302041361</v>
      </c>
      <c r="K170" s="161">
        <v>1.6309456550815611</v>
      </c>
      <c r="L170" s="161">
        <v>2.0088582826506496</v>
      </c>
      <c r="M170" s="161">
        <v>-0.4742720549051711</v>
      </c>
      <c r="N170" s="161">
        <v>2.9309190474266984</v>
      </c>
      <c r="O170" s="186">
        <v>0.63138936493689357</v>
      </c>
      <c r="P170" s="161">
        <v>-0.12242123812907835</v>
      </c>
    </row>
    <row r="171" spans="1:16" s="93" customFormat="1" ht="21.75" customHeight="1" x14ac:dyDescent="0.2">
      <c r="A171" s="283">
        <v>2017</v>
      </c>
      <c r="B171" s="283" t="s">
        <v>3</v>
      </c>
      <c r="C171" s="161">
        <v>0.79623773781834473</v>
      </c>
      <c r="D171" s="161">
        <v>3.4158077363257178</v>
      </c>
      <c r="E171" s="161">
        <v>-3.9325105575802866</v>
      </c>
      <c r="F171" s="161">
        <v>-5.5985331102631619</v>
      </c>
      <c r="G171" s="161">
        <v>-4.3540701262231636</v>
      </c>
      <c r="H171" s="161">
        <v>-5.8164677087418113</v>
      </c>
      <c r="I171" s="161">
        <v>6.8774686982894622</v>
      </c>
      <c r="J171" s="161">
        <v>2.7715170109608493</v>
      </c>
      <c r="K171" s="161">
        <v>1.661537172197356</v>
      </c>
      <c r="L171" s="161">
        <v>1.0823315515819871</v>
      </c>
      <c r="M171" s="161">
        <v>-8.8160824176881647E-2</v>
      </c>
      <c r="N171" s="161">
        <v>3.1305336809605535</v>
      </c>
      <c r="O171" s="186">
        <v>0.87167545312395589</v>
      </c>
      <c r="P171" s="161">
        <v>0.27807084354014933</v>
      </c>
    </row>
    <row r="172" spans="1:16" s="93" customFormat="1" ht="12.75" customHeight="1" x14ac:dyDescent="0.2">
      <c r="A172" s="283"/>
      <c r="B172" s="283" t="s">
        <v>4</v>
      </c>
      <c r="C172" s="161">
        <v>1.0125238689483211</v>
      </c>
      <c r="D172" s="161">
        <v>5.3095756474677387</v>
      </c>
      <c r="E172" s="161">
        <v>-2.4590241699328459</v>
      </c>
      <c r="F172" s="161">
        <v>-0.72434481323575994</v>
      </c>
      <c r="G172" s="161">
        <v>-3.3277400044272269</v>
      </c>
      <c r="H172" s="161">
        <v>-3.1550661007765086</v>
      </c>
      <c r="I172" s="161">
        <v>4.1753618510661425</v>
      </c>
      <c r="J172" s="161">
        <v>4.4415179905225983</v>
      </c>
      <c r="K172" s="161">
        <v>1.4423197552315514</v>
      </c>
      <c r="L172" s="161">
        <v>0.4531292053410283</v>
      </c>
      <c r="M172" s="161">
        <v>0.46476529152725732</v>
      </c>
      <c r="N172" s="161">
        <v>2.5854000163713664</v>
      </c>
      <c r="O172" s="186">
        <v>0.99409249280701317</v>
      </c>
      <c r="P172" s="161">
        <v>0.54244046344967956</v>
      </c>
    </row>
    <row r="173" spans="1:16" s="93" customFormat="1" ht="12.75" customHeight="1" x14ac:dyDescent="0.2">
      <c r="A173" s="283"/>
      <c r="B173" s="283" t="s">
        <v>1</v>
      </c>
      <c r="C173" s="161">
        <v>1.1406833584124598</v>
      </c>
      <c r="D173" s="161">
        <v>6.3972202464724148</v>
      </c>
      <c r="E173" s="161">
        <v>-0.51925348839380092</v>
      </c>
      <c r="F173" s="161">
        <v>2.3899681144335858</v>
      </c>
      <c r="G173" s="161">
        <v>-1.2710282852442418</v>
      </c>
      <c r="H173" s="161">
        <v>-0.33824542722794604</v>
      </c>
      <c r="I173" s="161">
        <v>1.1710105239556867</v>
      </c>
      <c r="J173" s="161">
        <v>4.7314913300478594</v>
      </c>
      <c r="K173" s="161">
        <v>1.1368466300450137</v>
      </c>
      <c r="L173" s="161">
        <v>0.56931351986837342</v>
      </c>
      <c r="M173" s="161">
        <v>1.3564076037532686</v>
      </c>
      <c r="N173" s="161">
        <v>1.4784085531211844</v>
      </c>
      <c r="O173" s="186">
        <v>0.98874872024437366</v>
      </c>
      <c r="P173" s="161">
        <v>0.70469164872390877</v>
      </c>
    </row>
    <row r="174" spans="1:16" s="93" customFormat="1" ht="12.75" customHeight="1" x14ac:dyDescent="0.2">
      <c r="A174" s="283"/>
      <c r="B174" s="283" t="s">
        <v>2</v>
      </c>
      <c r="C174" s="161">
        <v>1.4538498083196174</v>
      </c>
      <c r="D174" s="161">
        <v>5.3656616890633302</v>
      </c>
      <c r="E174" s="161">
        <v>1.8194173725805314</v>
      </c>
      <c r="F174" s="161">
        <v>5.1481075575289736</v>
      </c>
      <c r="G174" s="161">
        <v>1.4413219996026641</v>
      </c>
      <c r="H174" s="161">
        <v>2.699281509018391</v>
      </c>
      <c r="I174" s="161">
        <v>-1.584440854502617</v>
      </c>
      <c r="J174" s="161">
        <v>4.6158351635823465</v>
      </c>
      <c r="K174" s="161">
        <v>1.0662517955178856</v>
      </c>
      <c r="L174" s="161">
        <v>1.0951736701993156</v>
      </c>
      <c r="M174" s="161">
        <v>2.1067888949216353</v>
      </c>
      <c r="N174" s="161">
        <v>0.72889510709022431</v>
      </c>
      <c r="O174" s="186">
        <v>1.1197676715802061</v>
      </c>
      <c r="P174" s="161">
        <v>1.0373268205367623</v>
      </c>
    </row>
    <row r="175" spans="1:16" s="93" customFormat="1" ht="21.75" customHeight="1" x14ac:dyDescent="0.2">
      <c r="A175" s="283">
        <v>2018</v>
      </c>
      <c r="B175" s="280" t="s">
        <v>3</v>
      </c>
      <c r="C175" s="161">
        <v>1.3978374630165007</v>
      </c>
      <c r="D175" s="161">
        <v>3.9696318338602197</v>
      </c>
      <c r="E175" s="161">
        <v>2.7003847187195902</v>
      </c>
      <c r="F175" s="161">
        <v>3.9299492888053891</v>
      </c>
      <c r="G175" s="161">
        <v>1.916155489813903</v>
      </c>
      <c r="H175" s="161">
        <v>6.9293815392017848</v>
      </c>
      <c r="I175" s="161">
        <v>-3.1313750799513969</v>
      </c>
      <c r="J175" s="161">
        <v>2.3980347938585282</v>
      </c>
      <c r="K175" s="161">
        <v>1.0019701953431337</v>
      </c>
      <c r="L175" s="161">
        <v>1.7195032204104876</v>
      </c>
      <c r="M175" s="161">
        <v>2.2804961044224399</v>
      </c>
      <c r="N175" s="161">
        <v>0.28362785972147719</v>
      </c>
      <c r="O175" s="161">
        <v>1.049840489434942</v>
      </c>
      <c r="P175" s="284">
        <v>0.98791468558837892</v>
      </c>
    </row>
    <row r="176" spans="1:16" s="93" customFormat="1" ht="14.25" customHeight="1" x14ac:dyDescent="0.2">
      <c r="A176" s="283"/>
      <c r="B176" s="281" t="s">
        <v>4</v>
      </c>
      <c r="C176" s="161">
        <v>1.502569235057905</v>
      </c>
      <c r="D176" s="161">
        <v>1.6903471928514904</v>
      </c>
      <c r="E176" s="161">
        <v>3.6234588751888737</v>
      </c>
      <c r="F176" s="161">
        <v>2.4392323116486239</v>
      </c>
      <c r="G176" s="161">
        <v>2.9240874240894357</v>
      </c>
      <c r="H176" s="161">
        <v>8.6973819333673816</v>
      </c>
      <c r="I176" s="161">
        <v>-1.8662921712468687</v>
      </c>
      <c r="J176" s="161">
        <v>0.56768742137590777</v>
      </c>
      <c r="K176" s="161">
        <v>1.128652144482146</v>
      </c>
      <c r="L176" s="161">
        <v>2.4214747984180178</v>
      </c>
      <c r="M176" s="161">
        <v>2.3404559707186365</v>
      </c>
      <c r="N176" s="161">
        <v>0.39270537220340884</v>
      </c>
      <c r="O176" s="161">
        <v>0.90747269561288135</v>
      </c>
      <c r="P176" s="284">
        <v>1.0843685458953871</v>
      </c>
    </row>
    <row r="177" spans="1:16" s="93" customFormat="1" x14ac:dyDescent="0.2">
      <c r="A177" s="283"/>
      <c r="B177" s="281" t="s">
        <v>1</v>
      </c>
      <c r="C177" s="161">
        <v>1.4842685855049069</v>
      </c>
      <c r="D177" s="161">
        <v>-0.59834427148554425</v>
      </c>
      <c r="E177" s="161">
        <v>3.2039170932995376</v>
      </c>
      <c r="F177" s="161">
        <v>1.0428365862103988</v>
      </c>
      <c r="G177" s="161">
        <v>3.2312489656418677</v>
      </c>
      <c r="H177" s="161">
        <v>5.6058470312278246</v>
      </c>
      <c r="I177" s="161">
        <v>-8.8797204748971126E-2</v>
      </c>
      <c r="J177" s="161">
        <v>0.26421926057693668</v>
      </c>
      <c r="K177" s="161">
        <v>1.2544350552591936</v>
      </c>
      <c r="L177" s="161">
        <v>2.4923432951051154</v>
      </c>
      <c r="M177" s="161">
        <v>2.3141390057067071</v>
      </c>
      <c r="N177" s="161">
        <v>0.8265886472699151</v>
      </c>
      <c r="O177" s="161">
        <v>0.75230453767939309</v>
      </c>
      <c r="P177" s="284">
        <v>1.0626136113295672</v>
      </c>
    </row>
    <row r="178" spans="1:16" s="93" customFormat="1" x14ac:dyDescent="0.2">
      <c r="A178" s="283"/>
      <c r="B178" s="281" t="s">
        <v>2</v>
      </c>
      <c r="C178" s="161">
        <v>1.3692102295690773</v>
      </c>
      <c r="D178" s="161">
        <v>-1.9380972548779596</v>
      </c>
      <c r="E178" s="161">
        <v>1.9802904638119116</v>
      </c>
      <c r="F178" s="161">
        <v>0.36890057877860727</v>
      </c>
      <c r="G178" s="161">
        <v>2.7821604852474735</v>
      </c>
      <c r="H178" s="161">
        <v>0.78807437361824384</v>
      </c>
      <c r="I178" s="161">
        <v>1.1743918738667105</v>
      </c>
      <c r="J178" s="161">
        <v>5.5875146675816723E-3</v>
      </c>
      <c r="K178" s="161">
        <v>1.4071711748206184</v>
      </c>
      <c r="L178" s="161">
        <v>2.2340651772765625</v>
      </c>
      <c r="M178" s="161">
        <v>2.5430235454339254</v>
      </c>
      <c r="N178" s="161">
        <v>1.3503728294653854</v>
      </c>
      <c r="O178" s="161">
        <v>0.67571602926075514</v>
      </c>
      <c r="P178" s="285">
        <v>0.94853492383218452</v>
      </c>
    </row>
    <row r="179" spans="1:16" x14ac:dyDescent="0.2">
      <c r="A179" s="144" t="s">
        <v>231</v>
      </c>
      <c r="B179" s="144"/>
      <c r="C179" s="144"/>
      <c r="D179" s="144"/>
      <c r="E179" s="144"/>
      <c r="F179" s="144"/>
      <c r="G179" s="144"/>
      <c r="H179" s="232"/>
      <c r="I179" s="232"/>
      <c r="J179" s="232"/>
      <c r="K179" s="232"/>
      <c r="L179" s="233"/>
      <c r="M179" s="234"/>
      <c r="N179" s="232"/>
      <c r="O179" s="232"/>
      <c r="P179" s="92"/>
    </row>
    <row r="180" spans="1:16" x14ac:dyDescent="0.2">
      <c r="A180" s="192" t="s">
        <v>213</v>
      </c>
      <c r="B180" s="192"/>
      <c r="C180" s="192"/>
      <c r="D180" s="192"/>
      <c r="E180" s="192"/>
      <c r="F180" s="192"/>
      <c r="G180" s="192"/>
      <c r="L180" s="179"/>
      <c r="M180" s="180"/>
    </row>
    <row r="181" spans="1:16" x14ac:dyDescent="0.2">
      <c r="A181" s="337" t="s">
        <v>17</v>
      </c>
      <c r="B181" s="337"/>
      <c r="C181" s="337"/>
      <c r="D181" s="337"/>
      <c r="E181" s="337"/>
      <c r="F181" s="337"/>
      <c r="G181" s="337"/>
      <c r="L181" s="179"/>
      <c r="M181" s="180"/>
    </row>
    <row r="182" spans="1:16" x14ac:dyDescent="0.2">
      <c r="A182" s="337" t="s">
        <v>214</v>
      </c>
      <c r="B182" s="337"/>
      <c r="C182" s="337"/>
      <c r="D182" s="337"/>
      <c r="E182" s="337"/>
      <c r="F182" s="337"/>
      <c r="G182" s="337"/>
      <c r="L182" s="179"/>
      <c r="M182" s="180"/>
    </row>
    <row r="183" spans="1:16" x14ac:dyDescent="0.2">
      <c r="A183" s="192" t="s">
        <v>256</v>
      </c>
      <c r="D183" s="164"/>
      <c r="L183" s="179"/>
      <c r="M183" s="180"/>
    </row>
    <row r="184" spans="1:16" x14ac:dyDescent="0.2">
      <c r="D184" s="164"/>
      <c r="E184" s="181"/>
      <c r="L184" s="179"/>
      <c r="M184" s="180"/>
      <c r="N184" s="182"/>
    </row>
    <row r="185" spans="1:16" x14ac:dyDescent="0.2">
      <c r="D185" s="164"/>
      <c r="E185" s="181"/>
    </row>
    <row r="186" spans="1:16" x14ac:dyDescent="0.2">
      <c r="D186" s="164"/>
      <c r="E186" s="181"/>
      <c r="N186" s="183"/>
    </row>
    <row r="190" spans="1:16" x14ac:dyDescent="0.2">
      <c r="C190" s="184"/>
      <c r="D190" s="185"/>
      <c r="E190" s="184"/>
      <c r="F190" s="184"/>
      <c r="G190" s="184"/>
    </row>
    <row r="191" spans="1:16" x14ac:dyDescent="0.2">
      <c r="C191" s="184"/>
      <c r="D191" s="185"/>
      <c r="E191" s="184"/>
      <c r="F191" s="184"/>
      <c r="G191" s="184"/>
    </row>
    <row r="210" spans="1:7" x14ac:dyDescent="0.2">
      <c r="A210" s="92"/>
      <c r="B210" s="92"/>
      <c r="C210" s="92"/>
      <c r="D210" s="94"/>
      <c r="E210" s="92"/>
      <c r="F210" s="92"/>
      <c r="G210" s="92"/>
    </row>
    <row r="211" spans="1:7" x14ac:dyDescent="0.2">
      <c r="A211" s="92"/>
      <c r="B211" s="92"/>
      <c r="C211" s="92"/>
      <c r="D211" s="94"/>
      <c r="E211" s="92"/>
      <c r="F211" s="92"/>
      <c r="G211" s="92"/>
    </row>
    <row r="212" spans="1:7" x14ac:dyDescent="0.2">
      <c r="A212" s="92"/>
      <c r="B212" s="92"/>
      <c r="C212" s="92"/>
      <c r="D212" s="94"/>
      <c r="E212" s="92"/>
      <c r="F212" s="92"/>
      <c r="G212" s="92"/>
    </row>
    <row r="213" spans="1:7" x14ac:dyDescent="0.2">
      <c r="A213" s="92"/>
      <c r="B213" s="92"/>
      <c r="C213" s="92"/>
      <c r="D213" s="94"/>
      <c r="E213" s="92"/>
      <c r="F213" s="92"/>
      <c r="G213" s="92"/>
    </row>
    <row r="214" spans="1:7" x14ac:dyDescent="0.2">
      <c r="A214" s="92"/>
      <c r="B214" s="92"/>
      <c r="C214" s="92"/>
      <c r="D214" s="94"/>
      <c r="E214" s="92"/>
      <c r="F214" s="92"/>
      <c r="G214" s="92"/>
    </row>
    <row r="215" spans="1:7" x14ac:dyDescent="0.2">
      <c r="A215" s="92"/>
      <c r="B215" s="92"/>
      <c r="C215" s="92"/>
      <c r="D215" s="94"/>
      <c r="E215" s="92"/>
      <c r="F215" s="92"/>
      <c r="G215" s="92"/>
    </row>
    <row r="216" spans="1:7" x14ac:dyDescent="0.2">
      <c r="A216" s="92"/>
      <c r="B216" s="92"/>
      <c r="C216" s="92"/>
      <c r="D216" s="94"/>
      <c r="E216" s="92"/>
      <c r="F216" s="92"/>
      <c r="G216" s="92"/>
    </row>
    <row r="217" spans="1:7" x14ac:dyDescent="0.2">
      <c r="A217" s="92"/>
      <c r="B217" s="92"/>
      <c r="C217" s="92"/>
      <c r="D217" s="94"/>
      <c r="E217" s="92"/>
      <c r="F217" s="92"/>
      <c r="G217" s="92"/>
    </row>
    <row r="218" spans="1:7" x14ac:dyDescent="0.2">
      <c r="A218" s="92"/>
      <c r="B218" s="92"/>
      <c r="C218" s="92"/>
      <c r="D218" s="94"/>
      <c r="E218" s="92"/>
      <c r="F218" s="92"/>
      <c r="G218" s="92"/>
    </row>
    <row r="219" spans="1:7" x14ac:dyDescent="0.2">
      <c r="A219" s="92"/>
      <c r="B219" s="92"/>
      <c r="C219" s="92"/>
      <c r="D219" s="94"/>
      <c r="E219" s="92"/>
      <c r="F219" s="92"/>
      <c r="G219" s="92"/>
    </row>
    <row r="220" spans="1:7" x14ac:dyDescent="0.2">
      <c r="A220" s="92"/>
      <c r="B220" s="92"/>
      <c r="C220" s="92"/>
      <c r="D220" s="94"/>
      <c r="E220" s="92"/>
      <c r="F220" s="92"/>
      <c r="G220" s="92"/>
    </row>
    <row r="221" spans="1:7" x14ac:dyDescent="0.2">
      <c r="A221" s="92"/>
      <c r="B221" s="92"/>
      <c r="C221" s="92"/>
      <c r="D221" s="94"/>
      <c r="E221" s="92"/>
      <c r="F221" s="92"/>
      <c r="G221" s="92"/>
    </row>
    <row r="222" spans="1:7" x14ac:dyDescent="0.2">
      <c r="A222" s="92"/>
      <c r="B222" s="92"/>
      <c r="C222" s="92"/>
      <c r="D222" s="94"/>
      <c r="E222" s="92"/>
      <c r="F222" s="92"/>
      <c r="G222" s="92"/>
    </row>
    <row r="223" spans="1:7" x14ac:dyDescent="0.2">
      <c r="A223" s="92"/>
      <c r="B223" s="92"/>
      <c r="C223" s="92"/>
      <c r="D223" s="94"/>
      <c r="E223" s="92"/>
      <c r="F223" s="92"/>
      <c r="G223" s="92"/>
    </row>
    <row r="224" spans="1:7" x14ac:dyDescent="0.2">
      <c r="A224" s="92"/>
      <c r="B224" s="92"/>
      <c r="C224" s="92"/>
      <c r="D224" s="94"/>
      <c r="E224" s="92"/>
      <c r="F224" s="92"/>
      <c r="G224" s="92"/>
    </row>
    <row r="277" spans="3:7" x14ac:dyDescent="0.2">
      <c r="C277" s="112"/>
      <c r="D277" s="112"/>
      <c r="E277" s="112"/>
      <c r="F277" s="112"/>
      <c r="G277" s="112"/>
    </row>
  </sheetData>
  <mergeCells count="3">
    <mergeCell ref="A182:G182"/>
    <mergeCell ref="A181:G181"/>
    <mergeCell ref="A1:O1"/>
  </mergeCells>
  <pageMargins left="0.55118110236220474" right="0.55118110236220474" top="0.78740157480314965" bottom="0.78740157480314965" header="0.51181102362204722" footer="0.51181102362204722"/>
  <pageSetup paperSize="9" scale="43"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181"/>
  <sheetViews>
    <sheetView view="pageBreakPreview" zoomScale="70" zoomScaleNormal="40" zoomScaleSheetLayoutView="70" workbookViewId="0">
      <pane ySplit="9" topLeftCell="A10" activePane="bottomLeft" state="frozen"/>
      <selection activeCell="E32" sqref="E32"/>
      <selection pane="bottomLeft" activeCell="Q11" sqref="Q11"/>
    </sheetView>
  </sheetViews>
  <sheetFormatPr defaultRowHeight="12.75" customHeight="1" x14ac:dyDescent="0.2"/>
  <cols>
    <col min="1" max="1" customWidth="true" style="92" width="7.140625" collapsed="false"/>
    <col min="2" max="2" bestFit="true" customWidth="true" style="92" width="15.0" collapsed="false"/>
    <col min="3" max="3" customWidth="true" style="92" width="12.140625" collapsed="false"/>
    <col min="4" max="4" bestFit="true" customWidth="true" style="92" width="15.5703125" collapsed="false"/>
    <col min="5" max="5" customWidth="true" style="92" width="15.42578125" collapsed="false"/>
    <col min="6" max="6" bestFit="true" customWidth="true" style="92" width="17.140625" collapsed="false"/>
    <col min="7" max="7" customWidth="true" style="92" width="15.28515625" collapsed="false"/>
    <col min="8" max="9" customWidth="true" style="92" width="12.140625" collapsed="false"/>
    <col min="10" max="10" customWidth="true" style="92" width="13.0" collapsed="false"/>
    <col min="11" max="11" bestFit="true" customWidth="true" style="92" width="17.28515625" collapsed="false"/>
    <col min="12" max="12" customWidth="true" style="92" width="11.85546875" collapsed="false"/>
    <col min="13" max="13" customWidth="true" style="92" width="12.42578125" collapsed="false"/>
    <col min="14" max="14" bestFit="true" customWidth="true" style="92" width="16.42578125" collapsed="false"/>
    <col min="15" max="15" bestFit="true" customWidth="true" style="92" width="12.42578125" collapsed="false"/>
    <col min="16" max="16384" style="92" width="9.140625" collapsed="false"/>
  </cols>
  <sheetData>
    <row r="1" spans="1:15" s="223" customFormat="1" ht="51" customHeight="1" x14ac:dyDescent="0.35">
      <c r="A1" s="341" t="s">
        <v>265</v>
      </c>
      <c r="B1" s="342"/>
      <c r="C1" s="342"/>
      <c r="D1" s="342"/>
      <c r="E1" s="342"/>
      <c r="F1" s="342"/>
      <c r="G1" s="342"/>
      <c r="H1" s="342"/>
      <c r="I1" s="342"/>
      <c r="J1" s="342"/>
      <c r="K1" s="342"/>
      <c r="L1" s="342"/>
      <c r="M1" s="342"/>
      <c r="N1" s="342"/>
      <c r="O1" s="342"/>
    </row>
    <row r="2" spans="1:15" s="223" customFormat="1" x14ac:dyDescent="0.2">
      <c r="A2" s="113"/>
      <c r="B2" s="113"/>
      <c r="C2" s="113"/>
      <c r="D2" s="113"/>
      <c r="E2" s="113"/>
      <c r="F2" s="113"/>
      <c r="G2" s="113"/>
      <c r="H2" s="113"/>
      <c r="I2" s="113"/>
      <c r="J2" s="224"/>
      <c r="K2" s="113"/>
      <c r="L2" s="113"/>
      <c r="M2" s="113"/>
      <c r="N2" s="113"/>
      <c r="O2" s="113"/>
    </row>
    <row r="3" spans="1:15" s="223" customFormat="1" ht="15.75" x14ac:dyDescent="0.25">
      <c r="A3" s="343" t="s">
        <v>288</v>
      </c>
      <c r="B3" s="343"/>
      <c r="C3" s="343"/>
      <c r="D3" s="343"/>
      <c r="E3" s="194"/>
      <c r="F3" s="173"/>
      <c r="G3" s="225"/>
      <c r="H3" s="225"/>
      <c r="I3" s="225"/>
      <c r="J3" s="226"/>
      <c r="K3" s="225"/>
      <c r="L3" s="225"/>
      <c r="M3" s="225"/>
      <c r="N3" s="225"/>
      <c r="O3" s="225"/>
    </row>
    <row r="4" spans="1:15" s="187" customFormat="1" ht="16.5" thickBot="1" x14ac:dyDescent="0.3">
      <c r="O4" s="98" t="s">
        <v>216</v>
      </c>
    </row>
    <row r="5" spans="1:15" s="187" customFormat="1" ht="59.25" customHeight="1" x14ac:dyDescent="0.2">
      <c r="A5" s="227"/>
      <c r="B5" s="227"/>
      <c r="C5" s="237" t="s">
        <v>221</v>
      </c>
      <c r="D5" s="237" t="s">
        <v>7</v>
      </c>
      <c r="E5" s="237" t="s">
        <v>234</v>
      </c>
      <c r="F5" s="237" t="s">
        <v>63</v>
      </c>
      <c r="G5" s="237" t="s">
        <v>235</v>
      </c>
      <c r="H5" s="237" t="s">
        <v>64</v>
      </c>
      <c r="I5" s="237" t="s">
        <v>71</v>
      </c>
      <c r="J5" s="237" t="s">
        <v>236</v>
      </c>
      <c r="K5" s="237" t="s">
        <v>237</v>
      </c>
      <c r="L5" s="237" t="s">
        <v>29</v>
      </c>
      <c r="M5" s="237" t="s">
        <v>9</v>
      </c>
      <c r="N5" s="237" t="s">
        <v>30</v>
      </c>
      <c r="O5" s="237" t="s">
        <v>8</v>
      </c>
    </row>
    <row r="6" spans="1:15" s="187" customFormat="1" x14ac:dyDescent="0.2">
      <c r="C6" s="238"/>
      <c r="D6" s="235"/>
      <c r="E6" s="235"/>
      <c r="F6" s="235"/>
      <c r="G6" s="235"/>
      <c r="H6" s="235"/>
      <c r="I6" s="235"/>
      <c r="J6" s="235"/>
      <c r="K6" s="235"/>
      <c r="L6" s="235"/>
      <c r="M6" s="235"/>
      <c r="N6" s="235"/>
      <c r="O6" s="235"/>
    </row>
    <row r="7" spans="1:15" s="187" customFormat="1" ht="13.5" thickBot="1" x14ac:dyDescent="0.25">
      <c r="A7" s="96" t="s">
        <v>45</v>
      </c>
      <c r="B7" s="228"/>
      <c r="C7" s="239" t="s">
        <v>180</v>
      </c>
      <c r="D7" s="239" t="s">
        <v>33</v>
      </c>
      <c r="E7" s="239" t="s">
        <v>238</v>
      </c>
      <c r="F7" s="239" t="s">
        <v>32</v>
      </c>
      <c r="G7" s="239" t="s">
        <v>239</v>
      </c>
      <c r="H7" s="239" t="s">
        <v>34</v>
      </c>
      <c r="I7" s="239" t="s">
        <v>35</v>
      </c>
      <c r="J7" s="239" t="s">
        <v>240</v>
      </c>
      <c r="K7" s="239" t="s">
        <v>241</v>
      </c>
      <c r="L7" s="239" t="s">
        <v>65</v>
      </c>
      <c r="M7" s="239" t="s">
        <v>66</v>
      </c>
      <c r="N7" s="239" t="s">
        <v>67</v>
      </c>
      <c r="O7" s="239" t="s">
        <v>250</v>
      </c>
    </row>
    <row r="8" spans="1:15" s="223" customFormat="1" x14ac:dyDescent="0.2">
      <c r="A8" s="209"/>
      <c r="B8" s="209"/>
      <c r="C8" s="238"/>
      <c r="D8" s="235"/>
      <c r="E8" s="240"/>
      <c r="F8" s="237"/>
      <c r="G8" s="240"/>
      <c r="H8" s="235"/>
      <c r="I8" s="238"/>
      <c r="J8" s="238"/>
      <c r="K8" s="238"/>
      <c r="L8" s="238"/>
      <c r="M8" s="238"/>
      <c r="N8" s="238"/>
      <c r="O8" s="235"/>
    </row>
    <row r="9" spans="1:15" s="223" customFormat="1" ht="14.25" x14ac:dyDescent="0.2">
      <c r="A9" s="133" t="s">
        <v>242</v>
      </c>
      <c r="C9" s="241">
        <v>756.74479516102224</v>
      </c>
      <c r="D9" s="241">
        <v>104.00096383986664</v>
      </c>
      <c r="E9" s="242">
        <v>43.823775107474532</v>
      </c>
      <c r="F9" s="165">
        <v>32.507488883501594</v>
      </c>
      <c r="G9" s="242">
        <v>35.244558115127326</v>
      </c>
      <c r="H9" s="241">
        <v>61.465221316533011</v>
      </c>
      <c r="I9" s="241">
        <v>118.96166361256851</v>
      </c>
      <c r="J9" s="241">
        <v>66.241675460616662</v>
      </c>
      <c r="K9" s="241">
        <v>38.518307581953046</v>
      </c>
      <c r="L9" s="241">
        <v>62.024902139516129</v>
      </c>
      <c r="M9" s="241">
        <v>62.753253898220514</v>
      </c>
      <c r="N9" s="241">
        <v>94.057045666101175</v>
      </c>
      <c r="O9" s="241">
        <v>37.14593953954278</v>
      </c>
    </row>
    <row r="10" spans="1:15" ht="12.75" customHeight="1" x14ac:dyDescent="0.2">
      <c r="C10" s="167"/>
      <c r="D10" s="167"/>
      <c r="E10" s="167"/>
      <c r="F10" s="167"/>
      <c r="G10" s="167"/>
      <c r="H10" s="167"/>
      <c r="I10" s="167"/>
      <c r="J10" s="167"/>
      <c r="K10" s="167"/>
      <c r="L10" s="167"/>
      <c r="M10" s="167"/>
      <c r="N10" s="167"/>
      <c r="O10" s="167"/>
    </row>
    <row r="11" spans="1:15" s="223" customFormat="1" x14ac:dyDescent="0.2">
      <c r="A11" s="173">
        <v>1998</v>
      </c>
      <c r="C11" s="236">
        <v>73.56756761617838</v>
      </c>
      <c r="D11" s="236">
        <v>74.544099837499999</v>
      </c>
      <c r="E11" s="236">
        <v>84.665435509033472</v>
      </c>
      <c r="F11" s="236">
        <v>99.250334599962542</v>
      </c>
      <c r="G11" s="236">
        <v>50.656302893799214</v>
      </c>
      <c r="H11" s="236">
        <v>68.893312780944655</v>
      </c>
      <c r="I11" s="236">
        <v>67.207162294099106</v>
      </c>
      <c r="J11" s="236">
        <v>51.673939197248913</v>
      </c>
      <c r="K11" s="236">
        <v>52.211022281305269</v>
      </c>
      <c r="L11" s="236">
        <v>98.864818957585143</v>
      </c>
      <c r="M11" s="236">
        <v>103.49116358965088</v>
      </c>
      <c r="N11" s="236">
        <v>73.498098897650181</v>
      </c>
      <c r="O11" s="236">
        <v>81.234717401876537</v>
      </c>
    </row>
    <row r="12" spans="1:15" s="223" customFormat="1" x14ac:dyDescent="0.2">
      <c r="A12" s="173">
        <v>1999</v>
      </c>
      <c r="C12" s="236">
        <v>75.389317578769479</v>
      </c>
      <c r="D12" s="236">
        <v>76.346900842500006</v>
      </c>
      <c r="E12" s="236">
        <v>87.235581248776441</v>
      </c>
      <c r="F12" s="236">
        <v>96.419306174820989</v>
      </c>
      <c r="G12" s="236">
        <v>52.633838873947525</v>
      </c>
      <c r="H12" s="236">
        <v>71.627444728581366</v>
      </c>
      <c r="I12" s="236">
        <v>70.34368168620702</v>
      </c>
      <c r="J12" s="236">
        <v>50.684651954897319</v>
      </c>
      <c r="K12" s="236">
        <v>57.112286541427792</v>
      </c>
      <c r="L12" s="236">
        <v>99.800057790014989</v>
      </c>
      <c r="M12" s="236">
        <v>103.97849381460213</v>
      </c>
      <c r="N12" s="236">
        <v>75.206493124979346</v>
      </c>
      <c r="O12" s="236">
        <v>82.43114461425688</v>
      </c>
    </row>
    <row r="13" spans="1:15" s="223" customFormat="1" x14ac:dyDescent="0.2">
      <c r="A13" s="173">
        <v>2000</v>
      </c>
      <c r="C13" s="236">
        <v>77.945998788897313</v>
      </c>
      <c r="D13" s="236">
        <v>76.925576687500012</v>
      </c>
      <c r="E13" s="236">
        <v>90.85283529591473</v>
      </c>
      <c r="F13" s="236">
        <v>91.799790859589976</v>
      </c>
      <c r="G13" s="236">
        <v>65.401186794905087</v>
      </c>
      <c r="H13" s="236">
        <v>77.289148843864453</v>
      </c>
      <c r="I13" s="236">
        <v>73.719485410785055</v>
      </c>
      <c r="J13" s="236">
        <v>52.721499344591784</v>
      </c>
      <c r="K13" s="236">
        <v>58.621474778965521</v>
      </c>
      <c r="L13" s="236">
        <v>100.81197229243909</v>
      </c>
      <c r="M13" s="236">
        <v>103.76420513962357</v>
      </c>
      <c r="N13" s="236">
        <v>76.424820414857521</v>
      </c>
      <c r="O13" s="236">
        <v>83.190701116680941</v>
      </c>
    </row>
    <row r="14" spans="1:15" s="223" customFormat="1" x14ac:dyDescent="0.2">
      <c r="A14" s="173">
        <v>2001</v>
      </c>
      <c r="C14" s="236">
        <v>81.472278381573631</v>
      </c>
      <c r="D14" s="236">
        <v>82.209844009999998</v>
      </c>
      <c r="E14" s="236">
        <v>97.19838863278018</v>
      </c>
      <c r="F14" s="236">
        <v>96.101119437305059</v>
      </c>
      <c r="G14" s="236">
        <v>70.98862100032413</v>
      </c>
      <c r="H14" s="236">
        <v>83.152760786657637</v>
      </c>
      <c r="I14" s="236">
        <v>73.364043508329502</v>
      </c>
      <c r="J14" s="236">
        <v>58.143148958778546</v>
      </c>
      <c r="K14" s="236">
        <v>65.851570726646287</v>
      </c>
      <c r="L14" s="236">
        <v>102.57990009230652</v>
      </c>
      <c r="M14" s="236">
        <v>103.20346806467967</v>
      </c>
      <c r="N14" s="236">
        <v>80.158269009484172</v>
      </c>
      <c r="O14" s="236">
        <v>85.590071281440999</v>
      </c>
    </row>
    <row r="15" spans="1:15" s="223" customFormat="1" x14ac:dyDescent="0.2">
      <c r="A15" s="173">
        <v>2002</v>
      </c>
      <c r="C15" s="236">
        <v>84.274008501713723</v>
      </c>
      <c r="D15" s="236">
        <v>86.186013187499995</v>
      </c>
      <c r="E15" s="236">
        <v>98.734973092626518</v>
      </c>
      <c r="F15" s="236">
        <v>97.924531164896223</v>
      </c>
      <c r="G15" s="236">
        <v>78.260620675869532</v>
      </c>
      <c r="H15" s="236">
        <v>89.560214369478018</v>
      </c>
      <c r="I15" s="236">
        <v>76.192776030475883</v>
      </c>
      <c r="J15" s="236">
        <v>59.662931476050566</v>
      </c>
      <c r="K15" s="236">
        <v>65.550522429138752</v>
      </c>
      <c r="L15" s="236">
        <v>105.07724494211921</v>
      </c>
      <c r="M15" s="236">
        <v>103.65027566463498</v>
      </c>
      <c r="N15" s="236">
        <v>81.364765236863519</v>
      </c>
      <c r="O15" s="236">
        <v>90.313134333468696</v>
      </c>
    </row>
    <row r="16" spans="1:15" s="223" customFormat="1" x14ac:dyDescent="0.2">
      <c r="A16" s="173">
        <v>2003</v>
      </c>
      <c r="C16" s="236">
        <v>88.316628141915857</v>
      </c>
      <c r="D16" s="236">
        <v>88.238031752500007</v>
      </c>
      <c r="E16" s="236">
        <v>100.69928531493008</v>
      </c>
      <c r="F16" s="236">
        <v>98.327684697416373</v>
      </c>
      <c r="G16" s="236">
        <v>84.432275678832411</v>
      </c>
      <c r="H16" s="236">
        <v>94.38566000971926</v>
      </c>
      <c r="I16" s="236">
        <v>81.327428932334044</v>
      </c>
      <c r="J16" s="236">
        <v>66.702529524994631</v>
      </c>
      <c r="K16" s="236">
        <v>73.945878801848636</v>
      </c>
      <c r="L16" s="236">
        <v>109.12314101681577</v>
      </c>
      <c r="M16" s="236">
        <v>102.4420398897558</v>
      </c>
      <c r="N16" s="236">
        <v>85.31921111396808</v>
      </c>
      <c r="O16" s="236">
        <v>94.060308530593971</v>
      </c>
    </row>
    <row r="17" spans="1:15" s="223" customFormat="1" x14ac:dyDescent="0.2">
      <c r="A17" s="173">
        <v>2004</v>
      </c>
      <c r="C17" s="236">
        <v>90.139188517006971</v>
      </c>
      <c r="D17" s="236">
        <v>90.347728697500017</v>
      </c>
      <c r="E17" s="236">
        <v>95.19302293298071</v>
      </c>
      <c r="F17" s="236">
        <v>102.0138305276007</v>
      </c>
      <c r="G17" s="236">
        <v>90.62985167179724</v>
      </c>
      <c r="H17" s="236">
        <v>97.6440936573822</v>
      </c>
      <c r="I17" s="236">
        <v>82.218390929722702</v>
      </c>
      <c r="J17" s="236">
        <v>69.619010129557168</v>
      </c>
      <c r="K17" s="236">
        <v>77.059140841926464</v>
      </c>
      <c r="L17" s="236">
        <v>110.88087379168395</v>
      </c>
      <c r="M17" s="236">
        <v>102.1159430147884</v>
      </c>
      <c r="N17" s="236">
        <v>87.5751222812425</v>
      </c>
      <c r="O17" s="236">
        <v>96.706352632829365</v>
      </c>
    </row>
    <row r="18" spans="1:15" s="223" customFormat="1" x14ac:dyDescent="0.2">
      <c r="A18" s="173">
        <v>2005</v>
      </c>
      <c r="C18" s="236">
        <v>91.289782852064519</v>
      </c>
      <c r="D18" s="236">
        <v>89.552042340000014</v>
      </c>
      <c r="E18" s="236">
        <v>92.75177673322483</v>
      </c>
      <c r="F18" s="236">
        <v>108.18221905540909</v>
      </c>
      <c r="G18" s="236">
        <v>88.58076184164355</v>
      </c>
      <c r="H18" s="236">
        <v>101.77268148008865</v>
      </c>
      <c r="I18" s="236">
        <v>85.746216021781706</v>
      </c>
      <c r="J18" s="236">
        <v>70.239896961964035</v>
      </c>
      <c r="K18" s="236">
        <v>80.114641172002848</v>
      </c>
      <c r="L18" s="236">
        <v>112.27232176657958</v>
      </c>
      <c r="M18" s="236">
        <v>101.35976291486401</v>
      </c>
      <c r="N18" s="236">
        <v>89.355656273564435</v>
      </c>
      <c r="O18" s="236">
        <v>94.127645648087238</v>
      </c>
    </row>
    <row r="19" spans="1:15" s="223" customFormat="1" x14ac:dyDescent="0.2">
      <c r="A19" s="173">
        <v>2006</v>
      </c>
      <c r="C19" s="236">
        <v>93.864441724693251</v>
      </c>
      <c r="D19" s="236">
        <v>93.195196517499994</v>
      </c>
      <c r="E19" s="236">
        <v>93.598621063140158</v>
      </c>
      <c r="F19" s="236">
        <v>105.43990145527198</v>
      </c>
      <c r="G19" s="236">
        <v>82.087728236156579</v>
      </c>
      <c r="H19" s="236">
        <v>104.84077630524203</v>
      </c>
      <c r="I19" s="236">
        <v>88.112711643985904</v>
      </c>
      <c r="J19" s="236">
        <v>81.257976852811325</v>
      </c>
      <c r="K19" s="236">
        <v>86.800886384670008</v>
      </c>
      <c r="L19" s="236">
        <v>113.87519119145938</v>
      </c>
      <c r="M19" s="236">
        <v>101.06262408989375</v>
      </c>
      <c r="N19" s="236">
        <v>90.983431845901663</v>
      </c>
      <c r="O19" s="236">
        <v>97.525234535247478</v>
      </c>
    </row>
    <row r="20" spans="1:15" s="223" customFormat="1" x14ac:dyDescent="0.2">
      <c r="A20" s="173">
        <v>2007</v>
      </c>
      <c r="C20" s="236">
        <v>95.005641812250289</v>
      </c>
      <c r="D20" s="236">
        <v>95.945915312500006</v>
      </c>
      <c r="E20" s="236">
        <v>98.791112670120896</v>
      </c>
      <c r="F20" s="236">
        <v>104.45346793022269</v>
      </c>
      <c r="G20" s="236">
        <v>84.715677208853663</v>
      </c>
      <c r="H20" s="236">
        <v>106.7886773553394</v>
      </c>
      <c r="I20" s="236">
        <v>88.346300781456705</v>
      </c>
      <c r="J20" s="236">
        <v>86.001985512099708</v>
      </c>
      <c r="K20" s="236">
        <v>87.674755489691861</v>
      </c>
      <c r="L20" s="236">
        <v>112.69623936654779</v>
      </c>
      <c r="M20" s="236">
        <v>99.926823980007327</v>
      </c>
      <c r="N20" s="236">
        <v>91.142085073385815</v>
      </c>
      <c r="O20" s="236">
        <v>94.676325013032368</v>
      </c>
    </row>
    <row r="21" spans="1:15" s="223" customFormat="1" x14ac:dyDescent="0.2">
      <c r="A21" s="173">
        <v>2008</v>
      </c>
      <c r="C21" s="236">
        <v>95.881372617294062</v>
      </c>
      <c r="D21" s="236">
        <v>94.154142019999995</v>
      </c>
      <c r="E21" s="236">
        <v>98.33300898016671</v>
      </c>
      <c r="F21" s="236">
        <v>103.12513395515626</v>
      </c>
      <c r="G21" s="236">
        <v>84.804358868860319</v>
      </c>
      <c r="H21" s="236">
        <v>111.6499125305825</v>
      </c>
      <c r="I21" s="236">
        <v>89.401937171324747</v>
      </c>
      <c r="J21" s="236">
        <v>89.455722294081653</v>
      </c>
      <c r="K21" s="236">
        <v>90.619422477265459</v>
      </c>
      <c r="L21" s="236">
        <v>111.33402929164994</v>
      </c>
      <c r="M21" s="236">
        <v>98.580983930141912</v>
      </c>
      <c r="N21" s="236">
        <v>93.280305685671976</v>
      </c>
      <c r="O21" s="236">
        <v>94.839189443016068</v>
      </c>
    </row>
    <row r="22" spans="1:15" s="223" customFormat="1" x14ac:dyDescent="0.2">
      <c r="A22" s="173">
        <v>2009</v>
      </c>
      <c r="C22" s="236">
        <v>95.382050784769106</v>
      </c>
      <c r="D22" s="236">
        <v>90.984942587500001</v>
      </c>
      <c r="E22" s="236">
        <v>92.599558565740054</v>
      </c>
      <c r="F22" s="236">
        <v>97.64929843738247</v>
      </c>
      <c r="G22" s="236">
        <v>88.10450084160783</v>
      </c>
      <c r="H22" s="236">
        <v>114.21557215571076</v>
      </c>
      <c r="I22" s="236">
        <v>90.292631878713408</v>
      </c>
      <c r="J22" s="236">
        <v>81.882194167717699</v>
      </c>
      <c r="K22" s="236">
        <v>91.488514564787209</v>
      </c>
      <c r="L22" s="236">
        <v>111.17091419166218</v>
      </c>
      <c r="M22" s="236">
        <v>99.692962297530713</v>
      </c>
      <c r="N22" s="236">
        <v>95.154773755484527</v>
      </c>
      <c r="O22" s="236">
        <v>99.192278530080785</v>
      </c>
    </row>
    <row r="23" spans="1:15" s="223" customFormat="1" x14ac:dyDescent="0.2">
      <c r="A23" s="173">
        <v>2010</v>
      </c>
      <c r="C23" s="236">
        <v>95.401292492270088</v>
      </c>
      <c r="D23" s="236">
        <v>94.2078642675</v>
      </c>
      <c r="E23" s="236">
        <v>92.312259360768792</v>
      </c>
      <c r="F23" s="236">
        <v>96.738773884836945</v>
      </c>
      <c r="G23" s="236">
        <v>86.806507839010493</v>
      </c>
      <c r="H23" s="236">
        <v>108.45926628042295</v>
      </c>
      <c r="I23" s="236">
        <v>93.16858558835392</v>
      </c>
      <c r="J23" s="236">
        <v>82.117065100182458</v>
      </c>
      <c r="K23" s="236">
        <v>86.714395234667847</v>
      </c>
      <c r="L23" s="236">
        <v>110.49546501671283</v>
      </c>
      <c r="M23" s="236">
        <v>99.12773238258724</v>
      </c>
      <c r="N23" s="236">
        <v>96.293428430370653</v>
      </c>
      <c r="O23" s="236">
        <v>97.899831297710037</v>
      </c>
    </row>
    <row r="24" spans="1:15" s="223" customFormat="1" x14ac:dyDescent="0.2">
      <c r="A24" s="173">
        <v>2011</v>
      </c>
      <c r="C24" s="236">
        <v>95.592666727279649</v>
      </c>
      <c r="D24" s="236">
        <v>94.622699944999994</v>
      </c>
      <c r="E24" s="236">
        <v>96.283827557871632</v>
      </c>
      <c r="F24" s="236">
        <v>96.901133399845079</v>
      </c>
      <c r="G24" s="236">
        <v>85.647030701423517</v>
      </c>
      <c r="H24" s="236">
        <v>102.91827608014592</v>
      </c>
      <c r="I24" s="236">
        <v>94.006358405749211</v>
      </c>
      <c r="J24" s="236">
        <v>85.193663784720968</v>
      </c>
      <c r="K24" s="236">
        <v>90.744255814768593</v>
      </c>
      <c r="L24" s="236">
        <v>108.69174516684812</v>
      </c>
      <c r="M24" s="236">
        <v>99.248917330075116</v>
      </c>
      <c r="N24" s="236">
        <v>96.375800862862405</v>
      </c>
      <c r="O24" s="236">
        <v>95.748650452925148</v>
      </c>
    </row>
    <row r="25" spans="1:15" s="223" customFormat="1" x14ac:dyDescent="0.2">
      <c r="A25" s="173">
        <v>2012</v>
      </c>
      <c r="C25" s="236">
        <v>96.433534982321689</v>
      </c>
      <c r="D25" s="236">
        <v>95.62608410499999</v>
      </c>
      <c r="E25" s="236">
        <v>90.630370523436966</v>
      </c>
      <c r="F25" s="236">
        <v>94.704995662235262</v>
      </c>
      <c r="G25" s="236">
        <v>83.941160988795573</v>
      </c>
      <c r="H25" s="236">
        <v>104.08209585520409</v>
      </c>
      <c r="I25" s="236">
        <v>94.709457303161315</v>
      </c>
      <c r="J25" s="236">
        <v>88.959357916656117</v>
      </c>
      <c r="K25" s="236">
        <v>97.76825238244416</v>
      </c>
      <c r="L25" s="236">
        <v>103.97606074220178</v>
      </c>
      <c r="M25" s="236">
        <v>98.832711185116707</v>
      </c>
      <c r="N25" s="236">
        <v>98.300803647669909</v>
      </c>
      <c r="O25" s="236">
        <v>103.76347322712364</v>
      </c>
    </row>
    <row r="26" spans="1:15" s="223" customFormat="1" x14ac:dyDescent="0.2">
      <c r="A26" s="173">
        <v>2013</v>
      </c>
      <c r="C26" s="236">
        <v>98.052745102402639</v>
      </c>
      <c r="D26" s="236">
        <v>98.064176294999996</v>
      </c>
      <c r="E26" s="236">
        <v>91.864083278313615</v>
      </c>
      <c r="F26" s="236">
        <v>93.444257374672219</v>
      </c>
      <c r="G26" s="236">
        <v>91.367662661852563</v>
      </c>
      <c r="H26" s="236">
        <v>106.14152330530706</v>
      </c>
      <c r="I26" s="236">
        <v>97.286922182839149</v>
      </c>
      <c r="J26" s="236">
        <v>92.145684196178152</v>
      </c>
      <c r="K26" s="236">
        <v>100.36700018250916</v>
      </c>
      <c r="L26" s="236">
        <v>102.93418334227994</v>
      </c>
      <c r="M26" s="236">
        <v>99.116276330088368</v>
      </c>
      <c r="N26" s="236">
        <v>98.110535872688928</v>
      </c>
      <c r="O26" s="236">
        <v>103.45991828965403</v>
      </c>
    </row>
    <row r="27" spans="1:15" s="223" customFormat="1" x14ac:dyDescent="0.2">
      <c r="A27" s="173">
        <v>2014</v>
      </c>
      <c r="C27" s="236">
        <v>99.475565767473768</v>
      </c>
      <c r="D27" s="236">
        <v>99.125921302500018</v>
      </c>
      <c r="E27" s="236">
        <v>99.493489937550649</v>
      </c>
      <c r="F27" s="236">
        <v>97.186718029859335</v>
      </c>
      <c r="G27" s="236">
        <v>93.259363754494444</v>
      </c>
      <c r="H27" s="236">
        <v>104.07292650520364</v>
      </c>
      <c r="I27" s="236">
        <v>98.680802157664885</v>
      </c>
      <c r="J27" s="236">
        <v>98.056968520291477</v>
      </c>
      <c r="K27" s="236">
        <v>101.54241412753852</v>
      </c>
      <c r="L27" s="236">
        <v>100.82564291743807</v>
      </c>
      <c r="M27" s="236">
        <v>99.789041185021091</v>
      </c>
      <c r="N27" s="236">
        <v>98.971799365102811</v>
      </c>
      <c r="O27" s="236">
        <v>102.06100564229391</v>
      </c>
    </row>
    <row r="28" spans="1:15" s="223" customFormat="1" x14ac:dyDescent="0.2">
      <c r="A28" s="173">
        <v>2015</v>
      </c>
      <c r="C28" s="236">
        <v>100.00000000000001</v>
      </c>
      <c r="D28" s="236">
        <v>100</v>
      </c>
      <c r="E28" s="236">
        <v>100</v>
      </c>
      <c r="F28" s="236">
        <v>100</v>
      </c>
      <c r="G28" s="236">
        <v>99.999999999999986</v>
      </c>
      <c r="H28" s="236">
        <v>99.999999999999986</v>
      </c>
      <c r="I28" s="236">
        <v>100</v>
      </c>
      <c r="J28" s="236">
        <v>100</v>
      </c>
      <c r="K28" s="236">
        <v>99.999999999999986</v>
      </c>
      <c r="L28" s="236">
        <v>100</v>
      </c>
      <c r="M28" s="236">
        <v>100</v>
      </c>
      <c r="N28" s="236">
        <v>100.00000000000001</v>
      </c>
      <c r="O28" s="236">
        <v>100</v>
      </c>
    </row>
    <row r="29" spans="1:15" s="223" customFormat="1" x14ac:dyDescent="0.2">
      <c r="A29" s="173">
        <v>2016</v>
      </c>
      <c r="C29" s="236">
        <v>101.63094565508158</v>
      </c>
      <c r="D29" s="236">
        <v>102.18180277500001</v>
      </c>
      <c r="E29" s="236">
        <v>97.655578997734438</v>
      </c>
      <c r="F29" s="236">
        <v>101.45555736507279</v>
      </c>
      <c r="G29" s="236">
        <v>101.85110750763883</v>
      </c>
      <c r="H29" s="236">
        <v>108.11939653040595</v>
      </c>
      <c r="I29" s="236">
        <v>100.96011456237999</v>
      </c>
      <c r="J29" s="236">
        <v>104.49932288182512</v>
      </c>
      <c r="K29" s="236">
        <v>98.040921987451</v>
      </c>
      <c r="L29" s="236">
        <v>99.873426872509498</v>
      </c>
      <c r="M29" s="236">
        <v>100.33992397496601</v>
      </c>
      <c r="N29" s="236">
        <v>101.13737488988626</v>
      </c>
      <c r="O29" s="236">
        <v>101.10820003988917</v>
      </c>
    </row>
    <row r="30" spans="1:15" s="223" customFormat="1" x14ac:dyDescent="0.2">
      <c r="A30" s="173">
        <v>2017</v>
      </c>
      <c r="C30" s="236">
        <v>102.71458743793069</v>
      </c>
      <c r="D30" s="236">
        <v>103.53229144580617</v>
      </c>
      <c r="E30" s="236">
        <v>98.990947791642071</v>
      </c>
      <c r="F30" s="236">
        <v>101.82561189218931</v>
      </c>
      <c r="G30" s="236">
        <v>104.89336847991285</v>
      </c>
      <c r="H30" s="236">
        <v>108.17623109409107</v>
      </c>
      <c r="I30" s="236">
        <v>102.30501070598443</v>
      </c>
      <c r="J30" s="236">
        <v>104.42277712335488</v>
      </c>
      <c r="K30" s="236">
        <v>99.50237328413877</v>
      </c>
      <c r="L30" s="236">
        <v>99.882724202192037</v>
      </c>
      <c r="M30" s="236">
        <v>101.57133275807723</v>
      </c>
      <c r="N30" s="236">
        <v>102.94352095062874</v>
      </c>
      <c r="O30" s="236">
        <v>102.20961168051248</v>
      </c>
    </row>
    <row r="31" spans="1:15" s="223" customFormat="1" x14ac:dyDescent="0.2">
      <c r="A31" s="173">
        <v>2018</v>
      </c>
      <c r="C31" s="236">
        <v>104.15995750469317</v>
      </c>
      <c r="D31" s="236">
        <v>105.14762117896612</v>
      </c>
      <c r="E31" s="236">
        <v>101.77596120284164</v>
      </c>
      <c r="F31" s="236">
        <v>106.32807636774935</v>
      </c>
      <c r="G31" s="236">
        <v>107.22724497963472</v>
      </c>
      <c r="H31" s="236">
        <v>111.106035360709</v>
      </c>
      <c r="I31" s="236">
        <v>103.02079296677364</v>
      </c>
      <c r="J31" s="236">
        <v>103.87383551105791</v>
      </c>
      <c r="K31" s="236">
        <v>103.87868986499652</v>
      </c>
      <c r="L31" s="236">
        <v>100.47553645817966</v>
      </c>
      <c r="M31" s="236">
        <v>101.62285776186613</v>
      </c>
      <c r="N31" s="236">
        <v>104.02039753780468</v>
      </c>
      <c r="O31" s="236">
        <v>103.14598060659823</v>
      </c>
    </row>
    <row r="32" spans="1:15" ht="12.75" customHeight="1" x14ac:dyDescent="0.2">
      <c r="A32" s="129"/>
      <c r="D32" s="169"/>
      <c r="E32" s="169"/>
      <c r="F32" s="169"/>
      <c r="G32" s="169"/>
      <c r="H32" s="169"/>
      <c r="I32" s="169"/>
      <c r="J32" s="169"/>
      <c r="K32" s="169"/>
      <c r="L32" s="169"/>
      <c r="M32" s="169"/>
      <c r="N32" s="169"/>
      <c r="O32" s="169"/>
    </row>
    <row r="33" spans="1:15" ht="12.75" customHeight="1" x14ac:dyDescent="0.2">
      <c r="A33" s="129" t="s">
        <v>18</v>
      </c>
      <c r="C33" s="169"/>
      <c r="D33" s="169"/>
      <c r="E33" s="169"/>
      <c r="F33" s="169"/>
      <c r="G33" s="169"/>
      <c r="H33" s="169"/>
      <c r="I33" s="169"/>
      <c r="J33" s="169"/>
      <c r="K33" s="169"/>
      <c r="L33" s="169"/>
      <c r="M33" s="169"/>
      <c r="N33" s="169"/>
      <c r="O33" s="169"/>
    </row>
    <row r="34" spans="1:15" ht="26.25" customHeight="1" x14ac:dyDescent="0.2">
      <c r="A34" s="129">
        <v>1998</v>
      </c>
      <c r="B34" s="92" t="s">
        <v>3</v>
      </c>
      <c r="C34" s="169">
        <v>73.505193523675274</v>
      </c>
      <c r="D34" s="169">
        <v>73.336214150000018</v>
      </c>
      <c r="E34" s="169">
        <v>85.387340401461287</v>
      </c>
      <c r="F34" s="169">
        <v>99.74253880498712</v>
      </c>
      <c r="G34" s="169">
        <v>49.433285073707474</v>
      </c>
      <c r="H34" s="169">
        <v>69.490878363474522</v>
      </c>
      <c r="I34" s="169">
        <v>66.594597191675689</v>
      </c>
      <c r="J34" s="169">
        <v>53.372203681994172</v>
      </c>
      <c r="K34" s="169">
        <v>53.066914821326655</v>
      </c>
      <c r="L34" s="169">
        <v>98.787258812590991</v>
      </c>
      <c r="M34" s="169">
        <v>103.38468418966153</v>
      </c>
      <c r="N34" s="169">
        <v>73.864742782613519</v>
      </c>
      <c r="O34" s="169">
        <v>81.494978431850498</v>
      </c>
    </row>
    <row r="35" spans="1:15" ht="12.75" customHeight="1" x14ac:dyDescent="0.2">
      <c r="A35" s="129"/>
      <c r="B35" s="92" t="s">
        <v>4</v>
      </c>
      <c r="C35" s="169">
        <v>73.560809793678047</v>
      </c>
      <c r="D35" s="169">
        <v>74.427331990000013</v>
      </c>
      <c r="E35" s="169">
        <v>85.148686771485174</v>
      </c>
      <c r="F35" s="169">
        <v>101.88700930509435</v>
      </c>
      <c r="G35" s="169">
        <v>52.020858213901548</v>
      </c>
      <c r="H35" s="169">
        <v>69.342280863467096</v>
      </c>
      <c r="I35" s="169">
        <v>66.968337591628952</v>
      </c>
      <c r="J35" s="169">
        <v>53.116083522032589</v>
      </c>
      <c r="K35" s="169">
        <v>51.951423881298787</v>
      </c>
      <c r="L35" s="169">
        <v>98.689241152598285</v>
      </c>
      <c r="M35" s="169">
        <v>103.45337038965468</v>
      </c>
      <c r="N35" s="169">
        <v>73.238674542676122</v>
      </c>
      <c r="O35" s="169">
        <v>74.373336402562671</v>
      </c>
    </row>
    <row r="36" spans="1:15" ht="12.75" customHeight="1" x14ac:dyDescent="0.2">
      <c r="A36" s="129"/>
      <c r="B36" s="92" t="s">
        <v>1</v>
      </c>
      <c r="C36" s="169">
        <v>73.525055623676252</v>
      </c>
      <c r="D36" s="169">
        <v>74.814871300000007</v>
      </c>
      <c r="E36" s="169">
        <v>83.66594615163342</v>
      </c>
      <c r="F36" s="169">
        <v>98.675047384933777</v>
      </c>
      <c r="G36" s="169">
        <v>50.649975733798755</v>
      </c>
      <c r="H36" s="169">
        <v>68.996419873449824</v>
      </c>
      <c r="I36" s="169">
        <v>67.322937131584624</v>
      </c>
      <c r="J36" s="169">
        <v>51.314090952302912</v>
      </c>
      <c r="K36" s="169">
        <v>51.503568701287577</v>
      </c>
      <c r="L36" s="169">
        <v>98.851264552586144</v>
      </c>
      <c r="M36" s="169">
        <v>103.52234688964776</v>
      </c>
      <c r="N36" s="169">
        <v>73.044796552695516</v>
      </c>
      <c r="O36" s="169">
        <v>83.333579181666664</v>
      </c>
    </row>
    <row r="37" spans="1:15" ht="12.75" customHeight="1" x14ac:dyDescent="0.2">
      <c r="A37" s="129"/>
      <c r="B37" s="92" t="s">
        <v>2</v>
      </c>
      <c r="C37" s="169">
        <v>73.679211523683961</v>
      </c>
      <c r="D37" s="169">
        <v>75.597981910000001</v>
      </c>
      <c r="E37" s="169">
        <v>84.459768711554034</v>
      </c>
      <c r="F37" s="169">
        <v>96.696742904834849</v>
      </c>
      <c r="G37" s="169">
        <v>50.521092553789082</v>
      </c>
      <c r="H37" s="169">
        <v>67.743672023387177</v>
      </c>
      <c r="I37" s="169">
        <v>67.942777261507146</v>
      </c>
      <c r="J37" s="169">
        <v>48.893378632666</v>
      </c>
      <c r="K37" s="169">
        <v>52.322181721308048</v>
      </c>
      <c r="L37" s="169">
        <v>99.131511312565138</v>
      </c>
      <c r="M37" s="169">
        <v>103.60425288963958</v>
      </c>
      <c r="N37" s="169">
        <v>73.844181712615594</v>
      </c>
      <c r="O37" s="169">
        <v>85.736975591426273</v>
      </c>
    </row>
    <row r="38" spans="1:15" ht="26.25" customHeight="1" x14ac:dyDescent="0.2">
      <c r="A38" s="129">
        <v>1999</v>
      </c>
      <c r="B38" s="92" t="s">
        <v>3</v>
      </c>
      <c r="C38" s="169">
        <v>74.348664673717451</v>
      </c>
      <c r="D38" s="169">
        <v>75.652566840000034</v>
      </c>
      <c r="E38" s="169">
        <v>87.431043701256897</v>
      </c>
      <c r="F38" s="169">
        <v>98.368871094918447</v>
      </c>
      <c r="G38" s="169">
        <v>51.117535033833818</v>
      </c>
      <c r="H38" s="169">
        <v>70.352838443517641</v>
      </c>
      <c r="I38" s="169">
        <v>68.944423321381933</v>
      </c>
      <c r="J38" s="169">
        <v>49.384060302592403</v>
      </c>
      <c r="K38" s="169">
        <v>51.972549701299307</v>
      </c>
      <c r="L38" s="169">
        <v>99.3812314325464</v>
      </c>
      <c r="M38" s="169">
        <v>103.71113388962888</v>
      </c>
      <c r="N38" s="169">
        <v>74.495750422550415</v>
      </c>
      <c r="O38" s="169">
        <v>82.67890568173209</v>
      </c>
    </row>
    <row r="39" spans="1:15" ht="12.75" customHeight="1" x14ac:dyDescent="0.2">
      <c r="A39" s="129"/>
      <c r="B39" s="92" t="s">
        <v>4</v>
      </c>
      <c r="C39" s="169">
        <v>74.748282803737411</v>
      </c>
      <c r="D39" s="169">
        <v>74.868120489999995</v>
      </c>
      <c r="E39" s="169">
        <v>84.915813361508427</v>
      </c>
      <c r="F39" s="169">
        <v>94.008368464700453</v>
      </c>
      <c r="G39" s="169">
        <v>52.967940063972584</v>
      </c>
      <c r="H39" s="169">
        <v>71.099286713554932</v>
      </c>
      <c r="I39" s="169">
        <v>69.673116501290835</v>
      </c>
      <c r="J39" s="169">
        <v>50.141855252478734</v>
      </c>
      <c r="K39" s="169">
        <v>57.760162341443994</v>
      </c>
      <c r="L39" s="169">
        <v>99.76081681251793</v>
      </c>
      <c r="M39" s="169">
        <v>103.88756118961123</v>
      </c>
      <c r="N39" s="169">
        <v>74.903455672509651</v>
      </c>
      <c r="O39" s="169">
        <v>82.81117281171889</v>
      </c>
    </row>
    <row r="40" spans="1:15" ht="12.75" customHeight="1" x14ac:dyDescent="0.2">
      <c r="A40" s="129"/>
      <c r="B40" s="92" t="s">
        <v>1</v>
      </c>
      <c r="C40" s="169">
        <v>75.698533823784928</v>
      </c>
      <c r="D40" s="169">
        <v>77.031010409999993</v>
      </c>
      <c r="E40" s="169">
        <v>88.311560191168823</v>
      </c>
      <c r="F40" s="169">
        <v>95.297407284764887</v>
      </c>
      <c r="G40" s="169">
        <v>51.840391323888028</v>
      </c>
      <c r="H40" s="169">
        <v>71.760673343588039</v>
      </c>
      <c r="I40" s="169">
        <v>70.830399021146192</v>
      </c>
      <c r="J40" s="169">
        <v>49.889724602516537</v>
      </c>
      <c r="K40" s="169">
        <v>58.439899691460994</v>
      </c>
      <c r="L40" s="169">
        <v>99.870481522509692</v>
      </c>
      <c r="M40" s="169">
        <v>104.09939528959005</v>
      </c>
      <c r="N40" s="169">
        <v>76.002068002399795</v>
      </c>
      <c r="O40" s="169">
        <v>83.068770781693118</v>
      </c>
    </row>
    <row r="41" spans="1:15" ht="12.75" customHeight="1" x14ac:dyDescent="0.2">
      <c r="A41" s="129"/>
      <c r="B41" s="92" t="s">
        <v>2</v>
      </c>
      <c r="C41" s="169">
        <v>76.761789013838097</v>
      </c>
      <c r="D41" s="169">
        <v>77.835905629999999</v>
      </c>
      <c r="E41" s="169">
        <v>88.283907741171646</v>
      </c>
      <c r="F41" s="169">
        <v>98.002577854900139</v>
      </c>
      <c r="G41" s="169">
        <v>54.609489074095691</v>
      </c>
      <c r="H41" s="169">
        <v>73.296980413664841</v>
      </c>
      <c r="I41" s="169">
        <v>71.926787901009135</v>
      </c>
      <c r="J41" s="169">
        <v>53.322967662001574</v>
      </c>
      <c r="K41" s="169">
        <v>60.276534431506903</v>
      </c>
      <c r="L41" s="169">
        <v>100.18770139248593</v>
      </c>
      <c r="M41" s="169">
        <v>104.2158848895784</v>
      </c>
      <c r="N41" s="169">
        <v>75.424698402457523</v>
      </c>
      <c r="O41" s="169">
        <v>81.165729181883421</v>
      </c>
    </row>
    <row r="42" spans="1:15" ht="26.25" customHeight="1" x14ac:dyDescent="0.2">
      <c r="A42" s="129">
        <v>2000</v>
      </c>
      <c r="B42" s="92" t="s">
        <v>3</v>
      </c>
      <c r="C42" s="169">
        <v>77.155515363857788</v>
      </c>
      <c r="D42" s="169">
        <v>76.648702709999995</v>
      </c>
      <c r="E42" s="169">
        <v>89.587742961041201</v>
      </c>
      <c r="F42" s="169">
        <v>97.789498534889461</v>
      </c>
      <c r="G42" s="169">
        <v>59.224178974441799</v>
      </c>
      <c r="H42" s="169">
        <v>77.916724363895824</v>
      </c>
      <c r="I42" s="169">
        <v>73.04408750086948</v>
      </c>
      <c r="J42" s="169">
        <v>49.691186852546338</v>
      </c>
      <c r="K42" s="169">
        <v>57.371065191434262</v>
      </c>
      <c r="L42" s="169">
        <v>100.36483189247262</v>
      </c>
      <c r="M42" s="169">
        <v>104.20541918957944</v>
      </c>
      <c r="N42" s="169">
        <v>75.936342802406358</v>
      </c>
      <c r="O42" s="169">
        <v>84.130302511586976</v>
      </c>
    </row>
    <row r="43" spans="1:15" ht="12.75" customHeight="1" x14ac:dyDescent="0.2">
      <c r="A43" s="129"/>
      <c r="B43" s="92" t="s">
        <v>4</v>
      </c>
      <c r="C43" s="169">
        <v>77.631664073881595</v>
      </c>
      <c r="D43" s="169">
        <v>77.382161499999995</v>
      </c>
      <c r="E43" s="169">
        <v>90.605841890939416</v>
      </c>
      <c r="F43" s="169">
        <v>88.514625544425726</v>
      </c>
      <c r="G43" s="169">
        <v>65.866754204940023</v>
      </c>
      <c r="H43" s="169">
        <v>77.317843173865896</v>
      </c>
      <c r="I43" s="169">
        <v>73.715224740785601</v>
      </c>
      <c r="J43" s="169">
        <v>50.416076822437596</v>
      </c>
      <c r="K43" s="169">
        <v>56.977992101424434</v>
      </c>
      <c r="L43" s="169">
        <v>100.70313609244725</v>
      </c>
      <c r="M43" s="169">
        <v>104.00211508959978</v>
      </c>
      <c r="N43" s="169">
        <v>76.411010032358888</v>
      </c>
      <c r="O43" s="169">
        <v>83.472122361652779</v>
      </c>
    </row>
    <row r="44" spans="1:15" ht="12.75" customHeight="1" x14ac:dyDescent="0.2">
      <c r="A44" s="129"/>
      <c r="B44" s="92" t="s">
        <v>1</v>
      </c>
      <c r="C44" s="169">
        <v>78.510670123925536</v>
      </c>
      <c r="D44" s="169">
        <v>77.108367660000013</v>
      </c>
      <c r="E44" s="169">
        <v>91.700473840829972</v>
      </c>
      <c r="F44" s="169">
        <v>90.99826722454992</v>
      </c>
      <c r="G44" s="169">
        <v>66.291329774971842</v>
      </c>
      <c r="H44" s="169">
        <v>77.578163463878894</v>
      </c>
      <c r="I44" s="169">
        <v>74.130309790733705</v>
      </c>
      <c r="J44" s="169">
        <v>56.896309851465546</v>
      </c>
      <c r="K44" s="169">
        <v>59.46191488148655</v>
      </c>
      <c r="L44" s="169">
        <v>100.96597509242756</v>
      </c>
      <c r="M44" s="169">
        <v>103.62552908963741</v>
      </c>
      <c r="N44" s="169">
        <v>76.058637012394129</v>
      </c>
      <c r="O44" s="169">
        <v>81.979988791802015</v>
      </c>
    </row>
    <row r="45" spans="1:15" ht="12.75" customHeight="1" x14ac:dyDescent="0.2">
      <c r="A45" s="129"/>
      <c r="B45" s="92" t="s">
        <v>2</v>
      </c>
      <c r="C45" s="169">
        <v>78.486145593924334</v>
      </c>
      <c r="D45" s="169">
        <v>76.563074880000016</v>
      </c>
      <c r="E45" s="169">
        <v>91.51728249084826</v>
      </c>
      <c r="F45" s="169">
        <v>89.896772134494839</v>
      </c>
      <c r="G45" s="169">
        <v>70.222484225266669</v>
      </c>
      <c r="H45" s="169">
        <v>76.343864373817198</v>
      </c>
      <c r="I45" s="169">
        <v>73.988319610751446</v>
      </c>
      <c r="J45" s="169">
        <v>53.88242385191765</v>
      </c>
      <c r="K45" s="169">
        <v>60.674926941516858</v>
      </c>
      <c r="L45" s="169">
        <v>101.21394609240893</v>
      </c>
      <c r="M45" s="169">
        <v>103.22375718967764</v>
      </c>
      <c r="N45" s="169">
        <v>77.293291812270667</v>
      </c>
      <c r="O45" s="169">
        <v>83.180390801681995</v>
      </c>
    </row>
    <row r="46" spans="1:15" ht="26.25" customHeight="1" x14ac:dyDescent="0.2">
      <c r="A46" s="129">
        <v>2001</v>
      </c>
      <c r="B46" s="92" t="s">
        <v>3</v>
      </c>
      <c r="C46" s="169">
        <v>80.091734874004587</v>
      </c>
      <c r="D46" s="169">
        <v>79.984397029999997</v>
      </c>
      <c r="E46" s="169">
        <v>94.905781520509436</v>
      </c>
      <c r="F46" s="169">
        <v>90.106442274505341</v>
      </c>
      <c r="G46" s="169">
        <v>69.990640035249285</v>
      </c>
      <c r="H46" s="169">
        <v>80.736358874036824</v>
      </c>
      <c r="I46" s="169">
        <v>73.426127540821724</v>
      </c>
      <c r="J46" s="169">
        <v>58.589040151211663</v>
      </c>
      <c r="K46" s="169">
        <v>63.140286511578502</v>
      </c>
      <c r="L46" s="169">
        <v>101.73323219237001</v>
      </c>
      <c r="M46" s="169">
        <v>102.94659508970535</v>
      </c>
      <c r="N46" s="169">
        <v>78.987403362101261</v>
      </c>
      <c r="O46" s="169">
        <v>81.581318471841854</v>
      </c>
    </row>
    <row r="47" spans="1:15" ht="12.75" customHeight="1" x14ac:dyDescent="0.2">
      <c r="A47" s="129"/>
      <c r="B47" s="92" t="s">
        <v>4</v>
      </c>
      <c r="C47" s="169">
        <v>80.354516784017733</v>
      </c>
      <c r="D47" s="169">
        <v>80.48169652</v>
      </c>
      <c r="E47" s="169">
        <v>95.757189660424274</v>
      </c>
      <c r="F47" s="169">
        <v>95.788191424789446</v>
      </c>
      <c r="G47" s="169">
        <v>66.834792455012618</v>
      </c>
      <c r="H47" s="169">
        <v>81.761541034088069</v>
      </c>
      <c r="I47" s="169">
        <v>73.164676920854419</v>
      </c>
      <c r="J47" s="169">
        <v>58.991799971151252</v>
      </c>
      <c r="K47" s="169">
        <v>63.889501691597225</v>
      </c>
      <c r="L47" s="169">
        <v>102.40972049231929</v>
      </c>
      <c r="M47" s="169">
        <v>102.96327758970369</v>
      </c>
      <c r="N47" s="169">
        <v>78.690115242130986</v>
      </c>
      <c r="O47" s="169">
        <v>81.995181931800474</v>
      </c>
    </row>
    <row r="48" spans="1:15" ht="12.75" customHeight="1" x14ac:dyDescent="0.2">
      <c r="A48" s="129"/>
      <c r="B48" s="92" t="s">
        <v>1</v>
      </c>
      <c r="C48" s="169">
        <v>81.894370684094724</v>
      </c>
      <c r="D48" s="169">
        <v>82.48931785000002</v>
      </c>
      <c r="E48" s="169">
        <v>97.832271160216777</v>
      </c>
      <c r="F48" s="169">
        <v>98.78487707493926</v>
      </c>
      <c r="G48" s="169">
        <v>71.931431565394817</v>
      </c>
      <c r="H48" s="169">
        <v>83.995465734199769</v>
      </c>
      <c r="I48" s="169">
        <v>73.219821590847531</v>
      </c>
      <c r="J48" s="169">
        <v>56.675403061498692</v>
      </c>
      <c r="K48" s="169">
        <v>67.041189341676031</v>
      </c>
      <c r="L48" s="169">
        <v>102.86474429228515</v>
      </c>
      <c r="M48" s="169">
        <v>103.26598818967339</v>
      </c>
      <c r="N48" s="169">
        <v>81.203694401879631</v>
      </c>
      <c r="O48" s="169">
        <v>87.719133961228096</v>
      </c>
    </row>
    <row r="49" spans="1:15" ht="12.75" customHeight="1" x14ac:dyDescent="0.2">
      <c r="A49" s="129"/>
      <c r="B49" s="92" t="s">
        <v>2</v>
      </c>
      <c r="C49" s="169">
        <v>83.548491184177436</v>
      </c>
      <c r="D49" s="169">
        <v>85.883964640000002</v>
      </c>
      <c r="E49" s="169">
        <v>100.29831218997019</v>
      </c>
      <c r="F49" s="169">
        <v>99.724966974986216</v>
      </c>
      <c r="G49" s="169">
        <v>75.197619945639815</v>
      </c>
      <c r="H49" s="169">
        <v>86.11767750430586</v>
      </c>
      <c r="I49" s="169">
        <v>73.645547980794319</v>
      </c>
      <c r="J49" s="169">
        <v>58.316352651252565</v>
      </c>
      <c r="K49" s="169">
        <v>69.335305361733361</v>
      </c>
      <c r="L49" s="169">
        <v>103.31190339225161</v>
      </c>
      <c r="M49" s="169">
        <v>103.63801138963622</v>
      </c>
      <c r="N49" s="169">
        <v>81.751863031824826</v>
      </c>
      <c r="O49" s="169">
        <v>91.064650760893585</v>
      </c>
    </row>
    <row r="50" spans="1:15" ht="26.25" customHeight="1" x14ac:dyDescent="0.2">
      <c r="A50" s="129">
        <v>2002</v>
      </c>
      <c r="B50" s="92" t="s">
        <v>3</v>
      </c>
      <c r="C50" s="169">
        <v>83.415974974170808</v>
      </c>
      <c r="D50" s="169">
        <v>85.766231529999999</v>
      </c>
      <c r="E50" s="169">
        <v>104.07272258959274</v>
      </c>
      <c r="F50" s="169">
        <v>95.347363034767341</v>
      </c>
      <c r="G50" s="169">
        <v>76.588734855744121</v>
      </c>
      <c r="H50" s="169">
        <v>87.598385574379932</v>
      </c>
      <c r="I50" s="169">
        <v>74.253708960718271</v>
      </c>
      <c r="J50" s="169">
        <v>57.930907151310379</v>
      </c>
      <c r="K50" s="169">
        <v>65.730622911643238</v>
      </c>
      <c r="L50" s="169">
        <v>103.80588969221455</v>
      </c>
      <c r="M50" s="169">
        <v>103.90790738960922</v>
      </c>
      <c r="N50" s="169">
        <v>80.23489365197652</v>
      </c>
      <c r="O50" s="169">
        <v>88.708037221129203</v>
      </c>
    </row>
    <row r="51" spans="1:15" ht="12.75" customHeight="1" x14ac:dyDescent="0.2">
      <c r="A51" s="129"/>
      <c r="B51" s="92" t="s">
        <v>4</v>
      </c>
      <c r="C51" s="169">
        <v>83.42230111417112</v>
      </c>
      <c r="D51" s="169">
        <v>84.929292129999965</v>
      </c>
      <c r="E51" s="169">
        <v>97.25354789027466</v>
      </c>
      <c r="F51" s="169">
        <v>95.867510304793413</v>
      </c>
      <c r="G51" s="169">
        <v>77.55266719581644</v>
      </c>
      <c r="H51" s="169">
        <v>88.66230566443312</v>
      </c>
      <c r="I51" s="169">
        <v>75.358634530580147</v>
      </c>
      <c r="J51" s="169">
        <v>59.885705441017159</v>
      </c>
      <c r="K51" s="169">
        <v>64.678760411616949</v>
      </c>
      <c r="L51" s="169">
        <v>104.57087509215719</v>
      </c>
      <c r="M51" s="169">
        <v>103.87830158961216</v>
      </c>
      <c r="N51" s="169">
        <v>80.555386811944473</v>
      </c>
      <c r="O51" s="169">
        <v>87.868244151213204</v>
      </c>
    </row>
    <row r="52" spans="1:15" ht="12.75" customHeight="1" x14ac:dyDescent="0.2">
      <c r="A52" s="129"/>
      <c r="B52" s="92" t="s">
        <v>232</v>
      </c>
      <c r="C52" s="169">
        <v>84.600014554230043</v>
      </c>
      <c r="D52" s="169">
        <v>86.582713229999982</v>
      </c>
      <c r="E52" s="169">
        <v>96.110327570388989</v>
      </c>
      <c r="F52" s="169">
        <v>100.73613490503681</v>
      </c>
      <c r="G52" s="169">
        <v>80.080508676006033</v>
      </c>
      <c r="H52" s="169">
        <v>90.465592754523257</v>
      </c>
      <c r="I52" s="169">
        <v>76.69937124041256</v>
      </c>
      <c r="J52" s="169">
        <v>60.175293440973704</v>
      </c>
      <c r="K52" s="169">
        <v>65.011260801625284</v>
      </c>
      <c r="L52" s="169">
        <v>105.46577439209007</v>
      </c>
      <c r="M52" s="169">
        <v>103.62895548963712</v>
      </c>
      <c r="N52" s="169">
        <v>81.409137751859063</v>
      </c>
      <c r="O52" s="169">
        <v>90.311492950968855</v>
      </c>
    </row>
    <row r="53" spans="1:15" ht="12.75" customHeight="1" x14ac:dyDescent="0.2">
      <c r="A53" s="129"/>
      <c r="B53" s="92" t="s">
        <v>2</v>
      </c>
      <c r="C53" s="169">
        <v>85.657743364282894</v>
      </c>
      <c r="D53" s="169">
        <v>87.465815860000006</v>
      </c>
      <c r="E53" s="169">
        <v>97.50329432024968</v>
      </c>
      <c r="F53" s="169">
        <v>99.747116414987332</v>
      </c>
      <c r="G53" s="169">
        <v>78.820571975911534</v>
      </c>
      <c r="H53" s="169">
        <v>91.51457348457572</v>
      </c>
      <c r="I53" s="169">
        <v>78.459389390192555</v>
      </c>
      <c r="J53" s="169">
        <v>60.659819870901039</v>
      </c>
      <c r="K53" s="169">
        <v>66.781445591669538</v>
      </c>
      <c r="L53" s="169">
        <v>106.46644059201502</v>
      </c>
      <c r="M53" s="169">
        <v>103.18593818968138</v>
      </c>
      <c r="N53" s="169">
        <v>83.259642731674035</v>
      </c>
      <c r="O53" s="169">
        <v>94.364763010563536</v>
      </c>
    </row>
    <row r="54" spans="1:15" ht="26.25" customHeight="1" x14ac:dyDescent="0.2">
      <c r="A54" s="129">
        <v>2003</v>
      </c>
      <c r="B54" s="92" t="s">
        <v>3</v>
      </c>
      <c r="C54" s="169">
        <v>86.49061127432455</v>
      </c>
      <c r="D54" s="169">
        <v>85.479893379999979</v>
      </c>
      <c r="E54" s="169">
        <v>99.812875930018734</v>
      </c>
      <c r="F54" s="169">
        <v>99.691244234984566</v>
      </c>
      <c r="G54" s="169">
        <v>84.878636066365885</v>
      </c>
      <c r="H54" s="169">
        <v>92.929430284646443</v>
      </c>
      <c r="I54" s="169">
        <v>80.313475309960808</v>
      </c>
      <c r="J54" s="169">
        <v>60.53446747091985</v>
      </c>
      <c r="K54" s="169">
        <v>68.473419031711813</v>
      </c>
      <c r="L54" s="169">
        <v>108.06379929189519</v>
      </c>
      <c r="M54" s="169">
        <v>102.72572738972742</v>
      </c>
      <c r="N54" s="169">
        <v>83.817312591618233</v>
      </c>
      <c r="O54" s="169">
        <v>93.450413220654994</v>
      </c>
    </row>
    <row r="55" spans="1:15" ht="12.75" customHeight="1" x14ac:dyDescent="0.2">
      <c r="A55" s="129"/>
      <c r="B55" s="92" t="s">
        <v>4</v>
      </c>
      <c r="C55" s="169">
        <v>88.138323094406942</v>
      </c>
      <c r="D55" s="169">
        <v>88.491444380000019</v>
      </c>
      <c r="E55" s="169">
        <v>101.86577718981343</v>
      </c>
      <c r="F55" s="169">
        <v>99.499520184974941</v>
      </c>
      <c r="G55" s="169">
        <v>84.956233356371712</v>
      </c>
      <c r="H55" s="169">
        <v>94.575076814728703</v>
      </c>
      <c r="I55" s="169">
        <v>81.337502019832797</v>
      </c>
      <c r="J55" s="169">
        <v>63.987863670401822</v>
      </c>
      <c r="K55" s="169">
        <v>74.138288831853401</v>
      </c>
      <c r="L55" s="169">
        <v>108.80039399183997</v>
      </c>
      <c r="M55" s="169">
        <v>102.42674668975732</v>
      </c>
      <c r="N55" s="169">
        <v>84.722878561527736</v>
      </c>
      <c r="O55" s="169">
        <v>93.418193090658193</v>
      </c>
    </row>
    <row r="56" spans="1:15" ht="12.75" customHeight="1" x14ac:dyDescent="0.2">
      <c r="A56" s="129"/>
      <c r="B56" s="92" t="s">
        <v>1</v>
      </c>
      <c r="C56" s="169">
        <v>89.4291270444715</v>
      </c>
      <c r="D56" s="169">
        <v>89.69467044000001</v>
      </c>
      <c r="E56" s="169">
        <v>103.26259018967374</v>
      </c>
      <c r="F56" s="169">
        <v>95.280274714763991</v>
      </c>
      <c r="G56" s="169">
        <v>85.17397149638802</v>
      </c>
      <c r="H56" s="169">
        <v>96.032937384801656</v>
      </c>
      <c r="I56" s="169">
        <v>81.819775349772499</v>
      </c>
      <c r="J56" s="169">
        <v>70.502575029424634</v>
      </c>
      <c r="K56" s="169">
        <v>75.704265891892604</v>
      </c>
      <c r="L56" s="169">
        <v>109.55437999178341</v>
      </c>
      <c r="M56" s="169">
        <v>102.32290728976771</v>
      </c>
      <c r="N56" s="169">
        <v>85.717634481428263</v>
      </c>
      <c r="O56" s="169">
        <v>96.109446540389044</v>
      </c>
    </row>
    <row r="57" spans="1:15" ht="12.75" customHeight="1" x14ac:dyDescent="0.2">
      <c r="A57" s="129"/>
      <c r="B57" s="92" t="s">
        <v>2</v>
      </c>
      <c r="C57" s="169">
        <v>89.208451154460448</v>
      </c>
      <c r="D57" s="169">
        <v>89.286118810000033</v>
      </c>
      <c r="E57" s="169">
        <v>97.855897950214413</v>
      </c>
      <c r="F57" s="169">
        <v>98.839699654941981</v>
      </c>
      <c r="G57" s="169">
        <v>82.720261796204014</v>
      </c>
      <c r="H57" s="169">
        <v>94.005195554700236</v>
      </c>
      <c r="I57" s="169">
        <v>81.838963049770115</v>
      </c>
      <c r="J57" s="169">
        <v>71.785211929232219</v>
      </c>
      <c r="K57" s="169">
        <v>77.467541451936683</v>
      </c>
      <c r="L57" s="169">
        <v>110.07399079174445</v>
      </c>
      <c r="M57" s="169">
        <v>102.29277818977071</v>
      </c>
      <c r="N57" s="169">
        <v>87.01901882129809</v>
      </c>
      <c r="O57" s="169">
        <v>93.263181270673655</v>
      </c>
    </row>
    <row r="58" spans="1:15" ht="26.25" customHeight="1" x14ac:dyDescent="0.2">
      <c r="A58" s="129">
        <v>2004</v>
      </c>
      <c r="B58" s="92" t="s">
        <v>3</v>
      </c>
      <c r="C58" s="169">
        <v>90.230915264511552</v>
      </c>
      <c r="D58" s="169">
        <v>89.935625569999985</v>
      </c>
      <c r="E58" s="169">
        <v>96.098001510390191</v>
      </c>
      <c r="F58" s="169">
        <v>102.30393710511521</v>
      </c>
      <c r="G58" s="169">
        <v>85.871887066440408</v>
      </c>
      <c r="H58" s="169">
        <v>98.294201204914714</v>
      </c>
      <c r="I58" s="169">
        <v>81.802304989774726</v>
      </c>
      <c r="J58" s="169">
        <v>72.149656459177564</v>
      </c>
      <c r="K58" s="169">
        <v>79.890049491997246</v>
      </c>
      <c r="L58" s="169">
        <v>110.41226179171909</v>
      </c>
      <c r="M58" s="169">
        <v>102.29827598977018</v>
      </c>
      <c r="N58" s="169">
        <v>87.885452311211452</v>
      </c>
      <c r="O58" s="169">
        <v>95.790699810420946</v>
      </c>
    </row>
    <row r="59" spans="1:15" ht="12.75" customHeight="1" x14ac:dyDescent="0.2">
      <c r="A59" s="129"/>
      <c r="B59" s="92" t="s">
        <v>4</v>
      </c>
      <c r="C59" s="169">
        <v>90.256702204512862</v>
      </c>
      <c r="D59" s="169">
        <v>90.281480360000046</v>
      </c>
      <c r="E59" s="169">
        <v>95.556609540444356</v>
      </c>
      <c r="F59" s="169">
        <v>104.16230410520812</v>
      </c>
      <c r="G59" s="169">
        <v>89.843424546738234</v>
      </c>
      <c r="H59" s="169">
        <v>97.60948986488043</v>
      </c>
      <c r="I59" s="169">
        <v>81.788045799776484</v>
      </c>
      <c r="J59" s="169">
        <v>68.782922489682562</v>
      </c>
      <c r="K59" s="169">
        <v>79.592914701989798</v>
      </c>
      <c r="L59" s="169">
        <v>110.87008679168476</v>
      </c>
      <c r="M59" s="169">
        <v>102.2418839897758</v>
      </c>
      <c r="N59" s="169">
        <v>87.399793451260038</v>
      </c>
      <c r="O59" s="169">
        <v>98.638514570136152</v>
      </c>
    </row>
    <row r="60" spans="1:15" ht="12.75" customHeight="1" x14ac:dyDescent="0.2">
      <c r="A60" s="129"/>
      <c r="B60" s="92" t="s">
        <v>1</v>
      </c>
      <c r="C60" s="169">
        <v>89.586852624479363</v>
      </c>
      <c r="D60" s="169">
        <v>90.987428289999983</v>
      </c>
      <c r="E60" s="169">
        <v>93.708130820629194</v>
      </c>
      <c r="F60" s="169">
        <v>96.679142194833958</v>
      </c>
      <c r="G60" s="169">
        <v>92.542123516940634</v>
      </c>
      <c r="H60" s="169">
        <v>96.234245874811734</v>
      </c>
      <c r="I60" s="169">
        <v>82.401151539699839</v>
      </c>
      <c r="J60" s="169">
        <v>69.349279589597629</v>
      </c>
      <c r="K60" s="169">
        <v>73.740036271843493</v>
      </c>
      <c r="L60" s="169">
        <v>111.0284502916729</v>
      </c>
      <c r="M60" s="169">
        <v>102.06425618979357</v>
      </c>
      <c r="N60" s="169">
        <v>87.418118331258199</v>
      </c>
      <c r="O60" s="169">
        <v>93.161133750683874</v>
      </c>
    </row>
    <row r="61" spans="1:15" ht="12.75" customHeight="1" x14ac:dyDescent="0.2">
      <c r="A61" s="129"/>
      <c r="B61" s="92" t="s">
        <v>2</v>
      </c>
      <c r="C61" s="169">
        <v>90.482283974524108</v>
      </c>
      <c r="D61" s="169">
        <v>90.186380570000026</v>
      </c>
      <c r="E61" s="169">
        <v>95.409349860459059</v>
      </c>
      <c r="F61" s="169">
        <v>104.90993870524552</v>
      </c>
      <c r="G61" s="169">
        <v>94.261971557069657</v>
      </c>
      <c r="H61" s="169">
        <v>98.438437684921951</v>
      </c>
      <c r="I61" s="169">
        <v>82.88206138963973</v>
      </c>
      <c r="J61" s="169">
        <v>68.194181979770903</v>
      </c>
      <c r="K61" s="169">
        <v>75.013562901875332</v>
      </c>
      <c r="L61" s="169">
        <v>111.21269629165904</v>
      </c>
      <c r="M61" s="169">
        <v>101.85935588981404</v>
      </c>
      <c r="N61" s="169">
        <v>87.597125031240296</v>
      </c>
      <c r="O61" s="169">
        <v>99.235062400076515</v>
      </c>
    </row>
    <row r="62" spans="1:15" ht="26.25" customHeight="1" x14ac:dyDescent="0.2">
      <c r="A62" s="129">
        <v>2005</v>
      </c>
      <c r="B62" s="92" t="s">
        <v>3</v>
      </c>
      <c r="C62" s="169">
        <v>90.27915000451398</v>
      </c>
      <c r="D62" s="169">
        <v>89.488969320000024</v>
      </c>
      <c r="E62" s="169">
        <v>92.187171020781307</v>
      </c>
      <c r="F62" s="169">
        <v>107.80788470539036</v>
      </c>
      <c r="G62" s="169">
        <v>93.487066407011525</v>
      </c>
      <c r="H62" s="169">
        <v>97.775530004888793</v>
      </c>
      <c r="I62" s="169">
        <v>83.95444221950568</v>
      </c>
      <c r="J62" s="169">
        <v>68.580621399712925</v>
      </c>
      <c r="K62" s="169">
        <v>76.588831401914703</v>
      </c>
      <c r="L62" s="169">
        <v>111.27475039165438</v>
      </c>
      <c r="M62" s="169">
        <v>101.61718898983825</v>
      </c>
      <c r="N62" s="169">
        <v>88.489458451151037</v>
      </c>
      <c r="O62" s="169">
        <v>92.125503800787442</v>
      </c>
    </row>
    <row r="63" spans="1:15" ht="12.75" customHeight="1" x14ac:dyDescent="0.2">
      <c r="A63" s="129"/>
      <c r="B63" s="92" t="s">
        <v>4</v>
      </c>
      <c r="C63" s="169">
        <v>90.715177864535775</v>
      </c>
      <c r="D63" s="169">
        <v>89.768468350000006</v>
      </c>
      <c r="E63" s="169">
        <v>92.982697600701727</v>
      </c>
      <c r="F63" s="169">
        <v>108.83467960544174</v>
      </c>
      <c r="G63" s="169">
        <v>89.898740736742397</v>
      </c>
      <c r="H63" s="169">
        <v>100.01852210500094</v>
      </c>
      <c r="I63" s="169">
        <v>85.196177239350433</v>
      </c>
      <c r="J63" s="169">
        <v>69.840689459523915</v>
      </c>
      <c r="K63" s="169">
        <v>75.51837372188794</v>
      </c>
      <c r="L63" s="169">
        <v>111.91919669160607</v>
      </c>
      <c r="M63" s="169">
        <v>101.41826128985815</v>
      </c>
      <c r="N63" s="169">
        <v>88.400922111159915</v>
      </c>
      <c r="O63" s="169">
        <v>93.237271850676294</v>
      </c>
    </row>
    <row r="64" spans="1:15" ht="12.75" customHeight="1" x14ac:dyDescent="0.2">
      <c r="A64" s="129"/>
      <c r="B64" s="92" t="s">
        <v>1</v>
      </c>
      <c r="C64" s="169">
        <v>91.289073874564494</v>
      </c>
      <c r="D64" s="169">
        <v>88.727585230000017</v>
      </c>
      <c r="E64" s="169">
        <v>93.326605800667338</v>
      </c>
      <c r="F64" s="169">
        <v>109.83855080549193</v>
      </c>
      <c r="G64" s="169">
        <v>85.863812156439778</v>
      </c>
      <c r="H64" s="169">
        <v>103.07473560515373</v>
      </c>
      <c r="I64" s="169">
        <v>86.445078229194365</v>
      </c>
      <c r="J64" s="169">
        <v>70.028728879495702</v>
      </c>
      <c r="K64" s="169">
        <v>82.843660652071065</v>
      </c>
      <c r="L64" s="169">
        <v>112.57774689155667</v>
      </c>
      <c r="M64" s="169">
        <v>101.26192688987379</v>
      </c>
      <c r="N64" s="169">
        <v>89.639425811036048</v>
      </c>
      <c r="O64" s="169">
        <v>89.087373751091278</v>
      </c>
    </row>
    <row r="65" spans="1:15" ht="12.75" customHeight="1" x14ac:dyDescent="0.2">
      <c r="A65" s="129"/>
      <c r="B65" s="92" t="s">
        <v>2</v>
      </c>
      <c r="C65" s="169">
        <v>92.875729664643785</v>
      </c>
      <c r="D65" s="169">
        <v>90.223146459999995</v>
      </c>
      <c r="E65" s="169">
        <v>92.510632510748962</v>
      </c>
      <c r="F65" s="169">
        <v>106.24776110531236</v>
      </c>
      <c r="G65" s="169">
        <v>85.073428066380487</v>
      </c>
      <c r="H65" s="169">
        <v>106.2219382053111</v>
      </c>
      <c r="I65" s="169">
        <v>87.389166399076331</v>
      </c>
      <c r="J65" s="169">
        <v>72.5095481091236</v>
      </c>
      <c r="K65" s="169">
        <v>85.507698912137684</v>
      </c>
      <c r="L65" s="169">
        <v>113.31759309150118</v>
      </c>
      <c r="M65" s="169">
        <v>101.1416744898858</v>
      </c>
      <c r="N65" s="169">
        <v>90.892818720910725</v>
      </c>
      <c r="O65" s="169">
        <v>102.06043318979395</v>
      </c>
    </row>
    <row r="66" spans="1:15" ht="26.25" customHeight="1" x14ac:dyDescent="0.2">
      <c r="A66" s="129">
        <v>2006</v>
      </c>
      <c r="B66" s="92" t="s">
        <v>3</v>
      </c>
      <c r="C66" s="169">
        <v>93.207939874660397</v>
      </c>
      <c r="D66" s="169">
        <v>92.071934069999998</v>
      </c>
      <c r="E66" s="169">
        <v>91.910567410808952</v>
      </c>
      <c r="F66" s="169">
        <v>104.22325160521116</v>
      </c>
      <c r="G66" s="169">
        <v>85.536752556415252</v>
      </c>
      <c r="H66" s="169">
        <v>105.48771630527439</v>
      </c>
      <c r="I66" s="169">
        <v>87.84223408901974</v>
      </c>
      <c r="J66" s="169">
        <v>77.99518289830074</v>
      </c>
      <c r="K66" s="169">
        <v>85.249980702131197</v>
      </c>
      <c r="L66" s="169">
        <v>113.9960777914503</v>
      </c>
      <c r="M66" s="169">
        <v>101.08260228989174</v>
      </c>
      <c r="N66" s="169">
        <v>90.335278870966476</v>
      </c>
      <c r="O66" s="169">
        <v>95.304001580469617</v>
      </c>
    </row>
    <row r="67" spans="1:15" ht="12.75" customHeight="1" x14ac:dyDescent="0.2">
      <c r="A67" s="129"/>
      <c r="B67" s="92" t="s">
        <v>4</v>
      </c>
      <c r="C67" s="169">
        <v>93.685150554684284</v>
      </c>
      <c r="D67" s="169">
        <v>93.153939179999995</v>
      </c>
      <c r="E67" s="169">
        <v>92.223022120777713</v>
      </c>
      <c r="F67" s="169">
        <v>104.03886430520191</v>
      </c>
      <c r="G67" s="169">
        <v>83.451541656258854</v>
      </c>
      <c r="H67" s="169">
        <v>105.86455840529321</v>
      </c>
      <c r="I67" s="169">
        <v>88.16798241897898</v>
      </c>
      <c r="J67" s="169">
        <v>81.101994007834705</v>
      </c>
      <c r="K67" s="169">
        <v>87.324723142183117</v>
      </c>
      <c r="L67" s="169">
        <v>113.85935049146057</v>
      </c>
      <c r="M67" s="169">
        <v>101.06044578989393</v>
      </c>
      <c r="N67" s="169">
        <v>90.767075530923293</v>
      </c>
      <c r="O67" s="169">
        <v>93.019355080698048</v>
      </c>
    </row>
    <row r="68" spans="1:15" ht="12.75" customHeight="1" x14ac:dyDescent="0.2">
      <c r="A68" s="129"/>
      <c r="B68" s="92" t="s">
        <v>1</v>
      </c>
      <c r="C68" s="169">
        <v>93.663517394683197</v>
      </c>
      <c r="D68" s="169">
        <v>93.038608410000009</v>
      </c>
      <c r="E68" s="169">
        <v>92.773023470722734</v>
      </c>
      <c r="F68" s="169">
        <v>105.34157220526708</v>
      </c>
      <c r="G68" s="169">
        <v>79.469415865960187</v>
      </c>
      <c r="H68" s="169">
        <v>105.0527558052526</v>
      </c>
      <c r="I68" s="169">
        <v>88.314019678960733</v>
      </c>
      <c r="J68" s="169">
        <v>80.841432027873836</v>
      </c>
      <c r="K68" s="169">
        <v>85.484691352137091</v>
      </c>
      <c r="L68" s="169">
        <v>113.83983419146202</v>
      </c>
      <c r="M68" s="169">
        <v>101.0770863898923</v>
      </c>
      <c r="N68" s="169">
        <v>91.051873750894799</v>
      </c>
      <c r="O68" s="169">
        <v>98.785046790121513</v>
      </c>
    </row>
    <row r="69" spans="1:15" ht="12.75" customHeight="1" x14ac:dyDescent="0.2">
      <c r="A69" s="129"/>
      <c r="B69" s="92" t="s">
        <v>2</v>
      </c>
      <c r="C69" s="169">
        <v>94.901159074745095</v>
      </c>
      <c r="D69" s="169">
        <v>94.516304410000004</v>
      </c>
      <c r="E69" s="169">
        <v>97.487871250251217</v>
      </c>
      <c r="F69" s="169">
        <v>108.15591770540779</v>
      </c>
      <c r="G69" s="169">
        <v>79.893202865991981</v>
      </c>
      <c r="H69" s="169">
        <v>102.95807470514789</v>
      </c>
      <c r="I69" s="169">
        <v>88.126610388984162</v>
      </c>
      <c r="J69" s="169">
        <v>85.093298477236019</v>
      </c>
      <c r="K69" s="169">
        <v>89.144150342228585</v>
      </c>
      <c r="L69" s="169">
        <v>113.80550229146461</v>
      </c>
      <c r="M69" s="169">
        <v>101.03036188989697</v>
      </c>
      <c r="N69" s="169">
        <v>91.779499230822069</v>
      </c>
      <c r="O69" s="169">
        <v>102.99253468970073</v>
      </c>
    </row>
    <row r="70" spans="1:15" ht="26.25" customHeight="1" x14ac:dyDescent="0.2">
      <c r="A70" s="129">
        <v>2007</v>
      </c>
      <c r="B70" s="92" t="s">
        <v>3</v>
      </c>
      <c r="C70" s="169">
        <v>94.673654604733713</v>
      </c>
      <c r="D70" s="169">
        <v>95.18935427000001</v>
      </c>
      <c r="E70" s="169">
        <v>99.576914350042344</v>
      </c>
      <c r="F70" s="169">
        <v>106.29135460531458</v>
      </c>
      <c r="G70" s="169">
        <v>81.985327276148865</v>
      </c>
      <c r="H70" s="169">
        <v>104.60562690523027</v>
      </c>
      <c r="I70" s="169">
        <v>88.040725518994904</v>
      </c>
      <c r="J70" s="169">
        <v>84.494774787325781</v>
      </c>
      <c r="K70" s="169">
        <v>88.281847232207014</v>
      </c>
      <c r="L70" s="169">
        <v>113.5185735914861</v>
      </c>
      <c r="M70" s="169">
        <v>100.43967448995605</v>
      </c>
      <c r="N70" s="169">
        <v>90.983301900901665</v>
      </c>
      <c r="O70" s="169">
        <v>96.015482170398471</v>
      </c>
    </row>
    <row r="71" spans="1:15" ht="12.75" customHeight="1" x14ac:dyDescent="0.2">
      <c r="A71" s="129"/>
      <c r="B71" s="92" t="s">
        <v>4</v>
      </c>
      <c r="C71" s="169">
        <v>94.434122234721713</v>
      </c>
      <c r="D71" s="169">
        <v>95.442514340000017</v>
      </c>
      <c r="E71" s="169">
        <v>98.821027930117893</v>
      </c>
      <c r="F71" s="169">
        <v>105.5577406052779</v>
      </c>
      <c r="G71" s="169">
        <v>83.039975036227986</v>
      </c>
      <c r="H71" s="169">
        <v>105.69495720528474</v>
      </c>
      <c r="I71" s="169">
        <v>88.138614938982656</v>
      </c>
      <c r="J71" s="169">
        <v>84.05188487739224</v>
      </c>
      <c r="K71" s="169">
        <v>88.35115525220877</v>
      </c>
      <c r="L71" s="169">
        <v>112.8360687915373</v>
      </c>
      <c r="M71" s="169">
        <v>99.882487290011767</v>
      </c>
      <c r="N71" s="169">
        <v>90.785422110921488</v>
      </c>
      <c r="O71" s="169">
        <v>91.359075830864086</v>
      </c>
    </row>
    <row r="72" spans="1:15" ht="12.75" customHeight="1" x14ac:dyDescent="0.2">
      <c r="A72" s="129"/>
      <c r="B72" s="92" t="s">
        <v>1</v>
      </c>
      <c r="C72" s="169">
        <v>95.077893294753892</v>
      </c>
      <c r="D72" s="169">
        <v>97.118794199999982</v>
      </c>
      <c r="E72" s="169">
        <v>98.127912210187219</v>
      </c>
      <c r="F72" s="169">
        <v>103.84943970519248</v>
      </c>
      <c r="G72" s="169">
        <v>83.445924636258439</v>
      </c>
      <c r="H72" s="169">
        <v>108.10931460540543</v>
      </c>
      <c r="I72" s="169">
        <v>88.306326508961703</v>
      </c>
      <c r="J72" s="169">
        <v>87.649906736852529</v>
      </c>
      <c r="K72" s="169">
        <v>84.507130092112689</v>
      </c>
      <c r="L72" s="169">
        <v>112.38041449157146</v>
      </c>
      <c r="M72" s="169">
        <v>99.784323100021581</v>
      </c>
      <c r="N72" s="169">
        <v>90.892248220910787</v>
      </c>
      <c r="O72" s="169">
        <v>95.266449580473349</v>
      </c>
    </row>
    <row r="73" spans="1:15" ht="12.75" customHeight="1" x14ac:dyDescent="0.2">
      <c r="A73" s="129"/>
      <c r="B73" s="92" t="s">
        <v>2</v>
      </c>
      <c r="C73" s="169">
        <v>95.836897114791853</v>
      </c>
      <c r="D73" s="169">
        <v>96.032998440000014</v>
      </c>
      <c r="E73" s="169">
        <v>98.638596190136155</v>
      </c>
      <c r="F73" s="169">
        <v>102.11533680510577</v>
      </c>
      <c r="G73" s="169">
        <v>90.391481886779346</v>
      </c>
      <c r="H73" s="169">
        <v>108.7448107054372</v>
      </c>
      <c r="I73" s="169">
        <v>88.899536158887543</v>
      </c>
      <c r="J73" s="169">
        <v>87.811375646828296</v>
      </c>
      <c r="K73" s="169">
        <v>89.558889382238988</v>
      </c>
      <c r="L73" s="169">
        <v>112.04990059159626</v>
      </c>
      <c r="M73" s="169">
        <v>99.600811040039929</v>
      </c>
      <c r="N73" s="169">
        <v>91.907368060809276</v>
      </c>
      <c r="O73" s="169">
        <v>96.064292470393582</v>
      </c>
    </row>
    <row r="74" spans="1:15" ht="26.25" customHeight="1" x14ac:dyDescent="0.2">
      <c r="A74" s="129">
        <v>2008</v>
      </c>
      <c r="B74" s="92" t="s">
        <v>3</v>
      </c>
      <c r="C74" s="169">
        <v>96.536676944826837</v>
      </c>
      <c r="D74" s="169">
        <v>96.261728230000003</v>
      </c>
      <c r="E74" s="169">
        <v>100.84146978991583</v>
      </c>
      <c r="F74" s="169">
        <v>103.98962720519948</v>
      </c>
      <c r="G74" s="169">
        <v>86.845755466513424</v>
      </c>
      <c r="H74" s="169">
        <v>112.10120750560505</v>
      </c>
      <c r="I74" s="169">
        <v>89.354006308830705</v>
      </c>
      <c r="J74" s="169">
        <v>91.840407066223946</v>
      </c>
      <c r="K74" s="169">
        <v>89.28737477223217</v>
      </c>
      <c r="L74" s="169">
        <v>111.43519739164235</v>
      </c>
      <c r="M74" s="169">
        <v>99.06588301009343</v>
      </c>
      <c r="N74" s="169">
        <v>92.927252320707282</v>
      </c>
      <c r="O74" s="169">
        <v>93.676137970632382</v>
      </c>
    </row>
    <row r="75" spans="1:15" ht="12.75" customHeight="1" x14ac:dyDescent="0.2">
      <c r="A75" s="129"/>
      <c r="B75" s="92" t="s">
        <v>4</v>
      </c>
      <c r="C75" s="169">
        <v>96.568203734828373</v>
      </c>
      <c r="D75" s="169">
        <v>96.496573110000014</v>
      </c>
      <c r="E75" s="169">
        <v>99.409184410059098</v>
      </c>
      <c r="F75" s="169">
        <v>103.11145690515555</v>
      </c>
      <c r="G75" s="169">
        <v>82.977184586223245</v>
      </c>
      <c r="H75" s="169">
        <v>112.39483800561975</v>
      </c>
      <c r="I75" s="169">
        <v>89.609881468798733</v>
      </c>
      <c r="J75" s="169">
        <v>91.866534016220058</v>
      </c>
      <c r="K75" s="169">
        <v>91.039687972275985</v>
      </c>
      <c r="L75" s="169">
        <v>111.14643309166402</v>
      </c>
      <c r="M75" s="169">
        <v>98.006344800199372</v>
      </c>
      <c r="N75" s="169">
        <v>92.898520760710142</v>
      </c>
      <c r="O75" s="169">
        <v>98.817876450118192</v>
      </c>
    </row>
    <row r="76" spans="1:15" ht="12.75" customHeight="1" x14ac:dyDescent="0.2">
      <c r="A76" s="129"/>
      <c r="B76" s="92" t="s">
        <v>1</v>
      </c>
      <c r="C76" s="169">
        <v>95.298796004764952</v>
      </c>
      <c r="D76" s="169">
        <v>92.605021009999973</v>
      </c>
      <c r="E76" s="169">
        <v>96.585025540341491</v>
      </c>
      <c r="F76" s="169">
        <v>101.92809980509642</v>
      </c>
      <c r="G76" s="169">
        <v>82.952276746221443</v>
      </c>
      <c r="H76" s="169">
        <v>110.40398950552019</v>
      </c>
      <c r="I76" s="169">
        <v>89.475188788815601</v>
      </c>
      <c r="J76" s="169">
        <v>88.574495086713824</v>
      </c>
      <c r="K76" s="169">
        <v>90.354419742258798</v>
      </c>
      <c r="L76" s="169">
        <v>111.49363759163799</v>
      </c>
      <c r="M76" s="169">
        <v>99.005797160099419</v>
      </c>
      <c r="N76" s="169">
        <v>93.193375420680667</v>
      </c>
      <c r="O76" s="169">
        <v>94.894499030510531</v>
      </c>
    </row>
    <row r="77" spans="1:15" ht="12.75" customHeight="1" x14ac:dyDescent="0.2">
      <c r="A77" s="129"/>
      <c r="B77" s="92" t="s">
        <v>2</v>
      </c>
      <c r="C77" s="169">
        <v>95.121813784756128</v>
      </c>
      <c r="D77" s="169">
        <v>91.253245729999989</v>
      </c>
      <c r="E77" s="169">
        <v>96.496356180350375</v>
      </c>
      <c r="F77" s="169">
        <v>103.47135190517359</v>
      </c>
      <c r="G77" s="169">
        <v>86.442218676483151</v>
      </c>
      <c r="H77" s="169">
        <v>111.69961510558498</v>
      </c>
      <c r="I77" s="169">
        <v>89.168672118853934</v>
      </c>
      <c r="J77" s="169">
        <v>85.541453007168826</v>
      </c>
      <c r="K77" s="169">
        <v>91.796207422294884</v>
      </c>
      <c r="L77" s="169">
        <v>111.26084909165543</v>
      </c>
      <c r="M77" s="169">
        <v>98.245910750175412</v>
      </c>
      <c r="N77" s="169">
        <v>94.102074240589815</v>
      </c>
      <c r="O77" s="169">
        <v>91.968244320803151</v>
      </c>
    </row>
    <row r="78" spans="1:15" ht="26.25" customHeight="1" x14ac:dyDescent="0.2">
      <c r="A78" s="129">
        <v>2009</v>
      </c>
      <c r="B78" s="92" t="s">
        <v>3</v>
      </c>
      <c r="C78" s="169">
        <v>95.666828884783371</v>
      </c>
      <c r="D78" s="169">
        <v>90.48463765999999</v>
      </c>
      <c r="E78" s="169">
        <v>93.893950860610616</v>
      </c>
      <c r="F78" s="169">
        <v>103.34858110516744</v>
      </c>
      <c r="G78" s="169">
        <v>86.876491056515746</v>
      </c>
      <c r="H78" s="169">
        <v>115.56796210577835</v>
      </c>
      <c r="I78" s="169">
        <v>89.624568678796905</v>
      </c>
      <c r="J78" s="169">
        <v>84.234063537364918</v>
      </c>
      <c r="K78" s="169">
        <v>91.847788182296142</v>
      </c>
      <c r="L78" s="169">
        <v>111.56508739163262</v>
      </c>
      <c r="M78" s="169">
        <v>99.47246900005274</v>
      </c>
      <c r="N78" s="169">
        <v>94.70852435052916</v>
      </c>
      <c r="O78" s="169">
        <v>98.03706210019628</v>
      </c>
    </row>
    <row r="79" spans="1:15" ht="12.75" customHeight="1" x14ac:dyDescent="0.2">
      <c r="A79" s="129"/>
      <c r="B79" s="92" t="s">
        <v>4</v>
      </c>
      <c r="C79" s="169">
        <v>95.590125454779511</v>
      </c>
      <c r="D79" s="169">
        <v>90.257110299999979</v>
      </c>
      <c r="E79" s="169">
        <v>92.959617940704064</v>
      </c>
      <c r="F79" s="169">
        <v>99.876066464993784</v>
      </c>
      <c r="G79" s="169">
        <v>89.321938606699121</v>
      </c>
      <c r="H79" s="169">
        <v>115.97721210579886</v>
      </c>
      <c r="I79" s="169">
        <v>89.776744298777899</v>
      </c>
      <c r="J79" s="169">
        <v>81.966047607705107</v>
      </c>
      <c r="K79" s="169">
        <v>94.649585322366235</v>
      </c>
      <c r="L79" s="169">
        <v>111.28197369165383</v>
      </c>
      <c r="M79" s="169">
        <v>99.80831326001919</v>
      </c>
      <c r="N79" s="169">
        <v>95.177045050482278</v>
      </c>
      <c r="O79" s="169">
        <v>96.966707970303332</v>
      </c>
    </row>
    <row r="80" spans="1:15" ht="12.75" customHeight="1" x14ac:dyDescent="0.2">
      <c r="A80" s="129"/>
      <c r="B80" s="92" t="s">
        <v>1</v>
      </c>
      <c r="C80" s="169">
        <v>95.261390924763091</v>
      </c>
      <c r="D80" s="169">
        <v>91.029032959999995</v>
      </c>
      <c r="E80" s="169">
        <v>92.528479710747149</v>
      </c>
      <c r="F80" s="169">
        <v>93.322981004666161</v>
      </c>
      <c r="G80" s="169">
        <v>87.846521946588481</v>
      </c>
      <c r="H80" s="169">
        <v>114.33052850571652</v>
      </c>
      <c r="I80" s="169">
        <v>90.396384778700451</v>
      </c>
      <c r="J80" s="169">
        <v>80.830564407875428</v>
      </c>
      <c r="K80" s="169">
        <v>89.618795032240484</v>
      </c>
      <c r="L80" s="169">
        <v>111.00125789167491</v>
      </c>
      <c r="M80" s="169">
        <v>99.809803840019001</v>
      </c>
      <c r="N80" s="169">
        <v>95.008529300499148</v>
      </c>
      <c r="O80" s="169">
        <v>103.92418138960758</v>
      </c>
    </row>
    <row r="81" spans="1:15" ht="12.75" customHeight="1" x14ac:dyDescent="0.2">
      <c r="A81" s="129"/>
      <c r="B81" s="92" t="s">
        <v>2</v>
      </c>
      <c r="C81" s="169">
        <v>95.009857874750494</v>
      </c>
      <c r="D81" s="169">
        <v>92.168989429999996</v>
      </c>
      <c r="E81" s="169">
        <v>91.016185750898373</v>
      </c>
      <c r="F81" s="169">
        <v>94.049565174702465</v>
      </c>
      <c r="G81" s="169">
        <v>88.373051756627959</v>
      </c>
      <c r="H81" s="169">
        <v>110.98658590554933</v>
      </c>
      <c r="I81" s="169">
        <v>91.372829758578362</v>
      </c>
      <c r="J81" s="169">
        <v>80.498101117925302</v>
      </c>
      <c r="K81" s="169">
        <v>89.837889722245947</v>
      </c>
      <c r="L81" s="169">
        <v>110.83533779168735</v>
      </c>
      <c r="M81" s="169">
        <v>99.681263090031891</v>
      </c>
      <c r="N81" s="169">
        <v>95.724996320427522</v>
      </c>
      <c r="O81" s="169">
        <v>97.841162660215915</v>
      </c>
    </row>
    <row r="82" spans="1:15" ht="26.25" customHeight="1" x14ac:dyDescent="0.2">
      <c r="A82" s="129">
        <v>2010</v>
      </c>
      <c r="B82" s="92" t="s">
        <v>3</v>
      </c>
      <c r="C82" s="169">
        <v>95.147158474757376</v>
      </c>
      <c r="D82" s="169">
        <v>92.769738509999996</v>
      </c>
      <c r="E82" s="169">
        <v>92.762482670723756</v>
      </c>
      <c r="F82" s="169">
        <v>96.217527124810857</v>
      </c>
      <c r="G82" s="169">
        <v>84.331908336324915</v>
      </c>
      <c r="H82" s="169">
        <v>112.49283130562461</v>
      </c>
      <c r="I82" s="169">
        <v>92.181476058477287</v>
      </c>
      <c r="J82" s="169">
        <v>79.60307640805955</v>
      </c>
      <c r="K82" s="169">
        <v>89.382589962234576</v>
      </c>
      <c r="L82" s="169">
        <v>110.71541529169635</v>
      </c>
      <c r="M82" s="169">
        <v>99.276774610072351</v>
      </c>
      <c r="N82" s="169">
        <v>96.096811080390324</v>
      </c>
      <c r="O82" s="169">
        <v>96.417046110358299</v>
      </c>
    </row>
    <row r="83" spans="1:15" ht="12.75" customHeight="1" x14ac:dyDescent="0.2">
      <c r="A83" s="129"/>
      <c r="B83" s="92" t="s">
        <v>4</v>
      </c>
      <c r="C83" s="169">
        <v>95.546959764777355</v>
      </c>
      <c r="D83" s="169">
        <v>94.470295969999995</v>
      </c>
      <c r="E83" s="169">
        <v>91.510475190848965</v>
      </c>
      <c r="F83" s="169">
        <v>96.396872854819833</v>
      </c>
      <c r="G83" s="169">
        <v>87.712048936578412</v>
      </c>
      <c r="H83" s="169">
        <v>107.93419760539672</v>
      </c>
      <c r="I83" s="169">
        <v>93.176139598352961</v>
      </c>
      <c r="J83" s="169">
        <v>82.34034908764896</v>
      </c>
      <c r="K83" s="169">
        <v>86.315365722157892</v>
      </c>
      <c r="L83" s="169">
        <v>110.59128069170566</v>
      </c>
      <c r="M83" s="169">
        <v>98.862325610113786</v>
      </c>
      <c r="N83" s="169">
        <v>96.451600300354798</v>
      </c>
      <c r="O83" s="169">
        <v>101.25931658987409</v>
      </c>
    </row>
    <row r="84" spans="1:15" ht="12.75" customHeight="1" x14ac:dyDescent="0.2">
      <c r="A84" s="129"/>
      <c r="B84" s="92" t="s">
        <v>1</v>
      </c>
      <c r="C84" s="169">
        <v>95.59290461477967</v>
      </c>
      <c r="D84" s="169">
        <v>94.622820080000011</v>
      </c>
      <c r="E84" s="169">
        <v>91.94150150080587</v>
      </c>
      <c r="F84" s="169">
        <v>97.608689014880454</v>
      </c>
      <c r="G84" s="169">
        <v>86.591091826494349</v>
      </c>
      <c r="H84" s="169">
        <v>107.38668890536934</v>
      </c>
      <c r="I84" s="169">
        <v>93.58781620830149</v>
      </c>
      <c r="J84" s="169">
        <v>82.248840137662725</v>
      </c>
      <c r="K84" s="169">
        <v>85.367919202134161</v>
      </c>
      <c r="L84" s="169">
        <v>110.42292239171829</v>
      </c>
      <c r="M84" s="169">
        <v>98.844480260115517</v>
      </c>
      <c r="N84" s="169">
        <v>96.626040570337395</v>
      </c>
      <c r="O84" s="169">
        <v>102.34313428976571</v>
      </c>
    </row>
    <row r="85" spans="1:15" ht="12.75" customHeight="1" x14ac:dyDescent="0.2">
      <c r="A85" s="129"/>
      <c r="B85" s="92" t="s">
        <v>2</v>
      </c>
      <c r="C85" s="169">
        <v>95.318147114765949</v>
      </c>
      <c r="D85" s="169">
        <v>94.968602509999997</v>
      </c>
      <c r="E85" s="169">
        <v>93.034578080696548</v>
      </c>
      <c r="F85" s="169">
        <v>96.732006544836622</v>
      </c>
      <c r="G85" s="169">
        <v>88.59098225664431</v>
      </c>
      <c r="H85" s="169">
        <v>106.02334730530117</v>
      </c>
      <c r="I85" s="169">
        <v>93.728910488283901</v>
      </c>
      <c r="J85" s="169">
        <v>84.275994767358583</v>
      </c>
      <c r="K85" s="169">
        <v>85.791706052144775</v>
      </c>
      <c r="L85" s="169">
        <v>110.25224169173107</v>
      </c>
      <c r="M85" s="169">
        <v>99.527349050047278</v>
      </c>
      <c r="N85" s="169">
        <v>95.999261770400068</v>
      </c>
      <c r="O85" s="169">
        <v>91.57982820084203</v>
      </c>
    </row>
    <row r="86" spans="1:15" ht="26.25" customHeight="1" x14ac:dyDescent="0.2">
      <c r="A86" s="129">
        <v>2011</v>
      </c>
      <c r="B86" s="92" t="s">
        <v>3</v>
      </c>
      <c r="C86" s="169">
        <v>95.490146904774505</v>
      </c>
      <c r="D86" s="169">
        <v>94.607495260000022</v>
      </c>
      <c r="E86" s="169">
        <v>94.94012734050601</v>
      </c>
      <c r="F86" s="169">
        <v>95.464547494773257</v>
      </c>
      <c r="G86" s="169">
        <v>85.523153556414243</v>
      </c>
      <c r="H86" s="169">
        <v>102.70555360513526</v>
      </c>
      <c r="I86" s="169">
        <v>93.995221608250588</v>
      </c>
      <c r="J86" s="169">
        <v>85.104364027234368</v>
      </c>
      <c r="K86" s="169">
        <v>91.892357802297298</v>
      </c>
      <c r="L86" s="169">
        <v>110.02965499174779</v>
      </c>
      <c r="M86" s="169">
        <v>100.59169628994084</v>
      </c>
      <c r="N86" s="169">
        <v>95.416009140458385</v>
      </c>
      <c r="O86" s="169">
        <v>93.893213240610706</v>
      </c>
    </row>
    <row r="87" spans="1:15" ht="12.75" customHeight="1" x14ac:dyDescent="0.2">
      <c r="A87" s="129"/>
      <c r="B87" s="92" t="s">
        <v>4</v>
      </c>
      <c r="C87" s="169">
        <v>94.991101174749573</v>
      </c>
      <c r="D87" s="169">
        <v>94.527351539999984</v>
      </c>
      <c r="E87" s="169">
        <v>95.956889750404301</v>
      </c>
      <c r="F87" s="169">
        <v>97.304084594865202</v>
      </c>
      <c r="G87" s="169">
        <v>85.855568716439166</v>
      </c>
      <c r="H87" s="169">
        <v>102.3121304051156</v>
      </c>
      <c r="I87" s="169">
        <v>93.948617508256433</v>
      </c>
      <c r="J87" s="169">
        <v>83.032969317545053</v>
      </c>
      <c r="K87" s="169">
        <v>88.826178642220626</v>
      </c>
      <c r="L87" s="169">
        <v>109.36676129179747</v>
      </c>
      <c r="M87" s="169">
        <v>99.644233220035559</v>
      </c>
      <c r="N87" s="169">
        <v>96.32921335036707</v>
      </c>
      <c r="O87" s="169">
        <v>89.742141951025786</v>
      </c>
    </row>
    <row r="88" spans="1:15" ht="12.75" customHeight="1" x14ac:dyDescent="0.2">
      <c r="A88" s="129"/>
      <c r="B88" s="92" t="s">
        <v>1</v>
      </c>
      <c r="C88" s="169">
        <v>95.668622904783462</v>
      </c>
      <c r="D88" s="169">
        <v>94.657575760000014</v>
      </c>
      <c r="E88" s="169">
        <v>97.600981040239958</v>
      </c>
      <c r="F88" s="169">
        <v>96.926762364846354</v>
      </c>
      <c r="G88" s="169">
        <v>85.98502324644889</v>
      </c>
      <c r="H88" s="169">
        <v>102.65978520513299</v>
      </c>
      <c r="I88" s="169">
        <v>94.123763748234509</v>
      </c>
      <c r="J88" s="169">
        <v>85.233656477214979</v>
      </c>
      <c r="K88" s="169">
        <v>91.329029062283226</v>
      </c>
      <c r="L88" s="169">
        <v>108.32457509187566</v>
      </c>
      <c r="M88" s="169">
        <v>98.729408790127081</v>
      </c>
      <c r="N88" s="169">
        <v>96.328315780367163</v>
      </c>
      <c r="O88" s="169">
        <v>96.204198430379606</v>
      </c>
    </row>
    <row r="89" spans="1:15" ht="12.75" customHeight="1" x14ac:dyDescent="0.2">
      <c r="A89" s="129"/>
      <c r="B89" s="92" t="s">
        <v>2</v>
      </c>
      <c r="C89" s="169">
        <v>96.220795924811071</v>
      </c>
      <c r="D89" s="169">
        <v>94.698377220000012</v>
      </c>
      <c r="E89" s="169">
        <v>96.637312100336288</v>
      </c>
      <c r="F89" s="169">
        <v>97.909139144895491</v>
      </c>
      <c r="G89" s="169">
        <v>85.224377286391828</v>
      </c>
      <c r="H89" s="169">
        <v>103.9956351051998</v>
      </c>
      <c r="I89" s="169">
        <v>93.95783075825527</v>
      </c>
      <c r="J89" s="169">
        <v>87.403665316889473</v>
      </c>
      <c r="K89" s="169">
        <v>90.929457752273223</v>
      </c>
      <c r="L89" s="169">
        <v>107.04598929197158</v>
      </c>
      <c r="M89" s="169">
        <v>98.030331020196954</v>
      </c>
      <c r="N89" s="169">
        <v>97.429665180257047</v>
      </c>
      <c r="O89" s="169">
        <v>103.15504818968449</v>
      </c>
    </row>
    <row r="90" spans="1:15" ht="26.25" customHeight="1" x14ac:dyDescent="0.2">
      <c r="A90" s="129">
        <v>2012</v>
      </c>
      <c r="B90" s="92" t="s">
        <v>3</v>
      </c>
      <c r="C90" s="169">
        <v>95.674756034783755</v>
      </c>
      <c r="D90" s="169">
        <v>96.098676990000016</v>
      </c>
      <c r="E90" s="169">
        <v>91.951682440804845</v>
      </c>
      <c r="F90" s="169">
        <v>94.78281603473917</v>
      </c>
      <c r="G90" s="169">
        <v>84.728997146354672</v>
      </c>
      <c r="H90" s="169">
        <v>102.47346500512367</v>
      </c>
      <c r="I90" s="169">
        <v>94.294056508213245</v>
      </c>
      <c r="J90" s="169">
        <v>86.516340107022572</v>
      </c>
      <c r="K90" s="169">
        <v>95.236996122380916</v>
      </c>
      <c r="L90" s="169">
        <v>105.60836609207936</v>
      </c>
      <c r="M90" s="169">
        <v>98.335883340166376</v>
      </c>
      <c r="N90" s="169">
        <v>97.982764570201724</v>
      </c>
      <c r="O90" s="169">
        <v>94.918717940508145</v>
      </c>
    </row>
    <row r="91" spans="1:15" ht="12.75" customHeight="1" x14ac:dyDescent="0.2">
      <c r="A91" s="129"/>
      <c r="B91" s="92" t="s">
        <v>4</v>
      </c>
      <c r="C91" s="169">
        <v>96.462994974823161</v>
      </c>
      <c r="D91" s="169">
        <v>94.609754839999979</v>
      </c>
      <c r="E91" s="169">
        <v>91.35036696086496</v>
      </c>
      <c r="F91" s="169">
        <v>95.498723094774945</v>
      </c>
      <c r="G91" s="169">
        <v>82.691815896201859</v>
      </c>
      <c r="H91" s="169">
        <v>105.66850120528341</v>
      </c>
      <c r="I91" s="169">
        <v>94.302359378212202</v>
      </c>
      <c r="J91" s="169">
        <v>87.631789286855224</v>
      </c>
      <c r="K91" s="169">
        <v>100.51228710251277</v>
      </c>
      <c r="L91" s="169">
        <v>104.29681429217771</v>
      </c>
      <c r="M91" s="169">
        <v>98.60133697013984</v>
      </c>
      <c r="N91" s="169">
        <v>98.113760080188612</v>
      </c>
      <c r="O91" s="169">
        <v>105.65925788943407</v>
      </c>
    </row>
    <row r="92" spans="1:15" ht="12.75" customHeight="1" x14ac:dyDescent="0.2">
      <c r="A92" s="129"/>
      <c r="B92" s="92" t="s">
        <v>1</v>
      </c>
      <c r="C92" s="169">
        <v>96.346562234817341</v>
      </c>
      <c r="D92" s="169">
        <v>95.486931890000008</v>
      </c>
      <c r="E92" s="169">
        <v>89.630369651036972</v>
      </c>
      <c r="F92" s="169">
        <v>95.002964944750147</v>
      </c>
      <c r="G92" s="169">
        <v>81.30452093609783</v>
      </c>
      <c r="H92" s="169">
        <v>104.95572920524776</v>
      </c>
      <c r="I92" s="169">
        <v>94.6822869281647</v>
      </c>
      <c r="J92" s="169">
        <v>88.676792116698479</v>
      </c>
      <c r="K92" s="169">
        <v>98.020227202450457</v>
      </c>
      <c r="L92" s="169">
        <v>103.39255159224557</v>
      </c>
      <c r="M92" s="169">
        <v>98.717391360128261</v>
      </c>
      <c r="N92" s="169">
        <v>98.454372810154567</v>
      </c>
      <c r="O92" s="169">
        <v>105.67108288943288</v>
      </c>
    </row>
    <row r="93" spans="1:15" ht="12.75" customHeight="1" x14ac:dyDescent="0.2">
      <c r="A93" s="129"/>
      <c r="B93" s="92" t="s">
        <v>2</v>
      </c>
      <c r="C93" s="169">
        <v>97.249826684862512</v>
      </c>
      <c r="D93" s="169">
        <v>96.308972699999984</v>
      </c>
      <c r="E93" s="169">
        <v>89.589063041041101</v>
      </c>
      <c r="F93" s="169">
        <v>93.535478574676773</v>
      </c>
      <c r="G93" s="169">
        <v>87.039309976527946</v>
      </c>
      <c r="H93" s="169">
        <v>103.23068800516153</v>
      </c>
      <c r="I93" s="169">
        <v>95.559126398055099</v>
      </c>
      <c r="J93" s="169">
        <v>93.012510156048151</v>
      </c>
      <c r="K93" s="169">
        <v>97.303499102432539</v>
      </c>
      <c r="L93" s="169">
        <v>102.60651099230451</v>
      </c>
      <c r="M93" s="169">
        <v>99.676233070032367</v>
      </c>
      <c r="N93" s="169">
        <v>98.652317130134762</v>
      </c>
      <c r="O93" s="169">
        <v>108.80483418911952</v>
      </c>
    </row>
    <row r="94" spans="1:15" ht="26.25" customHeight="1" x14ac:dyDescent="0.2">
      <c r="A94" s="129">
        <v>2013</v>
      </c>
      <c r="B94" s="92" t="s">
        <v>3</v>
      </c>
      <c r="C94" s="169">
        <v>97.347623694867409</v>
      </c>
      <c r="D94" s="169">
        <v>96.441047390000008</v>
      </c>
      <c r="E94" s="169">
        <v>90.252088530974802</v>
      </c>
      <c r="F94" s="169">
        <v>91.546980994577368</v>
      </c>
      <c r="G94" s="169">
        <v>87.483645456561277</v>
      </c>
      <c r="H94" s="169">
        <v>105.17184590525856</v>
      </c>
      <c r="I94" s="169">
        <v>96.216116027972959</v>
      </c>
      <c r="J94" s="169">
        <v>93.199441356020102</v>
      </c>
      <c r="K94" s="169">
        <v>97.796944222444893</v>
      </c>
      <c r="L94" s="169">
        <v>103.20884059225932</v>
      </c>
      <c r="M94" s="169">
        <v>99.427101710057286</v>
      </c>
      <c r="N94" s="169">
        <v>98.545578170145447</v>
      </c>
      <c r="O94" s="169">
        <v>104.53943378954609</v>
      </c>
    </row>
    <row r="95" spans="1:15" ht="12.75" customHeight="1" x14ac:dyDescent="0.2">
      <c r="A95" s="129"/>
      <c r="B95" s="92" t="s">
        <v>4</v>
      </c>
      <c r="C95" s="169">
        <v>97.832909854891653</v>
      </c>
      <c r="D95" s="169">
        <v>97.684028570000009</v>
      </c>
      <c r="E95" s="169">
        <v>91.190271720881</v>
      </c>
      <c r="F95" s="169">
        <v>94.879324384743953</v>
      </c>
      <c r="G95" s="169">
        <v>89.073986016680536</v>
      </c>
      <c r="H95" s="169">
        <v>105.09755220525487</v>
      </c>
      <c r="I95" s="169">
        <v>97.046630157869188</v>
      </c>
      <c r="J95" s="169">
        <v>91.554145826266904</v>
      </c>
      <c r="K95" s="169">
        <v>101.02899520252571</v>
      </c>
      <c r="L95" s="169">
        <v>103.29773169225267</v>
      </c>
      <c r="M95" s="169">
        <v>98.962814420103726</v>
      </c>
      <c r="N95" s="169">
        <v>98.157059000184276</v>
      </c>
      <c r="O95" s="169">
        <v>104.35336598956467</v>
      </c>
    </row>
    <row r="96" spans="1:15" ht="12.75" customHeight="1" x14ac:dyDescent="0.2">
      <c r="A96" s="129"/>
      <c r="B96" s="92" t="s">
        <v>1</v>
      </c>
      <c r="C96" s="169">
        <v>98.2974232149149</v>
      </c>
      <c r="D96" s="169">
        <v>99.151063869999973</v>
      </c>
      <c r="E96" s="169">
        <v>92.040780490795939</v>
      </c>
      <c r="F96" s="169">
        <v>92.69140549463458</v>
      </c>
      <c r="G96" s="169">
        <v>92.851453776963837</v>
      </c>
      <c r="H96" s="169">
        <v>107.15997870535797</v>
      </c>
      <c r="I96" s="169">
        <v>97.805169997774371</v>
      </c>
      <c r="J96" s="169">
        <v>91.661401786250792</v>
      </c>
      <c r="K96" s="169">
        <v>100.25602710250638</v>
      </c>
      <c r="L96" s="169">
        <v>102.95788029227816</v>
      </c>
      <c r="M96" s="169">
        <v>98.693360750130651</v>
      </c>
      <c r="N96" s="169">
        <v>98.227178600177282</v>
      </c>
      <c r="O96" s="169">
        <v>102.48334798975165</v>
      </c>
    </row>
    <row r="97" spans="1:15" ht="12.75" customHeight="1" x14ac:dyDescent="0.2">
      <c r="A97" s="129"/>
      <c r="B97" s="92" t="s">
        <v>2</v>
      </c>
      <c r="C97" s="169">
        <v>98.733023644936651</v>
      </c>
      <c r="D97" s="169">
        <v>98.980565349999992</v>
      </c>
      <c r="E97" s="169">
        <v>93.973192370602689</v>
      </c>
      <c r="F97" s="169">
        <v>94.659318624732961</v>
      </c>
      <c r="G97" s="169">
        <v>96.061565397204618</v>
      </c>
      <c r="H97" s="169">
        <v>107.13671640535684</v>
      </c>
      <c r="I97" s="169">
        <v>98.079772547740035</v>
      </c>
      <c r="J97" s="169">
        <v>92.167747816174824</v>
      </c>
      <c r="K97" s="169">
        <v>102.38603420255964</v>
      </c>
      <c r="L97" s="169">
        <v>102.27228079232958</v>
      </c>
      <c r="M97" s="169">
        <v>99.38182844006181</v>
      </c>
      <c r="N97" s="169">
        <v>97.512327720248749</v>
      </c>
      <c r="O97" s="169">
        <v>102.46352538975366</v>
      </c>
    </row>
    <row r="98" spans="1:15" ht="24.75" customHeight="1" x14ac:dyDescent="0.2">
      <c r="A98" s="129">
        <v>2014</v>
      </c>
      <c r="B98" s="92" t="s">
        <v>3</v>
      </c>
      <c r="C98" s="169">
        <v>98.714428374935721</v>
      </c>
      <c r="D98" s="169">
        <v>98.689729150000019</v>
      </c>
      <c r="E98" s="169">
        <v>96.370017430362992</v>
      </c>
      <c r="F98" s="169">
        <v>95.284595824764267</v>
      </c>
      <c r="G98" s="169">
        <v>93.704891807027849</v>
      </c>
      <c r="H98" s="169">
        <v>104.3282677052164</v>
      </c>
      <c r="I98" s="169">
        <v>98.47703191769034</v>
      </c>
      <c r="J98" s="169">
        <v>93.697581285945404</v>
      </c>
      <c r="K98" s="169">
        <v>101.3694715025342</v>
      </c>
      <c r="L98" s="169">
        <v>101.62500369237813</v>
      </c>
      <c r="M98" s="169">
        <v>99.735428480026485</v>
      </c>
      <c r="N98" s="169">
        <v>98.165066860183501</v>
      </c>
      <c r="O98" s="169">
        <v>102.25985508977404</v>
      </c>
    </row>
    <row r="99" spans="1:15" x14ac:dyDescent="0.2">
      <c r="A99" s="129"/>
      <c r="B99" s="92" t="s">
        <v>4</v>
      </c>
      <c r="C99" s="169">
        <v>99.557768594977844</v>
      </c>
      <c r="D99" s="169">
        <v>98.80804679000002</v>
      </c>
      <c r="E99" s="169">
        <v>99.9650101400035</v>
      </c>
      <c r="F99" s="169">
        <v>96.813477584840655</v>
      </c>
      <c r="G99" s="169">
        <v>92.630052506947266</v>
      </c>
      <c r="H99" s="169">
        <v>104.91696190524584</v>
      </c>
      <c r="I99" s="169">
        <v>98.658866287667635</v>
      </c>
      <c r="J99" s="169">
        <v>99.669517905049574</v>
      </c>
      <c r="K99" s="169">
        <v>100.50740490251265</v>
      </c>
      <c r="L99" s="169">
        <v>100.98201409242635</v>
      </c>
      <c r="M99" s="169">
        <v>99.55434732004457</v>
      </c>
      <c r="N99" s="169">
        <v>98.959007810104112</v>
      </c>
      <c r="O99" s="169">
        <v>101.97673768980233</v>
      </c>
    </row>
    <row r="100" spans="1:15" ht="12" customHeight="1" x14ac:dyDescent="0.2">
      <c r="A100" s="129"/>
      <c r="B100" s="92" t="s">
        <v>1</v>
      </c>
      <c r="C100" s="169">
        <v>99.890562644994546</v>
      </c>
      <c r="D100" s="169">
        <v>99.291443040000033</v>
      </c>
      <c r="E100" s="169">
        <v>100.9659082899034</v>
      </c>
      <c r="F100" s="169">
        <v>98.8122865749406</v>
      </c>
      <c r="G100" s="169">
        <v>89.627597556722094</v>
      </c>
      <c r="H100" s="169">
        <v>104.03124500520157</v>
      </c>
      <c r="I100" s="169">
        <v>98.689289577663843</v>
      </c>
      <c r="J100" s="169">
        <v>99.559879585066</v>
      </c>
      <c r="K100" s="169">
        <v>102.23342820255581</v>
      </c>
      <c r="L100" s="169">
        <v>100.56112109245792</v>
      </c>
      <c r="M100" s="169">
        <v>100.1149121899885</v>
      </c>
      <c r="N100" s="169">
        <v>99.06962524009306</v>
      </c>
      <c r="O100" s="169">
        <v>106.35431208936458</v>
      </c>
    </row>
    <row r="101" spans="1:15" ht="12" customHeight="1" x14ac:dyDescent="0.2">
      <c r="A101" s="129"/>
      <c r="B101" s="92" t="s">
        <v>2</v>
      </c>
      <c r="C101" s="169">
        <v>99.739503454986973</v>
      </c>
      <c r="D101" s="169">
        <v>99.714466229999999</v>
      </c>
      <c r="E101" s="169">
        <v>100.67302388993271</v>
      </c>
      <c r="F101" s="169">
        <v>97.836512134891862</v>
      </c>
      <c r="G101" s="169">
        <v>97.074913147280569</v>
      </c>
      <c r="H101" s="169">
        <v>103.01523140515077</v>
      </c>
      <c r="I101" s="169">
        <v>98.898020847637724</v>
      </c>
      <c r="J101" s="169">
        <v>99.300895305104902</v>
      </c>
      <c r="K101" s="169">
        <v>102.05935190255144</v>
      </c>
      <c r="L101" s="169">
        <v>100.13443279248989</v>
      </c>
      <c r="M101" s="169">
        <v>99.751476750024835</v>
      </c>
      <c r="N101" s="169">
        <v>99.693497550030628</v>
      </c>
      <c r="O101" s="169">
        <v>97.653117700234731</v>
      </c>
    </row>
    <row r="102" spans="1:15" ht="22.5" customHeight="1" x14ac:dyDescent="0.2">
      <c r="A102" s="129">
        <v>2015</v>
      </c>
      <c r="B102" s="92" t="s">
        <v>3</v>
      </c>
      <c r="C102" s="169">
        <v>99.780409424989017</v>
      </c>
      <c r="D102" s="169">
        <v>99.496675260000018</v>
      </c>
      <c r="E102" s="169">
        <v>101.47111148985286</v>
      </c>
      <c r="F102" s="169">
        <v>98.341013264917052</v>
      </c>
      <c r="G102" s="169">
        <v>98.276554287370701</v>
      </c>
      <c r="H102" s="169">
        <v>99.867212624993371</v>
      </c>
      <c r="I102" s="169">
        <v>99.176005187602996</v>
      </c>
      <c r="J102" s="169">
        <v>98.485949645227109</v>
      </c>
      <c r="K102" s="169">
        <v>102.62395240256558</v>
      </c>
      <c r="L102" s="169">
        <v>100.20440149248468</v>
      </c>
      <c r="M102" s="169">
        <v>99.835843880016441</v>
      </c>
      <c r="N102" s="169">
        <v>100.0371527899963</v>
      </c>
      <c r="O102" s="169">
        <v>101.07778478989222</v>
      </c>
    </row>
    <row r="103" spans="1:15" ht="13.5" customHeight="1" x14ac:dyDescent="0.2">
      <c r="A103" s="129"/>
      <c r="B103" s="92" t="s">
        <v>4</v>
      </c>
      <c r="C103" s="169">
        <v>99.762648874988159</v>
      </c>
      <c r="D103" s="169">
        <v>100.12903100000003</v>
      </c>
      <c r="E103" s="169">
        <v>100.5838845899416</v>
      </c>
      <c r="F103" s="169">
        <v>98.614638324930723</v>
      </c>
      <c r="G103" s="169">
        <v>97.826265807336981</v>
      </c>
      <c r="H103" s="169">
        <v>98.583341584929144</v>
      </c>
      <c r="I103" s="169">
        <v>99.850663637518679</v>
      </c>
      <c r="J103" s="169">
        <v>100.66485278490029</v>
      </c>
      <c r="K103" s="169">
        <v>100.42936280251074</v>
      </c>
      <c r="L103" s="169">
        <v>99.83036815251269</v>
      </c>
      <c r="M103" s="169">
        <v>99.699024940030114</v>
      </c>
      <c r="N103" s="169">
        <v>100.06808448999321</v>
      </c>
      <c r="O103" s="169">
        <v>99.229157940077073</v>
      </c>
    </row>
    <row r="104" spans="1:15" ht="12.75" customHeight="1" x14ac:dyDescent="0.2">
      <c r="A104" s="129"/>
      <c r="B104" s="92" t="s">
        <v>1</v>
      </c>
      <c r="C104" s="169">
        <v>99.964521294998221</v>
      </c>
      <c r="D104" s="169">
        <v>100.47305739999999</v>
      </c>
      <c r="E104" s="169">
        <v>99.562322830043797</v>
      </c>
      <c r="F104" s="169">
        <v>101.15561970505776</v>
      </c>
      <c r="G104" s="169">
        <v>99.430743697457288</v>
      </c>
      <c r="H104" s="169">
        <v>98.914482984945678</v>
      </c>
      <c r="I104" s="169">
        <v>100.38382198745201</v>
      </c>
      <c r="J104" s="169">
        <v>99.920490785011907</v>
      </c>
      <c r="K104" s="169">
        <v>99.998339032499956</v>
      </c>
      <c r="L104" s="169">
        <v>99.882691262508772</v>
      </c>
      <c r="M104" s="169">
        <v>100.46807008995319</v>
      </c>
      <c r="N104" s="169">
        <v>99.938362520006166</v>
      </c>
      <c r="O104" s="169">
        <v>98.19239028018076</v>
      </c>
    </row>
    <row r="105" spans="1:15" ht="12" customHeight="1" x14ac:dyDescent="0.2">
      <c r="A105" s="129"/>
      <c r="B105" s="92" t="s">
        <v>2</v>
      </c>
      <c r="C105" s="169">
        <v>100.49242040502462</v>
      </c>
      <c r="D105" s="169">
        <v>99.901236339999983</v>
      </c>
      <c r="E105" s="169">
        <v>98.382681090161739</v>
      </c>
      <c r="F105" s="169">
        <v>101.88872870509445</v>
      </c>
      <c r="G105" s="169">
        <v>104.46643620783497</v>
      </c>
      <c r="H105" s="169">
        <v>102.63496280513174</v>
      </c>
      <c r="I105" s="169">
        <v>100.58950918742627</v>
      </c>
      <c r="J105" s="169">
        <v>100.92870678486071</v>
      </c>
      <c r="K105" s="169">
        <v>96.948345762423685</v>
      </c>
      <c r="L105" s="169">
        <v>100.08253909249382</v>
      </c>
      <c r="M105" s="169">
        <v>99.997061090000273</v>
      </c>
      <c r="N105" s="169">
        <v>99.956400200004353</v>
      </c>
      <c r="O105" s="169">
        <v>101.50066698984995</v>
      </c>
    </row>
    <row r="106" spans="1:15" ht="22.5" customHeight="1" x14ac:dyDescent="0.2">
      <c r="A106" s="129">
        <v>2016</v>
      </c>
      <c r="B106" s="92" t="s">
        <v>3</v>
      </c>
      <c r="C106" s="169">
        <v>101.01454800505076</v>
      </c>
      <c r="D106" s="169">
        <v>102.35031160000001</v>
      </c>
      <c r="E106" s="169">
        <v>96.684436020331532</v>
      </c>
      <c r="F106" s="169">
        <v>103.21931480516101</v>
      </c>
      <c r="G106" s="169">
        <v>103.79582920778468</v>
      </c>
      <c r="H106" s="169">
        <v>106.13879790530692</v>
      </c>
      <c r="I106" s="169">
        <v>100.95801328738023</v>
      </c>
      <c r="J106" s="169">
        <v>99.650333775052445</v>
      </c>
      <c r="K106" s="169">
        <v>96.803764302420078</v>
      </c>
      <c r="L106" s="169">
        <v>100.29207849247813</v>
      </c>
      <c r="M106" s="169">
        <v>100.34201598996582</v>
      </c>
      <c r="N106" s="169">
        <v>100.39194478996079</v>
      </c>
      <c r="O106" s="169">
        <v>100.20782348997919</v>
      </c>
    </row>
    <row r="107" spans="1:15" ht="12" customHeight="1" x14ac:dyDescent="0.2">
      <c r="A107" s="129"/>
      <c r="B107" s="92" t="s">
        <v>4</v>
      </c>
      <c r="C107" s="169">
        <v>101.58327930507919</v>
      </c>
      <c r="D107" s="169">
        <v>102.45169110000002</v>
      </c>
      <c r="E107" s="169">
        <v>97.25684458027429</v>
      </c>
      <c r="F107" s="169">
        <v>102.25983330511299</v>
      </c>
      <c r="G107" s="169">
        <v>101.947176807646</v>
      </c>
      <c r="H107" s="169">
        <v>107.7343967053867</v>
      </c>
      <c r="I107" s="169">
        <v>100.80441788739945</v>
      </c>
      <c r="J107" s="169">
        <v>105.28269428420762</v>
      </c>
      <c r="K107" s="169">
        <v>96.609940892415224</v>
      </c>
      <c r="L107" s="169">
        <v>100.06221169249532</v>
      </c>
      <c r="M107" s="169">
        <v>99.916111330008377</v>
      </c>
      <c r="N107" s="169">
        <v>100.92337898990769</v>
      </c>
      <c r="O107" s="169">
        <v>101.22066548987793</v>
      </c>
    </row>
    <row r="108" spans="1:15" ht="12" customHeight="1" x14ac:dyDescent="0.2">
      <c r="A108" s="129"/>
      <c r="B108" s="92" t="s">
        <v>1</v>
      </c>
      <c r="C108" s="169">
        <v>102.03252880510163</v>
      </c>
      <c r="D108" s="169">
        <v>102.1637303</v>
      </c>
      <c r="E108" s="169">
        <v>97.813590900218685</v>
      </c>
      <c r="F108" s="169">
        <v>100.57904230502893</v>
      </c>
      <c r="G108" s="169">
        <v>100.18540300751388</v>
      </c>
      <c r="H108" s="169">
        <v>109.17622520545879</v>
      </c>
      <c r="I108" s="169">
        <v>100.84749328739407</v>
      </c>
      <c r="J108" s="169">
        <v>107.98165018380276</v>
      </c>
      <c r="K108" s="169">
        <v>98.953065972473794</v>
      </c>
      <c r="L108" s="169">
        <v>99.668578312524815</v>
      </c>
      <c r="M108" s="169">
        <v>100.70749938992924</v>
      </c>
      <c r="N108" s="169">
        <v>101.54107698984589</v>
      </c>
      <c r="O108" s="169">
        <v>101.66930108983308</v>
      </c>
    </row>
    <row r="109" spans="1:15" ht="12" customHeight="1" x14ac:dyDescent="0.2">
      <c r="A109" s="129"/>
      <c r="B109" s="123" t="s">
        <v>2</v>
      </c>
      <c r="C109" s="169">
        <v>101.89342650509469</v>
      </c>
      <c r="D109" s="169">
        <v>101.76147810000002</v>
      </c>
      <c r="E109" s="169">
        <v>98.867444490113286</v>
      </c>
      <c r="F109" s="169">
        <v>99.764039044988209</v>
      </c>
      <c r="G109" s="169">
        <v>101.4760210076107</v>
      </c>
      <c r="H109" s="169">
        <v>109.42816630547138</v>
      </c>
      <c r="I109" s="169">
        <v>101.23053378734619</v>
      </c>
      <c r="J109" s="169">
        <v>105.08261328423764</v>
      </c>
      <c r="K109" s="169">
        <v>99.796916782494932</v>
      </c>
      <c r="L109" s="169">
        <v>99.470838992539683</v>
      </c>
      <c r="M109" s="169">
        <v>100.39406918996063</v>
      </c>
      <c r="N109" s="169">
        <v>101.6930987898307</v>
      </c>
      <c r="O109" s="169">
        <v>101.33501008986651</v>
      </c>
    </row>
    <row r="110" spans="1:15" ht="21" customHeight="1" x14ac:dyDescent="0.2">
      <c r="A110" s="129">
        <v>2017</v>
      </c>
      <c r="B110" s="123" t="s">
        <v>3</v>
      </c>
      <c r="C110" s="169">
        <v>102.39155832483986</v>
      </c>
      <c r="D110" s="169">
        <v>102.80543583599263</v>
      </c>
      <c r="E110" s="169">
        <v>98.59458475406862</v>
      </c>
      <c r="F110" s="169">
        <v>100.25627968454224</v>
      </c>
      <c r="G110" s="169">
        <v>104.55504216284885</v>
      </c>
      <c r="H110" s="169">
        <v>108.30170867838692</v>
      </c>
      <c r="I110" s="169">
        <v>101.84910215822619</v>
      </c>
      <c r="J110" s="169">
        <v>104.86352614843</v>
      </c>
      <c r="K110" s="169">
        <v>99.594772780797669</v>
      </c>
      <c r="L110" s="169">
        <v>99.60483611962303</v>
      </c>
      <c r="M110" s="169">
        <v>101.25388106979999</v>
      </c>
      <c r="N110" s="169">
        <v>102.25841671326596</v>
      </c>
      <c r="O110" s="169">
        <v>102.93067405802989</v>
      </c>
    </row>
    <row r="111" spans="1:15" x14ac:dyDescent="0.2">
      <c r="A111" s="129"/>
      <c r="B111" s="92" t="s">
        <v>4</v>
      </c>
      <c r="C111" s="169">
        <v>102.55059393295286</v>
      </c>
      <c r="D111" s="169">
        <v>102.82788651731317</v>
      </c>
      <c r="E111" s="169">
        <v>98.106577208112469</v>
      </c>
      <c r="F111" s="169">
        <v>101.47948570311794</v>
      </c>
      <c r="G111" s="169">
        <v>105.85954939003226</v>
      </c>
      <c r="H111" s="169">
        <v>107.5475873723414</v>
      </c>
      <c r="I111" s="169">
        <v>102.25507685911137</v>
      </c>
      <c r="J111" s="169">
        <v>104.7828372936563</v>
      </c>
      <c r="K111" s="169">
        <v>99.394912210608268</v>
      </c>
      <c r="L111" s="169">
        <v>99.822973973511608</v>
      </c>
      <c r="M111" s="169">
        <v>101.66652643093218</v>
      </c>
      <c r="N111" s="169">
        <v>102.85759797724342</v>
      </c>
      <c r="O111" s="169">
        <v>102.10657682124446</v>
      </c>
    </row>
    <row r="112" spans="1:15" x14ac:dyDescent="0.2">
      <c r="A112" s="129"/>
      <c r="B112" s="130" t="s">
        <v>1</v>
      </c>
      <c r="C112" s="169">
        <v>102.89282238978421</v>
      </c>
      <c r="D112" s="169">
        <v>104.03243319384866</v>
      </c>
      <c r="E112" s="169">
        <v>99.951343242981352</v>
      </c>
      <c r="F112" s="169">
        <v>101.50191540725861</v>
      </c>
      <c r="G112" s="169">
        <v>104.05050132808333</v>
      </c>
      <c r="H112" s="169">
        <v>109.00648356212878</v>
      </c>
      <c r="I112" s="169">
        <v>102.4430830414332</v>
      </c>
      <c r="J112" s="169">
        <v>103.96619790704706</v>
      </c>
      <c r="K112" s="169">
        <v>99.21235911423409</v>
      </c>
      <c r="L112" s="169">
        <v>100.12146825891844</v>
      </c>
      <c r="M112" s="169">
        <v>101.71598475943424</v>
      </c>
      <c r="N112" s="169">
        <v>103.38812741861231</v>
      </c>
      <c r="O112" s="169">
        <v>101.90337224901978</v>
      </c>
    </row>
    <row r="113" spans="1:15" x14ac:dyDescent="0.2">
      <c r="A113" s="129"/>
      <c r="B113" s="137" t="s">
        <v>2</v>
      </c>
      <c r="C113" s="169">
        <v>103.02337510414581</v>
      </c>
      <c r="D113" s="169">
        <v>104.4634102360702</v>
      </c>
      <c r="E113" s="169">
        <v>99.311285961405801</v>
      </c>
      <c r="F113" s="169">
        <v>104.06476677383849</v>
      </c>
      <c r="G113" s="169">
        <v>105.10838103868693</v>
      </c>
      <c r="H113" s="169">
        <v>107.84914476350721</v>
      </c>
      <c r="I113" s="169">
        <v>102.67278076516692</v>
      </c>
      <c r="J113" s="169">
        <v>104.07854714428616</v>
      </c>
      <c r="K113" s="169">
        <v>99.807449030915052</v>
      </c>
      <c r="L113" s="169">
        <v>99.981618456715083</v>
      </c>
      <c r="M113" s="169">
        <v>101.64893877214254</v>
      </c>
      <c r="N113" s="169">
        <v>103.26994169339329</v>
      </c>
      <c r="O113" s="169">
        <v>101.8978235937558</v>
      </c>
    </row>
    <row r="114" spans="1:15" ht="21" customHeight="1" x14ac:dyDescent="0.2">
      <c r="A114" s="129">
        <v>2018</v>
      </c>
      <c r="B114" s="141" t="s">
        <v>3</v>
      </c>
      <c r="C114" s="169">
        <v>103.5210458850608</v>
      </c>
      <c r="D114" s="169">
        <v>104.09060134627549</v>
      </c>
      <c r="E114" s="169">
        <v>100.20102735584425</v>
      </c>
      <c r="F114" s="169">
        <v>105.35028982586454</v>
      </c>
      <c r="G114" s="169">
        <v>107.26270088103921</v>
      </c>
      <c r="H114" s="169">
        <v>108.27590016640083</v>
      </c>
      <c r="I114" s="169">
        <v>102.75281638344995</v>
      </c>
      <c r="J114" s="169">
        <v>104.22288535628081</v>
      </c>
      <c r="K114" s="169">
        <v>102.31013628879433</v>
      </c>
      <c r="L114" s="169">
        <v>100.14445431198516</v>
      </c>
      <c r="M114" s="169">
        <v>101.5865370565289</v>
      </c>
      <c r="N114" s="169">
        <v>103.721366323197</v>
      </c>
      <c r="O114" s="169">
        <v>103.72640677928011</v>
      </c>
    </row>
    <row r="115" spans="1:15" ht="15" customHeight="1" x14ac:dyDescent="0.2">
      <c r="A115" s="129"/>
      <c r="B115" s="187" t="s">
        <v>4</v>
      </c>
      <c r="C115" s="169">
        <v>104.04556285316792</v>
      </c>
      <c r="D115" s="169">
        <v>105.57622896611321</v>
      </c>
      <c r="E115" s="169">
        <v>102.35134780803307</v>
      </c>
      <c r="F115" s="169">
        <v>105.14167367028882</v>
      </c>
      <c r="G115" s="169">
        <v>106.20244141617948</v>
      </c>
      <c r="H115" s="169">
        <v>110.92982002795549</v>
      </c>
      <c r="I115" s="169">
        <v>102.86117037253742</v>
      </c>
      <c r="J115" s="169">
        <v>103.74673336498526</v>
      </c>
      <c r="K115" s="169">
        <v>103.28138400713344</v>
      </c>
      <c r="L115" s="169">
        <v>100.27223511245533</v>
      </c>
      <c r="M115" s="169">
        <v>101.49561066007713</v>
      </c>
      <c r="N115" s="169">
        <v>103.92534270271616</v>
      </c>
      <c r="O115" s="169">
        <v>103.3912779089157</v>
      </c>
    </row>
    <row r="116" spans="1:15" ht="15" customHeight="1" x14ac:dyDescent="0.2">
      <c r="A116" s="129"/>
      <c r="B116" s="187" t="s">
        <v>1</v>
      </c>
      <c r="C116" s="169">
        <v>104.27819400570922</v>
      </c>
      <c r="D116" s="169">
        <v>105.05082116094253</v>
      </c>
      <c r="E116" s="169">
        <v>102.09942710496038</v>
      </c>
      <c r="F116" s="169">
        <v>106.49667749741391</v>
      </c>
      <c r="G116" s="169">
        <v>107.84280373926754</v>
      </c>
      <c r="H116" s="169">
        <v>112.06095279453385</v>
      </c>
      <c r="I116" s="169">
        <v>103.06308813078965</v>
      </c>
      <c r="J116" s="169">
        <v>103.46800768406835</v>
      </c>
      <c r="K116" s="169">
        <v>104.57491309494046</v>
      </c>
      <c r="L116" s="169">
        <v>100.42340175268332</v>
      </c>
      <c r="M116" s="169">
        <v>101.87264626488444</v>
      </c>
      <c r="N116" s="169">
        <v>104.03442641860666</v>
      </c>
      <c r="O116" s="169">
        <v>102.6007284619544</v>
      </c>
    </row>
    <row r="117" spans="1:15" ht="15" customHeight="1" thickBot="1" x14ac:dyDescent="0.25">
      <c r="A117" s="129"/>
      <c r="B117" s="187" t="s">
        <v>2</v>
      </c>
      <c r="C117" s="169">
        <v>104.79502727483469</v>
      </c>
      <c r="D117" s="169">
        <v>105.87283324253326</v>
      </c>
      <c r="E117" s="169">
        <v>102.45204254252886</v>
      </c>
      <c r="F117" s="169">
        <v>108.3236644774301</v>
      </c>
      <c r="G117" s="169">
        <v>107.60103388205265</v>
      </c>
      <c r="H117" s="169">
        <v>113.15746845394587</v>
      </c>
      <c r="I117" s="169">
        <v>103.40609698031754</v>
      </c>
      <c r="J117" s="169">
        <v>104.05771563889719</v>
      </c>
      <c r="K117" s="169">
        <v>105.3483260691179</v>
      </c>
      <c r="L117" s="169">
        <v>101.06205465559482</v>
      </c>
      <c r="M117" s="169">
        <v>101.53663706597406</v>
      </c>
      <c r="N117" s="169">
        <v>104.40045470669888</v>
      </c>
      <c r="O117" s="169">
        <v>102.86550927624269</v>
      </c>
    </row>
    <row r="118" spans="1:15" ht="26.25" customHeight="1" x14ac:dyDescent="0.2">
      <c r="A118" s="91" t="s">
        <v>212</v>
      </c>
      <c r="B118" s="90"/>
      <c r="C118" s="170"/>
      <c r="D118" s="170"/>
      <c r="E118" s="170"/>
      <c r="F118" s="170"/>
      <c r="G118" s="170"/>
      <c r="H118" s="170"/>
      <c r="I118" s="170"/>
      <c r="J118" s="170"/>
      <c r="K118" s="170"/>
      <c r="L118" s="170"/>
      <c r="M118" s="170"/>
      <c r="N118" s="170"/>
      <c r="O118" s="170"/>
    </row>
    <row r="119" spans="1:15" ht="12.75" customHeight="1" x14ac:dyDescent="0.2">
      <c r="A119" s="92">
        <v>2015</v>
      </c>
      <c r="C119" s="169">
        <v>0.52719904479068269</v>
      </c>
      <c r="D119" s="169">
        <v>0.88178620285663811</v>
      </c>
      <c r="E119" s="169">
        <v>0.50908864767662543</v>
      </c>
      <c r="F119" s="169">
        <v>2.8947185656339691</v>
      </c>
      <c r="G119" s="169">
        <v>7.2278385506149068</v>
      </c>
      <c r="H119" s="169">
        <v>-3.9135312534907984</v>
      </c>
      <c r="I119" s="169">
        <v>1.336833318630104</v>
      </c>
      <c r="J119" s="169">
        <v>1.9815332954194353</v>
      </c>
      <c r="K119" s="169">
        <v>-1.5189850869620325</v>
      </c>
      <c r="L119" s="169">
        <v>-0.8188818772166484</v>
      </c>
      <c r="M119" s="169">
        <v>0.21140479202297335</v>
      </c>
      <c r="N119" s="169">
        <v>1.0388824306449385</v>
      </c>
      <c r="O119" s="169">
        <v>-2.019385983239641</v>
      </c>
    </row>
    <row r="120" spans="1:15" ht="12.75" customHeight="1" x14ac:dyDescent="0.2">
      <c r="A120" s="92">
        <v>2016</v>
      </c>
      <c r="C120" s="169">
        <v>1.6309456550815504</v>
      </c>
      <c r="D120" s="169">
        <v>2.1818027750000191</v>
      </c>
      <c r="E120" s="169">
        <v>-2.344421002265562</v>
      </c>
      <c r="F120" s="169">
        <v>1.4555573650727904</v>
      </c>
      <c r="G120" s="169">
        <v>1.8511075076388384</v>
      </c>
      <c r="H120" s="169">
        <v>8.1193965304059645</v>
      </c>
      <c r="I120" s="169">
        <v>0.96011456237998782</v>
      </c>
      <c r="J120" s="169">
        <v>4.4993228818251296</v>
      </c>
      <c r="K120" s="169">
        <v>-1.9590780125489871</v>
      </c>
      <c r="L120" s="169">
        <v>-0.12657312749050353</v>
      </c>
      <c r="M120" s="169">
        <v>0.33992397496600546</v>
      </c>
      <c r="N120" s="169">
        <v>1.1373748898862557</v>
      </c>
      <c r="O120" s="169">
        <v>1.1082000398891623</v>
      </c>
    </row>
    <row r="121" spans="1:15" ht="12.75" customHeight="1" x14ac:dyDescent="0.2">
      <c r="A121" s="92">
        <v>2017</v>
      </c>
      <c r="C121" s="169">
        <v>1.0662517955178918</v>
      </c>
      <c r="D121" s="169">
        <v>1.321652813055052</v>
      </c>
      <c r="E121" s="169">
        <v>1.3674270406390354</v>
      </c>
      <c r="F121" s="169">
        <v>0.36474544788605012</v>
      </c>
      <c r="G121" s="169">
        <v>2.9869689655027676</v>
      </c>
      <c r="H121" s="169">
        <v>5.2566482526694713E-2</v>
      </c>
      <c r="I121" s="169">
        <v>1.3321063961090118</v>
      </c>
      <c r="J121" s="169">
        <v>-7.3250004267311208E-2</v>
      </c>
      <c r="K121" s="169">
        <v>1.4906543788672622</v>
      </c>
      <c r="L121" s="169">
        <v>9.3091125173971889E-3</v>
      </c>
      <c r="M121" s="169">
        <v>1.2272371099448343</v>
      </c>
      <c r="N121" s="169">
        <v>1.7858344283791405</v>
      </c>
      <c r="O121" s="169">
        <v>1.0893395789745908</v>
      </c>
    </row>
    <row r="122" spans="1:15" ht="12.75" customHeight="1" x14ac:dyDescent="0.2">
      <c r="A122" s="92">
        <v>2018</v>
      </c>
      <c r="C122" s="169">
        <v>1.4071711748206095</v>
      </c>
      <c r="D122" s="169">
        <v>1.5602182764451689</v>
      </c>
      <c r="E122" s="169">
        <v>2.8134021072931947</v>
      </c>
      <c r="F122" s="169">
        <v>4.421740652368622</v>
      </c>
      <c r="G122" s="169">
        <v>2.2249990953134624</v>
      </c>
      <c r="H122" s="169">
        <v>2.7083623056432859</v>
      </c>
      <c r="I122" s="169">
        <v>0.69965513502199261</v>
      </c>
      <c r="J122" s="169">
        <v>-0.52569145106005077</v>
      </c>
      <c r="K122" s="169">
        <v>4.3982032150738259</v>
      </c>
      <c r="L122" s="169">
        <v>0.59350829757867096</v>
      </c>
      <c r="M122" s="169">
        <v>5.0727899683677968E-2</v>
      </c>
      <c r="N122" s="169">
        <v>1.0460848601558936</v>
      </c>
      <c r="O122" s="169">
        <v>0.91612609684170732</v>
      </c>
    </row>
    <row r="123" spans="1:15" ht="12.75" customHeight="1" x14ac:dyDescent="0.2">
      <c r="A123" s="118"/>
      <c r="C123" s="169"/>
      <c r="D123" s="169"/>
      <c r="E123" s="169"/>
      <c r="F123" s="169"/>
      <c r="G123" s="169"/>
      <c r="H123" s="169"/>
      <c r="I123" s="169"/>
      <c r="J123" s="169"/>
      <c r="K123" s="169"/>
      <c r="L123" s="169"/>
      <c r="M123" s="169"/>
      <c r="N123" s="169"/>
      <c r="O123" s="169"/>
    </row>
    <row r="124" spans="1:15" ht="12.75" customHeight="1" x14ac:dyDescent="0.2">
      <c r="A124" s="118" t="s">
        <v>211</v>
      </c>
      <c r="C124" s="169"/>
      <c r="D124" s="169"/>
      <c r="E124" s="169"/>
      <c r="F124" s="169"/>
      <c r="G124" s="169"/>
      <c r="H124" s="169"/>
      <c r="I124" s="169"/>
      <c r="J124" s="169"/>
      <c r="K124" s="169"/>
      <c r="L124" s="169"/>
      <c r="M124" s="169"/>
      <c r="N124" s="169"/>
      <c r="O124" s="169"/>
    </row>
    <row r="125" spans="1:15" ht="12.75" customHeight="1" x14ac:dyDescent="0.2">
      <c r="A125" s="92">
        <v>2015</v>
      </c>
      <c r="B125" s="92" t="s">
        <v>3</v>
      </c>
      <c r="C125" s="169">
        <v>4.1012806947149372E-2</v>
      </c>
      <c r="D125" s="169">
        <v>-0.21841461749153579</v>
      </c>
      <c r="E125" s="169">
        <v>0.79275218830490157</v>
      </c>
      <c r="F125" s="169">
        <v>0.51565731342670951</v>
      </c>
      <c r="G125" s="169">
        <v>1.2378493074384878</v>
      </c>
      <c r="H125" s="169">
        <v>-3.0558770166486227</v>
      </c>
      <c r="I125" s="169">
        <v>0.28108180283357154</v>
      </c>
      <c r="J125" s="169">
        <v>-0.82068309391758465</v>
      </c>
      <c r="K125" s="169">
        <v>0.55320800053015873</v>
      </c>
      <c r="L125" s="169">
        <v>6.9874765396416016E-2</v>
      </c>
      <c r="M125" s="169">
        <v>8.457732430671161E-2</v>
      </c>
      <c r="N125" s="169">
        <v>0.34471179004749164</v>
      </c>
      <c r="O125" s="169">
        <v>3.5069715850446936</v>
      </c>
    </row>
    <row r="126" spans="1:15" ht="12.75" customHeight="1" x14ac:dyDescent="0.2">
      <c r="B126" s="92" t="s">
        <v>4</v>
      </c>
      <c r="C126" s="169">
        <v>-1.7799636324611345E-2</v>
      </c>
      <c r="D126" s="169">
        <v>0.63555464375826265</v>
      </c>
      <c r="E126" s="169">
        <v>-0.87436403019984787</v>
      </c>
      <c r="F126" s="169">
        <v>0.27824104199187794</v>
      </c>
      <c r="G126" s="169">
        <v>-0.45818505064496584</v>
      </c>
      <c r="H126" s="169">
        <v>-1.2855781255107557</v>
      </c>
      <c r="I126" s="169">
        <v>0.68026378824139755</v>
      </c>
      <c r="J126" s="169">
        <v>2.2123999895641733</v>
      </c>
      <c r="K126" s="169">
        <v>-2.1384769819097094</v>
      </c>
      <c r="L126" s="169">
        <v>-0.37327036976518846</v>
      </c>
      <c r="M126" s="169">
        <v>-0.13704390594500016</v>
      </c>
      <c r="N126" s="169">
        <v>3.0920212275376002E-2</v>
      </c>
      <c r="O126" s="169">
        <v>-1.8289150812493937</v>
      </c>
    </row>
    <row r="127" spans="1:15" ht="12.75" customHeight="1" x14ac:dyDescent="0.2">
      <c r="B127" s="92" t="s">
        <v>1</v>
      </c>
      <c r="C127" s="169">
        <v>0.20235270643527148</v>
      </c>
      <c r="D127" s="169">
        <v>0.34358307132720256</v>
      </c>
      <c r="E127" s="169">
        <v>-1.0156316432423429</v>
      </c>
      <c r="F127" s="169">
        <v>2.5766776852688134</v>
      </c>
      <c r="G127" s="169">
        <v>1.6401299557730509</v>
      </c>
      <c r="H127" s="169">
        <v>0.3358999549951891</v>
      </c>
      <c r="I127" s="169">
        <v>0.53395574001271484</v>
      </c>
      <c r="J127" s="169">
        <v>-0.73944577406667156</v>
      </c>
      <c r="K127" s="169">
        <v>-0.4291810263282958</v>
      </c>
      <c r="L127" s="169">
        <v>5.2412017469616323E-2</v>
      </c>
      <c r="M127" s="169">
        <v>0.77136677152627176</v>
      </c>
      <c r="N127" s="169">
        <v>-0.129633709537047</v>
      </c>
      <c r="O127" s="169">
        <v>-1.0448215841178499</v>
      </c>
    </row>
    <row r="128" spans="1:15" ht="12.75" customHeight="1" x14ac:dyDescent="0.2">
      <c r="B128" s="92" t="s">
        <v>2</v>
      </c>
      <c r="C128" s="169">
        <v>0.52808646826663086</v>
      </c>
      <c r="D128" s="169">
        <v>-0.56912875431219812</v>
      </c>
      <c r="E128" s="169">
        <v>-1.1848274591742314</v>
      </c>
      <c r="F128" s="169">
        <v>0.72473383305271533</v>
      </c>
      <c r="G128" s="169">
        <v>5.064522624611989</v>
      </c>
      <c r="H128" s="169">
        <v>3.7613094745208242</v>
      </c>
      <c r="I128" s="169">
        <v>0.20490074585919338</v>
      </c>
      <c r="J128" s="169">
        <v>1.0090182623482713</v>
      </c>
      <c r="K128" s="169">
        <v>-3.0500439303146942</v>
      </c>
      <c r="L128" s="169">
        <v>0.20008254429169092</v>
      </c>
      <c r="M128" s="169">
        <v>-0.4688146189443132</v>
      </c>
      <c r="N128" s="169">
        <v>1.8048804826653608E-2</v>
      </c>
      <c r="O128" s="169">
        <v>3.3691783041734702</v>
      </c>
    </row>
    <row r="129" spans="1:15" ht="12.75" customHeight="1" x14ac:dyDescent="0.2">
      <c r="A129" s="92">
        <v>2016</v>
      </c>
      <c r="B129" s="92" t="s">
        <v>3</v>
      </c>
      <c r="C129" s="169">
        <v>0.51956913558430795</v>
      </c>
      <c r="D129" s="169">
        <v>2.4514964476164636</v>
      </c>
      <c r="E129" s="169">
        <v>-1.7261626243686878</v>
      </c>
      <c r="F129" s="169">
        <v>1.3059207990687494</v>
      </c>
      <c r="G129" s="169">
        <v>-0.64193536641389271</v>
      </c>
      <c r="H129" s="169">
        <v>3.4138806157388624</v>
      </c>
      <c r="I129" s="169">
        <v>0.36634446567118673</v>
      </c>
      <c r="J129" s="169">
        <v>-1.2666099175661083</v>
      </c>
      <c r="K129" s="169">
        <v>-0.14913246726036</v>
      </c>
      <c r="L129" s="169">
        <v>0.20936659070036612</v>
      </c>
      <c r="M129" s="169">
        <v>0.34496503817753599</v>
      </c>
      <c r="N129" s="169">
        <v>0.43573456935719346</v>
      </c>
      <c r="O129" s="169">
        <v>-1.2737290682040991</v>
      </c>
    </row>
    <row r="130" spans="1:15" ht="12.75" customHeight="1" x14ac:dyDescent="0.2">
      <c r="B130" s="92" t="s">
        <v>4</v>
      </c>
      <c r="C130" s="169">
        <v>0.56301919996710748</v>
      </c>
      <c r="D130" s="169">
        <v>9.9051481539413899E-2</v>
      </c>
      <c r="E130" s="169">
        <v>0.59203795719755536</v>
      </c>
      <c r="F130" s="169">
        <v>-0.92955616093669535</v>
      </c>
      <c r="G130" s="169">
        <v>-1.781046901641814</v>
      </c>
      <c r="H130" s="169">
        <v>1.5033134269179405</v>
      </c>
      <c r="I130" s="169">
        <v>-0.15213789869612526</v>
      </c>
      <c r="J130" s="169">
        <v>5.6521240780482485</v>
      </c>
      <c r="K130" s="169">
        <v>-0.20022300930296888</v>
      </c>
      <c r="L130" s="169">
        <v>-0.22919736377787769</v>
      </c>
      <c r="M130" s="169">
        <v>-0.42445296295424706</v>
      </c>
      <c r="N130" s="169">
        <v>0.52935940334533083</v>
      </c>
      <c r="O130" s="169">
        <v>1.0107414417598104</v>
      </c>
    </row>
    <row r="131" spans="1:15" ht="12.75" customHeight="1" x14ac:dyDescent="0.2">
      <c r="B131" s="92" t="s">
        <v>1</v>
      </c>
      <c r="C131" s="169">
        <v>0.44224748708223682</v>
      </c>
      <c r="D131" s="169">
        <v>-0.28106983584971212</v>
      </c>
      <c r="E131" s="169">
        <v>0.57244949941273049</v>
      </c>
      <c r="F131" s="169">
        <v>-1.6436473107374172</v>
      </c>
      <c r="G131" s="169">
        <v>-1.7281241671421976</v>
      </c>
      <c r="H131" s="169">
        <v>1.3383176999774316</v>
      </c>
      <c r="I131" s="169">
        <v>4.2731658886951962E-2</v>
      </c>
      <c r="J131" s="169">
        <v>2.5635323240392971</v>
      </c>
      <c r="K131" s="169">
        <v>2.4253457340046136</v>
      </c>
      <c r="L131" s="169">
        <v>-0.39338864623560399</v>
      </c>
      <c r="M131" s="169">
        <v>0.7920525022306224</v>
      </c>
      <c r="N131" s="169">
        <v>0.61204649122972299</v>
      </c>
      <c r="O131" s="169">
        <v>0.44322530165543661</v>
      </c>
    </row>
    <row r="132" spans="1:15" ht="12.75" customHeight="1" x14ac:dyDescent="0.2">
      <c r="B132" s="92" t="s">
        <v>2</v>
      </c>
      <c r="C132" s="169">
        <v>-0.13633132652494107</v>
      </c>
      <c r="D132" s="169">
        <v>-0.39373288232407155</v>
      </c>
      <c r="E132" s="169">
        <v>1.0774101842039974</v>
      </c>
      <c r="F132" s="169">
        <v>-0.81031121530174</v>
      </c>
      <c r="G132" s="169">
        <v>1.2882295837049362</v>
      </c>
      <c r="H132" s="169">
        <v>0.23076553483916129</v>
      </c>
      <c r="I132" s="169">
        <v>0.37982153791422668</v>
      </c>
      <c r="J132" s="169">
        <v>-2.6847495797947873</v>
      </c>
      <c r="K132" s="169">
        <v>0.85277884189649544</v>
      </c>
      <c r="L132" s="169">
        <v>-0.19839685017387643</v>
      </c>
      <c r="M132" s="169">
        <v>-0.31122826191427588</v>
      </c>
      <c r="N132" s="169">
        <v>0.14971458299581908</v>
      </c>
      <c r="O132" s="169">
        <v>-0.32880229959602048</v>
      </c>
    </row>
    <row r="133" spans="1:15" ht="12.75" customHeight="1" x14ac:dyDescent="0.2">
      <c r="A133" s="92">
        <v>2017</v>
      </c>
      <c r="B133" s="123" t="s">
        <v>3</v>
      </c>
      <c r="C133" s="169">
        <v>0.48887532476911133</v>
      </c>
      <c r="D133" s="169">
        <v>1.0258869618292366</v>
      </c>
      <c r="E133" s="169">
        <v>-0.27598542417262006</v>
      </c>
      <c r="F133" s="169">
        <v>0.49340488242668457</v>
      </c>
      <c r="G133" s="169">
        <v>3.0342352061746958</v>
      </c>
      <c r="H133" s="169">
        <v>-1.0294037313390847</v>
      </c>
      <c r="I133" s="169">
        <v>0.61104920396786166</v>
      </c>
      <c r="J133" s="169">
        <v>-0.20849037624809386</v>
      </c>
      <c r="K133" s="169">
        <v>-0.20255535763478161</v>
      </c>
      <c r="L133" s="169">
        <v>0.13470995966304855</v>
      </c>
      <c r="M133" s="169">
        <v>0.85643692578338815</v>
      </c>
      <c r="N133" s="169">
        <v>0.55590588758005488</v>
      </c>
      <c r="O133" s="169">
        <v>1.5746423341235216</v>
      </c>
    </row>
    <row r="134" spans="1:15" ht="12.75" customHeight="1" x14ac:dyDescent="0.2">
      <c r="B134" s="92" t="s">
        <v>4</v>
      </c>
      <c r="C134" s="169">
        <v>0.1553210154380702</v>
      </c>
      <c r="D134" s="169">
        <v>2.1838029417398097E-2</v>
      </c>
      <c r="E134" s="169">
        <v>-0.49496384327133436</v>
      </c>
      <c r="F134" s="169">
        <v>1.2200792034419594</v>
      </c>
      <c r="G134" s="169">
        <v>1.2476751003089648</v>
      </c>
      <c r="H134" s="169">
        <v>-0.69631524308167991</v>
      </c>
      <c r="I134" s="169">
        <v>0.39860410379906064</v>
      </c>
      <c r="J134" s="169">
        <v>-7.6946539695299521E-2</v>
      </c>
      <c r="K134" s="169">
        <v>-0.20067375486590988</v>
      </c>
      <c r="L134" s="169">
        <v>0.21900327573110001</v>
      </c>
      <c r="M134" s="169">
        <v>0.40753535249451467</v>
      </c>
      <c r="N134" s="169">
        <v>0.58594811384335976</v>
      </c>
      <c r="O134" s="169">
        <v>-0.80063328480762808</v>
      </c>
    </row>
    <row r="135" spans="1:15" ht="12.75" customHeight="1" x14ac:dyDescent="0.2">
      <c r="B135" s="130" t="s">
        <v>1</v>
      </c>
      <c r="C135" s="169">
        <v>0.33371669895456701</v>
      </c>
      <c r="D135" s="169">
        <v>1.1714202414659924</v>
      </c>
      <c r="E135" s="169">
        <v>1.8803693772290186</v>
      </c>
      <c r="F135" s="169">
        <v>2.210269788545105E-2</v>
      </c>
      <c r="G135" s="169">
        <v>-1.7089134351815694</v>
      </c>
      <c r="H135" s="169">
        <v>1.3565122430283072</v>
      </c>
      <c r="I135" s="169">
        <v>0.18385999805257125</v>
      </c>
      <c r="J135" s="169">
        <v>-0.77936368941851075</v>
      </c>
      <c r="K135" s="169">
        <v>-0.18366442739782274</v>
      </c>
      <c r="L135" s="169">
        <v>0.2990236350662423</v>
      </c>
      <c r="M135" s="169">
        <v>4.8647603334472933E-2</v>
      </c>
      <c r="N135" s="169">
        <v>0.51579023018433201</v>
      </c>
      <c r="O135" s="169">
        <v>-0.19901222678381236</v>
      </c>
    </row>
    <row r="136" spans="1:15" ht="12.75" customHeight="1" x14ac:dyDescent="0.2">
      <c r="B136" s="137" t="s">
        <v>2</v>
      </c>
      <c r="C136" s="169">
        <v>0.12688223661221354</v>
      </c>
      <c r="D136" s="169">
        <v>0.4142718083104846</v>
      </c>
      <c r="E136" s="169">
        <v>-0.64036886429787998</v>
      </c>
      <c r="F136" s="169">
        <v>2.5249290678869274</v>
      </c>
      <c r="G136" s="169">
        <v>1.0166983311959088</v>
      </c>
      <c r="H136" s="169">
        <v>-1.061715561131682</v>
      </c>
      <c r="I136" s="169">
        <v>0.22421984668385964</v>
      </c>
      <c r="J136" s="169">
        <v>0.10806323545615726</v>
      </c>
      <c r="K136" s="169">
        <v>0.5998142993412392</v>
      </c>
      <c r="L136" s="169">
        <v>-0.13968013517510203</v>
      </c>
      <c r="M136" s="169">
        <v>-6.5914897693086782E-2</v>
      </c>
      <c r="N136" s="169">
        <v>-0.11431266642493165</v>
      </c>
      <c r="O136" s="169">
        <v>-5.4450163341157598E-3</v>
      </c>
    </row>
    <row r="137" spans="1:15" ht="12.75" customHeight="1" x14ac:dyDescent="0.2">
      <c r="A137" s="92">
        <v>2018</v>
      </c>
      <c r="B137" s="141" t="s">
        <v>3</v>
      </c>
      <c r="C137" s="169">
        <v>0.48306588714637222</v>
      </c>
      <c r="D137" s="169">
        <v>-0.3568798768412984</v>
      </c>
      <c r="E137" s="169">
        <v>0.89591166384070942</v>
      </c>
      <c r="F137" s="169">
        <v>1.23531055887518</v>
      </c>
      <c r="G137" s="169">
        <v>2.0496175671846251</v>
      </c>
      <c r="H137" s="169">
        <v>0.39569660364893178</v>
      </c>
      <c r="I137" s="169">
        <v>7.7952128778990826E-2</v>
      </c>
      <c r="J137" s="169">
        <v>0.13868200119526719</v>
      </c>
      <c r="K137" s="169">
        <v>2.5075155032807883</v>
      </c>
      <c r="L137" s="169">
        <v>0.16286579251623134</v>
      </c>
      <c r="M137" s="169">
        <v>-6.1389441313819404E-2</v>
      </c>
      <c r="N137" s="169">
        <v>0.43713071044813034</v>
      </c>
      <c r="O137" s="169">
        <v>1.7945262430868691</v>
      </c>
    </row>
    <row r="138" spans="1:15" ht="12.75" customHeight="1" x14ac:dyDescent="0.2">
      <c r="A138" s="133"/>
      <c r="B138" s="187" t="s">
        <v>4</v>
      </c>
      <c r="C138" s="169">
        <v>0.50667665074548562</v>
      </c>
      <c r="D138" s="169">
        <v>1.4272447277881684</v>
      </c>
      <c r="E138" s="169">
        <v>2.1460063922821737</v>
      </c>
      <c r="F138" s="169">
        <v>-0.1980214348916709</v>
      </c>
      <c r="G138" s="169">
        <v>-0.98846985592467851</v>
      </c>
      <c r="H138" s="169">
        <v>2.4510716211789019</v>
      </c>
      <c r="I138" s="169">
        <v>0.10545111355693138</v>
      </c>
      <c r="J138" s="169">
        <v>-0.45685934492012414</v>
      </c>
      <c r="K138" s="169">
        <v>0.94931719726922825</v>
      </c>
      <c r="L138" s="169">
        <v>0.12759648185021177</v>
      </c>
      <c r="M138" s="169">
        <v>-8.9506345118517405E-2</v>
      </c>
      <c r="N138" s="169">
        <v>0.1966580143994312</v>
      </c>
      <c r="O138" s="169">
        <v>-0.32308925062596305</v>
      </c>
    </row>
    <row r="139" spans="1:15" ht="12.75" customHeight="1" x14ac:dyDescent="0.2">
      <c r="A139" s="133"/>
      <c r="B139" s="187" t="s">
        <v>1</v>
      </c>
      <c r="C139" s="169">
        <v>0.22358584658683789</v>
      </c>
      <c r="D139" s="169">
        <v>-0.49765729493834732</v>
      </c>
      <c r="E139" s="169">
        <v>-0.24613325419532428</v>
      </c>
      <c r="F139" s="169">
        <v>1.2887409718949527</v>
      </c>
      <c r="G139" s="169">
        <v>1.5445617833397041</v>
      </c>
      <c r="H139" s="169">
        <v>1.0196832252078902</v>
      </c>
      <c r="I139" s="169">
        <v>0.19630124518410508</v>
      </c>
      <c r="J139" s="169">
        <v>-0.26865971763788687</v>
      </c>
      <c r="K139" s="169">
        <v>1.2524319849525511</v>
      </c>
      <c r="L139" s="169">
        <v>0.15075622883886641</v>
      </c>
      <c r="M139" s="169">
        <v>0.37147971459579043</v>
      </c>
      <c r="N139" s="169">
        <v>0.1049635373371105</v>
      </c>
      <c r="O139" s="169">
        <v>-0.76461908871824358</v>
      </c>
    </row>
    <row r="140" spans="1:15" ht="12.75" customHeight="1" x14ac:dyDescent="0.2">
      <c r="A140" s="133"/>
      <c r="B140" s="187" t="s">
        <v>2</v>
      </c>
      <c r="C140" s="169">
        <v>0.49562928669169004</v>
      </c>
      <c r="D140" s="169">
        <v>0.7824899153633158</v>
      </c>
      <c r="E140" s="169">
        <v>0.34536475626447682</v>
      </c>
      <c r="F140" s="169">
        <v>1.7155342522874095</v>
      </c>
      <c r="G140" s="169">
        <v>-0.22418728819348921</v>
      </c>
      <c r="H140" s="169">
        <v>0.9784993185115054</v>
      </c>
      <c r="I140" s="169">
        <v>0.33281444962389717</v>
      </c>
      <c r="J140" s="169">
        <v>0.56994231166551668</v>
      </c>
      <c r="K140" s="169">
        <v>0.73957792675887202</v>
      </c>
      <c r="L140" s="169">
        <v>0.63596023612537689</v>
      </c>
      <c r="M140" s="169">
        <v>-0.32983260102686929</v>
      </c>
      <c r="N140" s="169">
        <v>0.35183381183785389</v>
      </c>
      <c r="O140" s="169">
        <v>0.25806913679611299</v>
      </c>
    </row>
    <row r="141" spans="1:15" ht="12.75" customHeight="1" x14ac:dyDescent="0.2">
      <c r="A141" s="133"/>
      <c r="C141" s="169"/>
      <c r="D141" s="169"/>
      <c r="E141" s="169"/>
      <c r="F141" s="169"/>
      <c r="G141" s="169"/>
      <c r="H141" s="169"/>
      <c r="I141" s="169"/>
      <c r="J141" s="169"/>
      <c r="K141" s="169"/>
      <c r="L141" s="169"/>
      <c r="M141" s="169"/>
      <c r="N141" s="169"/>
      <c r="O141" s="169"/>
    </row>
    <row r="142" spans="1:15" ht="12" customHeight="1" x14ac:dyDescent="0.2">
      <c r="A142" s="87" t="s">
        <v>210</v>
      </c>
      <c r="B142" s="86"/>
      <c r="C142" s="169"/>
      <c r="D142" s="169"/>
      <c r="E142" s="169"/>
      <c r="F142" s="169"/>
      <c r="G142" s="169"/>
      <c r="H142" s="169"/>
      <c r="I142" s="169"/>
      <c r="J142" s="169"/>
      <c r="K142" s="169"/>
      <c r="L142" s="169"/>
      <c r="M142" s="169"/>
      <c r="N142" s="169"/>
      <c r="O142" s="169"/>
    </row>
    <row r="143" spans="1:15" ht="12.75" customHeight="1" x14ac:dyDescent="0.2">
      <c r="A143" s="92">
        <v>2015</v>
      </c>
      <c r="B143" s="92" t="s">
        <v>3</v>
      </c>
      <c r="C143" s="169">
        <v>1.0798634683923725</v>
      </c>
      <c r="D143" s="169">
        <v>0.81765966625919617</v>
      </c>
      <c r="E143" s="169">
        <v>5.293237664064887</v>
      </c>
      <c r="F143" s="169">
        <v>3.2076721464755709</v>
      </c>
      <c r="G143" s="169">
        <v>4.8787874274029974</v>
      </c>
      <c r="H143" s="169">
        <v>-4.2759792512111039</v>
      </c>
      <c r="I143" s="169">
        <v>0.70978303905104845</v>
      </c>
      <c r="J143" s="169">
        <v>5.1104503377398913</v>
      </c>
      <c r="K143" s="169">
        <v>1.2375332350430757</v>
      </c>
      <c r="L143" s="169">
        <v>-1.3978864927706725</v>
      </c>
      <c r="M143" s="169">
        <v>0.10068177529318767</v>
      </c>
      <c r="N143" s="169">
        <v>1.9070795647490479</v>
      </c>
      <c r="O143" s="169">
        <v>-1.1559475601095603</v>
      </c>
    </row>
    <row r="144" spans="1:15" ht="12.75" customHeight="1" x14ac:dyDescent="0.2">
      <c r="B144" s="92" t="s">
        <v>4</v>
      </c>
      <c r="C144" s="169">
        <v>0.20579034956460518</v>
      </c>
      <c r="D144" s="169">
        <v>1.3369196668845618</v>
      </c>
      <c r="E144" s="169">
        <v>0.61909106903641486</v>
      </c>
      <c r="F144" s="169">
        <v>1.8604442119245723</v>
      </c>
      <c r="G144" s="169">
        <v>5.6096408884146909</v>
      </c>
      <c r="H144" s="169">
        <v>-6.0367934843908344</v>
      </c>
      <c r="I144" s="169">
        <v>1.2079982212404694</v>
      </c>
      <c r="J144" s="169">
        <v>0.99863519034868453</v>
      </c>
      <c r="K144" s="169">
        <v>-7.7648109686645483E-2</v>
      </c>
      <c r="L144" s="169">
        <v>-1.1404465936474484</v>
      </c>
      <c r="M144" s="169">
        <v>0.14532526592780926</v>
      </c>
      <c r="N144" s="169">
        <v>1.1207435325315096</v>
      </c>
      <c r="O144" s="169">
        <v>-2.6943201086535806</v>
      </c>
    </row>
    <row r="145" spans="1:15" ht="12.75" customHeight="1" x14ac:dyDescent="0.2">
      <c r="B145" s="92" t="s">
        <v>1</v>
      </c>
      <c r="C145" s="169">
        <v>7.4039677067916365E-2</v>
      </c>
      <c r="D145" s="169">
        <v>1.1900465174264241</v>
      </c>
      <c r="E145" s="169">
        <v>-1.3901578103269085</v>
      </c>
      <c r="F145" s="169">
        <v>2.3714997510354552</v>
      </c>
      <c r="G145" s="169">
        <v>10.937642431541406</v>
      </c>
      <c r="H145" s="169">
        <v>-4.9184858068362587</v>
      </c>
      <c r="I145" s="169">
        <v>1.7170378032305589</v>
      </c>
      <c r="J145" s="169">
        <v>0.36220533958941648</v>
      </c>
      <c r="K145" s="169">
        <v>-2.1862606090323644</v>
      </c>
      <c r="L145" s="169">
        <v>-0.67464425871445188</v>
      </c>
      <c r="M145" s="169">
        <v>0.35275254429079084</v>
      </c>
      <c r="N145" s="169">
        <v>0.8768956961407115</v>
      </c>
      <c r="O145" s="169">
        <v>-7.6742744594368144</v>
      </c>
    </row>
    <row r="146" spans="1:15" ht="12.75" customHeight="1" x14ac:dyDescent="0.2">
      <c r="B146" s="92" t="s">
        <v>2</v>
      </c>
      <c r="C146" s="169">
        <v>0.75488339520102254</v>
      </c>
      <c r="D146" s="169">
        <v>0.18730492882466088</v>
      </c>
      <c r="E146" s="169">
        <v>-2.2750312956478114</v>
      </c>
      <c r="F146" s="169">
        <v>4.1418244393418346</v>
      </c>
      <c r="G146" s="169">
        <v>7.6142463803599902</v>
      </c>
      <c r="H146" s="169">
        <v>-0.36913822823293474</v>
      </c>
      <c r="I146" s="169">
        <v>1.7103358846730199</v>
      </c>
      <c r="J146" s="169">
        <v>1.6392717052090111</v>
      </c>
      <c r="K146" s="169">
        <v>-5.0078763433730744</v>
      </c>
      <c r="L146" s="169">
        <v>-5.1824031503344692E-2</v>
      </c>
      <c r="M146" s="169">
        <v>0.24619619475996224</v>
      </c>
      <c r="N146" s="169">
        <v>0.26371093043635607</v>
      </c>
      <c r="O146" s="169">
        <v>3.9400168476197761</v>
      </c>
    </row>
    <row r="147" spans="1:15" ht="12.75" customHeight="1" x14ac:dyDescent="0.2">
      <c r="A147" s="92">
        <v>2016</v>
      </c>
      <c r="B147" s="92" t="s">
        <v>3</v>
      </c>
      <c r="C147" s="169">
        <v>1.2368545961815469</v>
      </c>
      <c r="D147" s="169">
        <v>2.8680720562199724</v>
      </c>
      <c r="E147" s="169">
        <v>-4.717279035619903</v>
      </c>
      <c r="F147" s="169">
        <v>4.9605971896003132</v>
      </c>
      <c r="G147" s="169">
        <v>5.6160647475236525</v>
      </c>
      <c r="H147" s="169">
        <v>6.2799242268467781</v>
      </c>
      <c r="I147" s="169">
        <v>1.7968137518811655</v>
      </c>
      <c r="J147" s="169">
        <v>1.1822845126840509</v>
      </c>
      <c r="K147" s="169">
        <v>-5.6713739471994762</v>
      </c>
      <c r="L147" s="169">
        <v>8.7498152463916234E-2</v>
      </c>
      <c r="M147" s="169">
        <v>0.50700438868198638</v>
      </c>
      <c r="N147" s="169">
        <v>0.35466023379262523</v>
      </c>
      <c r="O147" s="169">
        <v>-0.86068496823649143</v>
      </c>
    </row>
    <row r="148" spans="1:15" ht="12.75" customHeight="1" x14ac:dyDescent="0.2">
      <c r="B148" s="92" t="s">
        <v>4</v>
      </c>
      <c r="C148" s="169">
        <v>1.824961997924146</v>
      </c>
      <c r="D148" s="169">
        <v>2.3196670104597361</v>
      </c>
      <c r="E148" s="169">
        <v>-3.3077267031701219</v>
      </c>
      <c r="F148" s="169">
        <v>3.6964035381557903</v>
      </c>
      <c r="G148" s="169">
        <v>4.2124790988392835</v>
      </c>
      <c r="H148" s="169">
        <v>9.2825572488572696</v>
      </c>
      <c r="I148" s="169">
        <v>0.95518068196633887</v>
      </c>
      <c r="J148" s="169">
        <v>4.5873424254388784</v>
      </c>
      <c r="K148" s="169">
        <v>-3.8030928440780931</v>
      </c>
      <c r="L148" s="169">
        <v>0.23223748872531758</v>
      </c>
      <c r="M148" s="169">
        <v>0.21774173830571009</v>
      </c>
      <c r="N148" s="169">
        <v>0.85471257321809713</v>
      </c>
      <c r="O148" s="169">
        <v>2.0069781817593446</v>
      </c>
    </row>
    <row r="149" spans="1:15" ht="12.75" customHeight="1" x14ac:dyDescent="0.2">
      <c r="B149" s="92" t="s">
        <v>1</v>
      </c>
      <c r="C149" s="169">
        <v>2.068741472787794</v>
      </c>
      <c r="D149" s="169">
        <v>1.6827127030375477</v>
      </c>
      <c r="E149" s="169">
        <v>-1.7564193764444958</v>
      </c>
      <c r="F149" s="169">
        <v>-0.56999047775098122</v>
      </c>
      <c r="G149" s="169">
        <v>0.75897985069168783</v>
      </c>
      <c r="H149" s="169">
        <v>10.374357637874843</v>
      </c>
      <c r="I149" s="169">
        <v>0.46189843219959226</v>
      </c>
      <c r="J149" s="169">
        <v>8.067573863438259</v>
      </c>
      <c r="K149" s="169">
        <v>-1.0452904219603543</v>
      </c>
      <c r="L149" s="169">
        <v>-0.21436441817654917</v>
      </c>
      <c r="M149" s="169">
        <v>0.23831382424452929</v>
      </c>
      <c r="N149" s="169">
        <v>1.6037029519258894</v>
      </c>
      <c r="O149" s="169">
        <v>3.5409167652720841</v>
      </c>
    </row>
    <row r="150" spans="1:15" ht="12.75" customHeight="1" x14ac:dyDescent="0.2">
      <c r="B150" s="92" t="s">
        <v>2</v>
      </c>
      <c r="C150" s="169">
        <v>1.3941410649912278</v>
      </c>
      <c r="D150" s="169">
        <v>1.8620808191692095</v>
      </c>
      <c r="E150" s="169">
        <v>0.49273245512315711</v>
      </c>
      <c r="F150" s="169">
        <v>-2.0853039262624606</v>
      </c>
      <c r="G150" s="169">
        <v>-2.8625607503972583</v>
      </c>
      <c r="H150" s="169">
        <v>6.6188005672468408</v>
      </c>
      <c r="I150" s="169">
        <v>0.63726784741091613</v>
      </c>
      <c r="J150" s="169">
        <v>4.115683864087738</v>
      </c>
      <c r="K150" s="169">
        <v>2.938235817918744</v>
      </c>
      <c r="L150" s="169">
        <v>-0.61119562463219923</v>
      </c>
      <c r="M150" s="169">
        <v>0.39701976801402861</v>
      </c>
      <c r="N150" s="169">
        <v>1.7374561172184722</v>
      </c>
      <c r="O150" s="169">
        <v>-0.16320769596518403</v>
      </c>
    </row>
    <row r="151" spans="1:15" ht="12.75" customHeight="1" x14ac:dyDescent="0.2">
      <c r="A151" s="92">
        <v>2017</v>
      </c>
      <c r="B151" s="123" t="s">
        <v>3</v>
      </c>
      <c r="C151" s="169">
        <v>1.3631802022420203</v>
      </c>
      <c r="D151" s="169">
        <v>0.44467303409032599</v>
      </c>
      <c r="E151" s="169">
        <v>1.9756527651828115</v>
      </c>
      <c r="F151" s="169">
        <v>-2.870620800197965</v>
      </c>
      <c r="G151" s="169">
        <v>0.73144842221388728</v>
      </c>
      <c r="H151" s="169">
        <v>2.0378135194348612</v>
      </c>
      <c r="I151" s="169">
        <v>0.8826331281990063</v>
      </c>
      <c r="J151" s="169">
        <v>5.2314851098699267</v>
      </c>
      <c r="K151" s="169">
        <v>2.8831611027628323</v>
      </c>
      <c r="L151" s="169">
        <v>-0.68524093147260823</v>
      </c>
      <c r="M151" s="169">
        <v>0.90875698563337437</v>
      </c>
      <c r="N151" s="169">
        <v>1.8591849447783693</v>
      </c>
      <c r="O151" s="169">
        <v>2.7172035807393691</v>
      </c>
    </row>
    <row r="152" spans="1:15" ht="12.75" customHeight="1" x14ac:dyDescent="0.2">
      <c r="B152" s="92" t="s">
        <v>4</v>
      </c>
      <c r="C152" s="169">
        <v>0.95223804005046819</v>
      </c>
      <c r="D152" s="169">
        <v>0.36719297970979614</v>
      </c>
      <c r="E152" s="169">
        <v>0.87369956480216615</v>
      </c>
      <c r="F152" s="169">
        <v>-0.76310275185635934</v>
      </c>
      <c r="G152" s="169">
        <v>3.8376468136710917</v>
      </c>
      <c r="H152" s="169">
        <v>-0.17339804069832487</v>
      </c>
      <c r="I152" s="169">
        <v>1.4390827327948275</v>
      </c>
      <c r="J152" s="169">
        <v>-0.47477602463513735</v>
      </c>
      <c r="K152" s="169">
        <v>2.8826964310995518</v>
      </c>
      <c r="L152" s="169">
        <v>-0.23908897768413206</v>
      </c>
      <c r="M152" s="169">
        <v>1.7518847337267163</v>
      </c>
      <c r="N152" s="169">
        <v>1.9165222237843782</v>
      </c>
      <c r="O152" s="169">
        <v>0.87522772852657305</v>
      </c>
    </row>
    <row r="153" spans="1:15" ht="12.75" customHeight="1" x14ac:dyDescent="0.2">
      <c r="B153" s="130" t="s">
        <v>1</v>
      </c>
      <c r="C153" s="169">
        <v>0.84315619220403093</v>
      </c>
      <c r="D153" s="169">
        <v>1.8291255500962</v>
      </c>
      <c r="E153" s="169">
        <v>2.1855371253504341</v>
      </c>
      <c r="F153" s="169">
        <v>0.91756004141583247</v>
      </c>
      <c r="G153" s="169">
        <v>3.8579455734480295</v>
      </c>
      <c r="H153" s="169">
        <v>-0.15547491499232624</v>
      </c>
      <c r="I153" s="169">
        <v>1.5821808773095025</v>
      </c>
      <c r="J153" s="169">
        <v>-3.7186431860605218</v>
      </c>
      <c r="K153" s="169">
        <v>0.26203649094858061</v>
      </c>
      <c r="L153" s="169">
        <v>0.45439591299629711</v>
      </c>
      <c r="M153" s="169">
        <v>1.0014004673080334</v>
      </c>
      <c r="N153" s="169">
        <v>1.819017961520264</v>
      </c>
      <c r="O153" s="169">
        <v>0.2302279613192848</v>
      </c>
    </row>
    <row r="154" spans="1:15" ht="12.75" customHeight="1" x14ac:dyDescent="0.2">
      <c r="B154" s="137" t="s">
        <v>2</v>
      </c>
      <c r="C154" s="169">
        <v>1.1089514189559724</v>
      </c>
      <c r="D154" s="169">
        <v>2.6551620382469387</v>
      </c>
      <c r="E154" s="169">
        <v>0.44892580523501202</v>
      </c>
      <c r="F154" s="169">
        <v>4.310899769115073</v>
      </c>
      <c r="G154" s="169">
        <v>3.5795254829747547</v>
      </c>
      <c r="H154" s="169">
        <v>-1.4429754196522815</v>
      </c>
      <c r="I154" s="169">
        <v>1.4247153737729334</v>
      </c>
      <c r="J154" s="169">
        <v>-0.95550168440861061</v>
      </c>
      <c r="K154" s="169">
        <v>1.0553681175418106E-2</v>
      </c>
      <c r="L154" s="169">
        <v>0.51349668842515239</v>
      </c>
      <c r="M154" s="169">
        <v>1.2499439382295696</v>
      </c>
      <c r="N154" s="169">
        <v>1.5505898849846877</v>
      </c>
      <c r="O154" s="169">
        <v>0.55539887289710599</v>
      </c>
    </row>
    <row r="155" spans="1:15" ht="12.75" customHeight="1" x14ac:dyDescent="0.2">
      <c r="A155" s="92">
        <v>2018</v>
      </c>
      <c r="B155" s="141" t="s">
        <v>3</v>
      </c>
      <c r="C155" s="169">
        <v>1.1031061336498116</v>
      </c>
      <c r="D155" s="169">
        <v>1.2500948999750516</v>
      </c>
      <c r="E155" s="169">
        <v>1.6293416172730835</v>
      </c>
      <c r="F155" s="169">
        <v>5.0809885997672</v>
      </c>
      <c r="G155" s="169">
        <v>2.5896969310892359</v>
      </c>
      <c r="H155" s="169">
        <v>-2.3830198342233988E-2</v>
      </c>
      <c r="I155" s="169">
        <v>0.88730701211270357</v>
      </c>
      <c r="J155" s="169">
        <v>-0.61092814220492508</v>
      </c>
      <c r="K155" s="169">
        <v>2.7264116701917862</v>
      </c>
      <c r="L155" s="169">
        <v>0.54175902836088863</v>
      </c>
      <c r="M155" s="169">
        <v>0.32853652937963052</v>
      </c>
      <c r="N155" s="169">
        <v>1.4306398015462962</v>
      </c>
      <c r="O155" s="169">
        <v>0.77307637255110695</v>
      </c>
    </row>
    <row r="156" spans="1:15" ht="12.75" customHeight="1" x14ac:dyDescent="0.2">
      <c r="B156" s="187" t="s">
        <v>4</v>
      </c>
      <c r="C156" s="169">
        <v>1.457786701062358</v>
      </c>
      <c r="D156" s="169">
        <v>2.6727598338192937</v>
      </c>
      <c r="E156" s="169">
        <v>4.3266931950099563</v>
      </c>
      <c r="F156" s="169">
        <v>3.6087963412474888</v>
      </c>
      <c r="G156" s="169">
        <v>0.32391222910259643</v>
      </c>
      <c r="H156" s="169">
        <v>3.1448707853430902</v>
      </c>
      <c r="I156" s="169">
        <v>0.59272706259967389</v>
      </c>
      <c r="J156" s="169">
        <v>-0.98881072075509557</v>
      </c>
      <c r="K156" s="169">
        <v>3.9101315249316926</v>
      </c>
      <c r="L156" s="169">
        <v>0.45005785848750701</v>
      </c>
      <c r="M156" s="169">
        <v>-0.16811410486337053</v>
      </c>
      <c r="N156" s="169">
        <v>1.0380805564883744</v>
      </c>
      <c r="O156" s="169">
        <v>1.2581962177816708</v>
      </c>
    </row>
    <row r="157" spans="1:15" ht="12.75" customHeight="1" x14ac:dyDescent="0.2">
      <c r="B157" s="187" t="s">
        <v>1</v>
      </c>
      <c r="C157" s="169">
        <v>1.3464220183181164</v>
      </c>
      <c r="D157" s="169">
        <v>0.97891391735138722</v>
      </c>
      <c r="E157" s="169">
        <v>2.149129558726437</v>
      </c>
      <c r="F157" s="169">
        <v>4.9208550105825033</v>
      </c>
      <c r="G157" s="169">
        <v>3.6446748096163883</v>
      </c>
      <c r="H157" s="169">
        <v>2.8020986757766098</v>
      </c>
      <c r="I157" s="169">
        <v>0.60521908453856632</v>
      </c>
      <c r="J157" s="169">
        <v>-0.4791848052615344</v>
      </c>
      <c r="K157" s="169">
        <v>5.4051269706548055</v>
      </c>
      <c r="L157" s="169">
        <v>0.30156718535536697</v>
      </c>
      <c r="M157" s="169">
        <v>0.15401857025787447</v>
      </c>
      <c r="N157" s="169">
        <v>0.62511916612777441</v>
      </c>
      <c r="O157" s="169">
        <v>0.68433084945462852</v>
      </c>
    </row>
    <row r="158" spans="1:15" ht="12.75" customHeight="1" x14ac:dyDescent="0.2">
      <c r="B158" s="187" t="s">
        <v>2</v>
      </c>
      <c r="C158" s="169">
        <v>1.7196603866820759</v>
      </c>
      <c r="D158" s="169">
        <v>1.3492025612393821</v>
      </c>
      <c r="E158" s="169">
        <v>3.1625374203125389</v>
      </c>
      <c r="F158" s="169">
        <v>4.0925452827347275</v>
      </c>
      <c r="G158" s="169">
        <v>2.3715072182952435</v>
      </c>
      <c r="H158" s="169">
        <v>4.9219896013814601</v>
      </c>
      <c r="I158" s="169">
        <v>0.71422650646606467</v>
      </c>
      <c r="J158" s="169">
        <v>-2.0015176960619385E-2</v>
      </c>
      <c r="K158" s="169">
        <v>5.5515666335551606</v>
      </c>
      <c r="L158" s="169">
        <v>1.0806348362399243</v>
      </c>
      <c r="M158" s="169">
        <v>-0.11047995928439303</v>
      </c>
      <c r="N158" s="169">
        <v>1.0947164245159069</v>
      </c>
      <c r="O158" s="169">
        <v>0.94966275859318383</v>
      </c>
    </row>
    <row r="159" spans="1:15" ht="12.75" customHeight="1" x14ac:dyDescent="0.2">
      <c r="A159" s="84"/>
      <c r="B159" s="84"/>
      <c r="C159" s="169"/>
      <c r="D159" s="169"/>
      <c r="E159" s="169"/>
      <c r="F159" s="169"/>
      <c r="G159" s="169"/>
      <c r="H159" s="169"/>
      <c r="I159" s="169"/>
      <c r="J159" s="169"/>
      <c r="K159" s="169"/>
      <c r="L159" s="169"/>
      <c r="M159" s="169"/>
      <c r="N159" s="169"/>
      <c r="O159" s="169"/>
    </row>
    <row r="160" spans="1:15" ht="12.75" customHeight="1" x14ac:dyDescent="0.2">
      <c r="A160" s="87" t="s">
        <v>229</v>
      </c>
      <c r="B160" s="86"/>
      <c r="C160" s="169"/>
      <c r="D160" s="169"/>
      <c r="E160" s="169"/>
      <c r="F160" s="169"/>
      <c r="G160" s="169"/>
      <c r="H160" s="169"/>
      <c r="I160" s="169"/>
      <c r="J160" s="169"/>
      <c r="K160" s="169"/>
      <c r="L160" s="169"/>
      <c r="M160" s="169"/>
      <c r="N160" s="169"/>
      <c r="O160" s="169"/>
    </row>
    <row r="161" spans="1:15" ht="12.75" customHeight="1" x14ac:dyDescent="0.2">
      <c r="A161" s="92">
        <v>2015</v>
      </c>
      <c r="B161" s="92" t="s">
        <v>3</v>
      </c>
      <c r="C161" s="169">
        <v>1.3696044935669391</v>
      </c>
      <c r="D161" s="169">
        <v>0.71107885287931083</v>
      </c>
      <c r="E161" s="169">
        <v>7.8969015793843624</v>
      </c>
      <c r="F161" s="169">
        <v>3.7849247559961441</v>
      </c>
      <c r="G161" s="169">
        <v>1.5919691949802228</v>
      </c>
      <c r="H161" s="169">
        <v>-2.806521640701547</v>
      </c>
      <c r="I161" s="169">
        <v>1.0254187649716613</v>
      </c>
      <c r="J161" s="169">
        <v>7.5689008800660247</v>
      </c>
      <c r="K161" s="169">
        <v>0.58848664151453534</v>
      </c>
      <c r="L161" s="169">
        <v>-2.01654726093102</v>
      </c>
      <c r="M161" s="169">
        <v>0.62583526237372666</v>
      </c>
      <c r="N161" s="169">
        <v>1.4532539636020658</v>
      </c>
      <c r="O161" s="169">
        <v>-1.0929490614158368</v>
      </c>
    </row>
    <row r="162" spans="1:15" ht="12.75" customHeight="1" x14ac:dyDescent="0.2">
      <c r="B162" s="92" t="s">
        <v>4</v>
      </c>
      <c r="C162" s="169">
        <v>0.97911831114905112</v>
      </c>
      <c r="D162" s="169">
        <v>0.75884409268971353</v>
      </c>
      <c r="E162" s="169">
        <v>5.582577122932662</v>
      </c>
      <c r="F162" s="169">
        <v>3.7305831150056292</v>
      </c>
      <c r="G162" s="169">
        <v>2.013966242565786</v>
      </c>
      <c r="H162" s="169">
        <v>-4.2604741225514715</v>
      </c>
      <c r="I162" s="169">
        <v>0.91423612363304585</v>
      </c>
      <c r="J162" s="169">
        <v>5.5184346592687206</v>
      </c>
      <c r="K162" s="169">
        <v>0.69889375663710496</v>
      </c>
      <c r="L162" s="169">
        <v>-1.7425717192258929</v>
      </c>
      <c r="M162" s="169">
        <v>0.51244899505580577</v>
      </c>
      <c r="N162" s="169">
        <v>1.528464171776065</v>
      </c>
      <c r="O162" s="169">
        <v>-1.1899536619155668</v>
      </c>
    </row>
    <row r="163" spans="1:15" ht="12.75" customHeight="1" x14ac:dyDescent="0.2">
      <c r="B163" s="92" t="s">
        <v>1</v>
      </c>
      <c r="C163" s="169">
        <v>0.59242246687672662</v>
      </c>
      <c r="D163" s="169">
        <v>1.0216660594353186</v>
      </c>
      <c r="E163" s="169">
        <v>2.8154722671564656</v>
      </c>
      <c r="F163" s="169">
        <v>2.6916288796235079</v>
      </c>
      <c r="G163" s="169">
        <v>5.5330741393918572</v>
      </c>
      <c r="H163" s="169">
        <v>-4.7650556283330445</v>
      </c>
      <c r="I163" s="169">
        <v>1.117922284033142</v>
      </c>
      <c r="J163" s="169">
        <v>3.4478430918809977</v>
      </c>
      <c r="K163" s="169">
        <v>-0.34079831422087636</v>
      </c>
      <c r="L163" s="169">
        <v>-1.3290549506601508</v>
      </c>
      <c r="M163" s="169">
        <v>0.24271112237386205</v>
      </c>
      <c r="N163" s="169">
        <v>1.5318713192410485</v>
      </c>
      <c r="O163" s="169">
        <v>-4.0919497069004365</v>
      </c>
    </row>
    <row r="164" spans="1:15" ht="12.75" customHeight="1" x14ac:dyDescent="0.2">
      <c r="B164" s="92" t="s">
        <v>2</v>
      </c>
      <c r="C164" s="169">
        <v>0.52719904479067736</v>
      </c>
      <c r="D164" s="169">
        <v>0.88178620285664522</v>
      </c>
      <c r="E164" s="169">
        <v>0.5090886476766201</v>
      </c>
      <c r="F164" s="169">
        <v>2.8947185656339656</v>
      </c>
      <c r="G164" s="169">
        <v>7.227838550614905</v>
      </c>
      <c r="H164" s="169">
        <v>-3.9135312534908024</v>
      </c>
      <c r="I164" s="169">
        <v>1.3368333186300987</v>
      </c>
      <c r="J164" s="169">
        <v>1.9815332954194247</v>
      </c>
      <c r="K164" s="169">
        <v>-1.5189850869620329</v>
      </c>
      <c r="L164" s="169">
        <v>-0.81888187721665417</v>
      </c>
      <c r="M164" s="169">
        <v>0.21140479202297513</v>
      </c>
      <c r="N164" s="169">
        <v>1.0388824306449322</v>
      </c>
      <c r="O164" s="169">
        <v>-2.0193859832396441</v>
      </c>
    </row>
    <row r="165" spans="1:15" ht="12.75" customHeight="1" x14ac:dyDescent="0.2">
      <c r="A165" s="139">
        <v>2016</v>
      </c>
      <c r="B165" s="139" t="s">
        <v>3</v>
      </c>
      <c r="C165" s="169">
        <v>0.56793854987419934</v>
      </c>
      <c r="D165" s="169">
        <v>1.3951313111316068</v>
      </c>
      <c r="E165" s="169">
        <v>-1.9504380647991297</v>
      </c>
      <c r="F165" s="169">
        <v>3.3371368564441752</v>
      </c>
      <c r="G165" s="169">
        <v>7.3912827123983362</v>
      </c>
      <c r="H165" s="169">
        <v>-1.3498426228309057</v>
      </c>
      <c r="I165" s="169">
        <v>1.6083635391006368</v>
      </c>
      <c r="J165" s="169">
        <v>1.044829215016307</v>
      </c>
      <c r="K165" s="169">
        <v>-3.2507464075445824</v>
      </c>
      <c r="L165" s="169">
        <v>-0.4464724984383821</v>
      </c>
      <c r="M165" s="169">
        <v>0.3129796807448173</v>
      </c>
      <c r="N165" s="169">
        <v>0.65253250348251868</v>
      </c>
      <c r="O165" s="169">
        <v>-1.9485765065951313</v>
      </c>
    </row>
    <row r="166" spans="1:15" ht="12.75" customHeight="1" x14ac:dyDescent="0.2">
      <c r="A166" s="139"/>
      <c r="B166" s="139" t="s">
        <v>4</v>
      </c>
      <c r="C166" s="169">
        <v>0.97242133122790619</v>
      </c>
      <c r="D166" s="169">
        <v>1.6417867161134296</v>
      </c>
      <c r="E166" s="169">
        <v>-2.9249000077170564</v>
      </c>
      <c r="F166" s="169">
        <v>3.7903652281845268</v>
      </c>
      <c r="G166" s="169">
        <v>7.0100526202241156</v>
      </c>
      <c r="H166" s="169">
        <v>2.4477638628606826</v>
      </c>
      <c r="I166" s="169">
        <v>1.543511681258579</v>
      </c>
      <c r="J166" s="169">
        <v>1.9523674062830025</v>
      </c>
      <c r="K166" s="169">
        <v>-4.1698461126748754</v>
      </c>
      <c r="L166" s="169">
        <v>-0.10251357729816846</v>
      </c>
      <c r="M166" s="169">
        <v>0.33099563764066886</v>
      </c>
      <c r="N166" s="169">
        <v>0.58709255087421752</v>
      </c>
      <c r="O166" s="169">
        <v>-0.78968903573326088</v>
      </c>
    </row>
    <row r="167" spans="1:15" ht="12.75" customHeight="1" x14ac:dyDescent="0.2">
      <c r="A167" s="139"/>
      <c r="B167" s="139" t="s">
        <v>1</v>
      </c>
      <c r="C167" s="169">
        <v>1.4716935250741869</v>
      </c>
      <c r="D167" s="169">
        <v>1.7642586394503894</v>
      </c>
      <c r="E167" s="169">
        <v>-3.0209003090172217</v>
      </c>
      <c r="F167" s="169">
        <v>3.0304843701006519</v>
      </c>
      <c r="G167" s="169">
        <v>4.5303067396777834</v>
      </c>
      <c r="H167" s="169">
        <v>6.3200202421923279</v>
      </c>
      <c r="I167" s="169">
        <v>1.2279230411126463</v>
      </c>
      <c r="J167" s="169">
        <v>3.883603563076818</v>
      </c>
      <c r="K167" s="169">
        <v>-3.8991508428510144</v>
      </c>
      <c r="L167" s="169">
        <v>1.3376737078075962E-2</v>
      </c>
      <c r="M167" s="169">
        <v>0.30225360685115277</v>
      </c>
      <c r="N167" s="169">
        <v>0.76943161895211176</v>
      </c>
      <c r="O167" s="169">
        <v>2.1320091126559788</v>
      </c>
    </row>
    <row r="168" spans="1:15" ht="12.75" customHeight="1" x14ac:dyDescent="0.2">
      <c r="A168" s="139"/>
      <c r="B168" s="139" t="s">
        <v>2</v>
      </c>
      <c r="C168" s="169">
        <v>1.6309456550815611</v>
      </c>
      <c r="D168" s="169">
        <v>2.1818027750000084</v>
      </c>
      <c r="E168" s="169">
        <v>-2.3444210022655483</v>
      </c>
      <c r="F168" s="169">
        <v>1.4555573650728064</v>
      </c>
      <c r="G168" s="169">
        <v>1.8511075076388437</v>
      </c>
      <c r="H168" s="169">
        <v>8.1193965304059788</v>
      </c>
      <c r="I168" s="169">
        <v>0.96011456237998516</v>
      </c>
      <c r="J168" s="169">
        <v>4.4993228818251225</v>
      </c>
      <c r="K168" s="169">
        <v>-1.9590780125489857</v>
      </c>
      <c r="L168" s="169">
        <v>-0.1265731274905022</v>
      </c>
      <c r="M168" s="169">
        <v>0.33992397496599835</v>
      </c>
      <c r="N168" s="169">
        <v>1.1373748898862601</v>
      </c>
      <c r="O168" s="169">
        <v>1.1082000398891552</v>
      </c>
    </row>
    <row r="169" spans="1:15" ht="12.75" customHeight="1" x14ac:dyDescent="0.2">
      <c r="A169" s="139">
        <v>2017</v>
      </c>
      <c r="B169" s="139" t="s">
        <v>3</v>
      </c>
      <c r="C169" s="169">
        <v>1.661537172197356</v>
      </c>
      <c r="D169" s="169">
        <v>1.5709673253765573</v>
      </c>
      <c r="E169" s="169">
        <v>-0.67833234342207049</v>
      </c>
      <c r="F169" s="169">
        <v>-0.49869484062013214</v>
      </c>
      <c r="G169" s="169">
        <v>0.65209429705271305</v>
      </c>
      <c r="H169" s="169">
        <v>6.9827456908700043</v>
      </c>
      <c r="I169" s="169">
        <v>0.73411426124792456</v>
      </c>
      <c r="J169" s="169">
        <v>5.4955276796750923</v>
      </c>
      <c r="K169" s="169">
        <v>0.19658148513298102</v>
      </c>
      <c r="L169" s="169">
        <v>-0.32023277807941497</v>
      </c>
      <c r="M169" s="169">
        <v>0.44078942914873664</v>
      </c>
      <c r="N169" s="169">
        <v>1.5139520255539338</v>
      </c>
      <c r="O169" s="169">
        <v>2.0107762506823121</v>
      </c>
    </row>
    <row r="170" spans="1:15" ht="12.75" customHeight="1" x14ac:dyDescent="0.2">
      <c r="A170" s="139"/>
      <c r="B170" s="139" t="s">
        <v>4</v>
      </c>
      <c r="C170" s="169">
        <v>1.4423197552315514</v>
      </c>
      <c r="D170" s="169">
        <v>1.081562359844213</v>
      </c>
      <c r="E170" s="169">
        <v>0.38172114993278683</v>
      </c>
      <c r="F170" s="169">
        <v>-1.5775469067607588</v>
      </c>
      <c r="G170" s="169">
        <v>0.59462663356815426</v>
      </c>
      <c r="H170" s="169">
        <v>4.5811290262195428</v>
      </c>
      <c r="I170" s="169">
        <v>0.85575805890999845</v>
      </c>
      <c r="J170" s="169">
        <v>4.1717946750249837</v>
      </c>
      <c r="K170" s="169">
        <v>1.8903756492325812</v>
      </c>
      <c r="L170" s="169">
        <v>-0.43772363121669855</v>
      </c>
      <c r="M170" s="169">
        <v>0.82319094555251127</v>
      </c>
      <c r="N170" s="169">
        <v>1.779642190104596</v>
      </c>
      <c r="O170" s="169">
        <v>1.7251668163382874</v>
      </c>
    </row>
    <row r="171" spans="1:15" x14ac:dyDescent="0.2">
      <c r="A171" s="139"/>
      <c r="B171" s="139" t="s">
        <v>1</v>
      </c>
      <c r="C171" s="169">
        <v>1.1368466300450137</v>
      </c>
      <c r="D171" s="169">
        <v>1.1208244096471844</v>
      </c>
      <c r="E171" s="169">
        <v>1.379615232766966</v>
      </c>
      <c r="F171" s="169">
        <v>-1.2122163567635624</v>
      </c>
      <c r="G171" s="169">
        <v>1.3514469594950071</v>
      </c>
      <c r="H171" s="169">
        <v>2.0201735483199599</v>
      </c>
      <c r="I171" s="169">
        <v>1.13550809213082</v>
      </c>
      <c r="J171" s="169">
        <v>1.1723733617537846</v>
      </c>
      <c r="K171" s="169">
        <v>2.2305437371365997</v>
      </c>
      <c r="L171" s="169">
        <v>-0.27125108154284305</v>
      </c>
      <c r="M171" s="169">
        <v>1.0145017913121421</v>
      </c>
      <c r="N171" s="169">
        <v>1.8332187833794364</v>
      </c>
      <c r="O171" s="169">
        <v>0.90884581848006007</v>
      </c>
    </row>
    <row r="172" spans="1:15" x14ac:dyDescent="0.2">
      <c r="A172" s="139"/>
      <c r="B172" s="92" t="s">
        <v>2</v>
      </c>
      <c r="C172" s="169">
        <v>1.0662517955178856</v>
      </c>
      <c r="D172" s="169">
        <v>1.3216528130550529</v>
      </c>
      <c r="E172" s="169">
        <v>1.3674270406390292</v>
      </c>
      <c r="F172" s="169">
        <v>0.36474544788605101</v>
      </c>
      <c r="G172" s="169">
        <v>2.9869689655027685</v>
      </c>
      <c r="H172" s="169">
        <v>5.2566482526685832E-2</v>
      </c>
      <c r="I172" s="169">
        <v>1.3321063961089976</v>
      </c>
      <c r="J172" s="169">
        <v>-7.32500042673081E-2</v>
      </c>
      <c r="K172" s="169">
        <v>1.4906543788672622</v>
      </c>
      <c r="L172" s="169">
        <v>9.3091125173998535E-3</v>
      </c>
      <c r="M172" s="169">
        <v>1.2272371099448236</v>
      </c>
      <c r="N172" s="169">
        <v>1.7858344283791467</v>
      </c>
      <c r="O172" s="169">
        <v>1.0893395789745881</v>
      </c>
    </row>
    <row r="173" spans="1:15" x14ac:dyDescent="0.2">
      <c r="A173" s="92">
        <v>2018</v>
      </c>
      <c r="B173" s="141" t="s">
        <v>3</v>
      </c>
      <c r="C173" s="169">
        <v>1.0019701953431337</v>
      </c>
      <c r="D173" s="169">
        <v>1.5230364117252577</v>
      </c>
      <c r="E173" s="169">
        <v>1.2834018830016021</v>
      </c>
      <c r="F173" s="169">
        <v>2.3673937456087515</v>
      </c>
      <c r="G173" s="169">
        <v>3.4587817643326275</v>
      </c>
      <c r="H173" s="169">
        <v>-0.45126513620766673</v>
      </c>
      <c r="I173" s="169">
        <v>1.3322929648456352</v>
      </c>
      <c r="J173" s="169">
        <v>-1.4555443292972257</v>
      </c>
      <c r="K173" s="169">
        <v>1.4609676169325923</v>
      </c>
      <c r="L173" s="169">
        <v>0.31695822272489238</v>
      </c>
      <c r="M173" s="169">
        <v>1.0804706225700329</v>
      </c>
      <c r="N173" s="169">
        <v>1.6783449490699098</v>
      </c>
      <c r="O173" s="169">
        <v>0.60874231053001893</v>
      </c>
    </row>
    <row r="174" spans="1:15" x14ac:dyDescent="0.2">
      <c r="B174" s="187" t="s">
        <v>4</v>
      </c>
      <c r="C174" s="169">
        <v>1.128652144482146</v>
      </c>
      <c r="D174" s="169">
        <v>2.1008335421987141</v>
      </c>
      <c r="E174" s="169">
        <v>2.143667678025281</v>
      </c>
      <c r="F174" s="169">
        <v>3.4768799833664872</v>
      </c>
      <c r="G174" s="169">
        <v>2.5597241036811909</v>
      </c>
      <c r="H174" s="169">
        <v>0.37004196404839718</v>
      </c>
      <c r="I174" s="169">
        <v>1.1196070143650871</v>
      </c>
      <c r="J174" s="169">
        <v>-1.5841246259822839</v>
      </c>
      <c r="K174" s="169">
        <v>1.7276779893837642</v>
      </c>
      <c r="L174" s="169">
        <v>0.48989194485980647</v>
      </c>
      <c r="M174" s="169">
        <v>0.60023843036617563</v>
      </c>
      <c r="N174" s="169">
        <v>1.4582061687975454</v>
      </c>
      <c r="O174" s="169">
        <v>0.70515328327795146</v>
      </c>
    </row>
    <row r="175" spans="1:15" x14ac:dyDescent="0.2">
      <c r="B175" s="187" t="s">
        <v>1</v>
      </c>
      <c r="C175" s="169">
        <v>1.2544350552591936</v>
      </c>
      <c r="D175" s="169">
        <v>1.8846171152823388</v>
      </c>
      <c r="E175" s="169">
        <v>2.1346934690583197</v>
      </c>
      <c r="F175" s="169">
        <v>4.4793079132937237</v>
      </c>
      <c r="G175" s="169">
        <v>2.5184365855701856</v>
      </c>
      <c r="H175" s="169">
        <v>1.1126065974765567</v>
      </c>
      <c r="I175" s="169">
        <v>0.87598192991730173</v>
      </c>
      <c r="J175" s="169">
        <v>-0.75926384547756243</v>
      </c>
      <c r="K175" s="169">
        <v>3.008782110115618</v>
      </c>
      <c r="L175" s="169">
        <v>0.45150412496377612</v>
      </c>
      <c r="M175" s="169">
        <v>0.38843283487202029</v>
      </c>
      <c r="N175" s="169">
        <v>1.1589147280812</v>
      </c>
      <c r="O175" s="169">
        <v>0.81822260599135177</v>
      </c>
    </row>
    <row r="176" spans="1:15" x14ac:dyDescent="0.2">
      <c r="B176" s="187" t="s">
        <v>2</v>
      </c>
      <c r="C176" s="169">
        <v>1.4071711748206184</v>
      </c>
      <c r="D176" s="169">
        <v>1.5602182764451697</v>
      </c>
      <c r="E176" s="169">
        <v>2.8134021072932001</v>
      </c>
      <c r="F176" s="169">
        <v>4.4217406523686265</v>
      </c>
      <c r="G176" s="169">
        <v>2.2249990953134642</v>
      </c>
      <c r="H176" s="169">
        <v>2.7083623056432771</v>
      </c>
      <c r="I176" s="169">
        <v>0.69965513502198462</v>
      </c>
      <c r="J176" s="169">
        <v>-0.525691451060041</v>
      </c>
      <c r="K176" s="169">
        <v>4.3982032150738206</v>
      </c>
      <c r="L176" s="169">
        <v>0.59350829757866563</v>
      </c>
      <c r="M176" s="169">
        <v>5.0727899683678856E-2</v>
      </c>
      <c r="N176" s="169">
        <v>1.0460848601558865</v>
      </c>
      <c r="O176" s="169">
        <v>0.9161260968417082</v>
      </c>
    </row>
    <row r="177" spans="1:15" x14ac:dyDescent="0.2">
      <c r="A177" s="144" t="s">
        <v>231</v>
      </c>
      <c r="B177" s="144"/>
      <c r="C177" s="144"/>
      <c r="D177" s="144"/>
      <c r="E177" s="144"/>
      <c r="F177" s="144"/>
      <c r="G177" s="144"/>
      <c r="H177" s="144"/>
      <c r="I177" s="144"/>
      <c r="J177" s="144"/>
      <c r="K177" s="144"/>
      <c r="L177" s="144"/>
      <c r="M177" s="144"/>
      <c r="N177" s="144"/>
      <c r="O177" s="144"/>
    </row>
    <row r="178" spans="1:15" ht="12.75" customHeight="1" x14ac:dyDescent="0.2">
      <c r="A178" s="192" t="s">
        <v>213</v>
      </c>
      <c r="B178" s="192"/>
      <c r="C178" s="192"/>
      <c r="D178" s="192"/>
      <c r="E178" s="192"/>
      <c r="F178" s="192"/>
      <c r="G178" s="192"/>
      <c r="H178" s="193"/>
      <c r="I178" s="121"/>
      <c r="J178" s="121"/>
      <c r="K178" s="121"/>
      <c r="L178" s="121"/>
      <c r="M178" s="121"/>
      <c r="N178" s="121"/>
      <c r="O178" s="121"/>
    </row>
    <row r="179" spans="1:15" ht="12.75" customHeight="1" x14ac:dyDescent="0.2">
      <c r="A179" s="337" t="s">
        <v>17</v>
      </c>
      <c r="B179" s="337"/>
      <c r="C179" s="337"/>
      <c r="D179" s="337"/>
      <c r="E179" s="337"/>
      <c r="F179" s="337"/>
      <c r="G179" s="337"/>
      <c r="H179" s="340"/>
      <c r="I179" s="121"/>
      <c r="J179" s="121"/>
      <c r="K179" s="121"/>
      <c r="L179" s="121"/>
      <c r="M179" s="121"/>
      <c r="N179" s="121"/>
      <c r="O179" s="121"/>
    </row>
    <row r="180" spans="1:15" ht="12.75" customHeight="1" x14ac:dyDescent="0.2">
      <c r="A180" s="337" t="s">
        <v>214</v>
      </c>
      <c r="B180" s="337"/>
      <c r="C180" s="337"/>
      <c r="D180" s="337"/>
      <c r="E180" s="337"/>
      <c r="F180" s="337"/>
      <c r="G180" s="337"/>
      <c r="H180" s="340"/>
    </row>
    <row r="181" spans="1:15" ht="12.75" customHeight="1" x14ac:dyDescent="0.2">
      <c r="A181" s="192" t="s">
        <v>230</v>
      </c>
    </row>
  </sheetData>
  <mergeCells count="4">
    <mergeCell ref="A180:H180"/>
    <mergeCell ref="A179:H179"/>
    <mergeCell ref="A1:O1"/>
    <mergeCell ref="A3:D3"/>
  </mergeCells>
  <pageMargins left="0.55118110236220474" right="0.55118110236220474" top="0.78740157480314965" bottom="0.78740157480314965" header="0.51181102362204722" footer="0.51181102362204722"/>
  <pageSetup paperSize="9" scale="45"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HW420"/>
  <sheetViews>
    <sheetView view="pageBreakPreview" zoomScale="85" zoomScaleNormal="40" zoomScaleSheetLayoutView="85" workbookViewId="0">
      <pane ySplit="11" topLeftCell="A102" activePane="bottomLeft" state="frozen"/>
      <selection activeCell="E32" sqref="E32"/>
      <selection pane="bottomLeft" activeCell="G10" sqref="G10"/>
    </sheetView>
  </sheetViews>
  <sheetFormatPr defaultRowHeight="7.35" customHeight="1" x14ac:dyDescent="0.2"/>
  <cols>
    <col min="1" max="1" customWidth="true" style="129" width="6.7109375" collapsed="false"/>
    <col min="2" max="2" customWidth="true" style="94" width="6.0" collapsed="false"/>
    <col min="3" max="3" customWidth="true" style="121" width="16.0" collapsed="false"/>
    <col min="4" max="4" bestFit="true" customWidth="true" style="121" width="12.140625" collapsed="false"/>
    <col min="5" max="5" customWidth="true" style="121" width="15.5703125" collapsed="false"/>
    <col min="6" max="6" customWidth="true" style="120" width="12.7109375" collapsed="false"/>
    <col min="7" max="7" customWidth="true" style="120" width="14.28515625" collapsed="false"/>
    <col min="8" max="8" customWidth="true" style="117" width="18.140625" collapsed="false"/>
    <col min="9" max="9" customWidth="true" style="120" width="17.7109375" collapsed="false"/>
    <col min="10" max="10" customWidth="true" style="117" width="16.7109375" collapsed="false"/>
    <col min="11" max="11" customWidth="true" style="117" width="13.7109375" collapsed="false"/>
    <col min="12" max="12" customWidth="true" style="117" width="15.85546875" collapsed="false"/>
    <col min="13" max="13" customWidth="true" style="121" width="14.0" collapsed="false"/>
    <col min="14" max="14" customWidth="true" style="121" width="14.7109375" collapsed="false"/>
    <col min="15" max="16384" style="99" width="9.140625" collapsed="false"/>
  </cols>
  <sheetData>
    <row r="1" spans="1:231" s="225" customFormat="1" ht="58.5" customHeight="1" x14ac:dyDescent="0.2">
      <c r="A1" s="344" t="s">
        <v>266</v>
      </c>
      <c r="B1" s="345"/>
      <c r="C1" s="345"/>
      <c r="D1" s="345"/>
      <c r="E1" s="345"/>
      <c r="F1" s="345"/>
      <c r="G1" s="345"/>
      <c r="H1" s="345"/>
      <c r="I1" s="345"/>
      <c r="J1" s="345"/>
      <c r="K1" s="345"/>
      <c r="L1" s="345"/>
      <c r="M1" s="346"/>
      <c r="N1" s="346"/>
    </row>
    <row r="2" spans="1:231" s="225" customFormat="1" ht="12.75" x14ac:dyDescent="0.2">
      <c r="A2" s="145"/>
      <c r="B2" s="209"/>
      <c r="C2" s="210"/>
      <c r="D2" s="210"/>
      <c r="E2" s="210"/>
      <c r="F2" s="243"/>
      <c r="G2" s="243"/>
      <c r="H2" s="226"/>
      <c r="I2" s="243"/>
      <c r="J2" s="226"/>
      <c r="K2" s="226"/>
      <c r="L2" s="226"/>
      <c r="M2" s="210"/>
      <c r="N2" s="210"/>
    </row>
    <row r="3" spans="1:231" s="245" customFormat="1" ht="18" x14ac:dyDescent="0.25">
      <c r="A3" s="287" t="s">
        <v>288</v>
      </c>
      <c r="B3" s="287"/>
      <c r="C3" s="287"/>
      <c r="D3" s="108"/>
      <c r="E3" s="108"/>
      <c r="F3" s="119"/>
      <c r="G3" s="119"/>
      <c r="H3" s="244"/>
      <c r="J3" s="246"/>
      <c r="K3" s="246"/>
      <c r="L3" s="244"/>
      <c r="M3" s="108"/>
      <c r="N3" s="108"/>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c r="EJ3" s="225"/>
      <c r="EK3" s="225"/>
      <c r="EL3" s="225"/>
      <c r="EM3" s="225"/>
      <c r="EN3" s="225"/>
      <c r="EO3" s="225"/>
      <c r="EP3" s="225"/>
      <c r="EQ3" s="225"/>
      <c r="ER3" s="225"/>
      <c r="ES3" s="225"/>
      <c r="ET3" s="225"/>
      <c r="EU3" s="225"/>
      <c r="EV3" s="225"/>
      <c r="EW3" s="225"/>
      <c r="EX3" s="225"/>
      <c r="EY3" s="225"/>
      <c r="EZ3" s="225"/>
      <c r="FA3" s="225"/>
      <c r="FB3" s="225"/>
      <c r="FC3" s="225"/>
      <c r="FD3" s="225"/>
      <c r="FE3" s="225"/>
      <c r="FF3" s="225"/>
      <c r="FG3" s="225"/>
      <c r="FH3" s="225"/>
      <c r="FI3" s="225"/>
      <c r="FJ3" s="225"/>
      <c r="FK3" s="225"/>
      <c r="FL3" s="225"/>
      <c r="FM3" s="225"/>
      <c r="FN3" s="225"/>
      <c r="FO3" s="225"/>
      <c r="FP3" s="225"/>
      <c r="FQ3" s="225"/>
      <c r="FR3" s="225"/>
      <c r="FS3" s="225"/>
      <c r="FT3" s="225"/>
      <c r="FU3" s="225"/>
      <c r="FV3" s="225"/>
      <c r="FW3" s="225"/>
      <c r="FX3" s="225"/>
      <c r="FY3" s="225"/>
      <c r="FZ3" s="225"/>
      <c r="GA3" s="225"/>
      <c r="GB3" s="225"/>
      <c r="GC3" s="225"/>
      <c r="GD3" s="225"/>
      <c r="GE3" s="225"/>
      <c r="GF3" s="225"/>
      <c r="GG3" s="225"/>
      <c r="GH3" s="225"/>
      <c r="GI3" s="225"/>
      <c r="GJ3" s="225"/>
      <c r="GK3" s="225"/>
      <c r="GL3" s="225"/>
      <c r="GM3" s="225"/>
      <c r="GN3" s="225"/>
      <c r="GO3" s="225"/>
      <c r="GP3" s="225"/>
      <c r="GQ3" s="225"/>
      <c r="GR3" s="225"/>
      <c r="GS3" s="225"/>
      <c r="GT3" s="225"/>
      <c r="GU3" s="225"/>
      <c r="GV3" s="225"/>
      <c r="GW3" s="225"/>
      <c r="GX3" s="225"/>
      <c r="GY3" s="225"/>
      <c r="GZ3" s="225"/>
      <c r="HA3" s="225"/>
      <c r="HB3" s="225"/>
      <c r="HC3" s="225"/>
      <c r="HD3" s="225"/>
      <c r="HE3" s="225"/>
      <c r="HF3" s="225"/>
      <c r="HG3" s="225"/>
      <c r="HH3" s="225"/>
      <c r="HI3" s="225"/>
      <c r="HJ3" s="225"/>
      <c r="HK3" s="225"/>
      <c r="HL3" s="225"/>
      <c r="HM3" s="225"/>
      <c r="HN3" s="225"/>
      <c r="HO3" s="225"/>
      <c r="HP3" s="225"/>
      <c r="HQ3" s="225"/>
      <c r="HR3" s="225"/>
      <c r="HS3" s="225"/>
      <c r="HT3" s="225"/>
      <c r="HU3" s="225"/>
      <c r="HV3" s="225"/>
      <c r="HW3" s="225"/>
    </row>
    <row r="4" spans="1:231" s="245" customFormat="1" ht="18.75" thickBot="1" x14ac:dyDescent="0.3">
      <c r="A4" s="247"/>
      <c r="B4" s="248"/>
      <c r="C4" s="249"/>
      <c r="D4" s="249"/>
      <c r="E4" s="249"/>
      <c r="F4" s="250"/>
      <c r="G4" s="250"/>
      <c r="H4" s="251"/>
      <c r="I4" s="251"/>
      <c r="J4" s="251"/>
      <c r="K4" s="251"/>
      <c r="L4" s="251"/>
      <c r="M4" s="249"/>
      <c r="N4" s="288" t="s">
        <v>216</v>
      </c>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c r="FF4" s="225"/>
      <c r="FG4" s="225"/>
      <c r="FH4" s="225"/>
      <c r="FI4" s="225"/>
      <c r="FJ4" s="225"/>
      <c r="FK4" s="225"/>
      <c r="FL4" s="225"/>
      <c r="FM4" s="225"/>
      <c r="FN4" s="225"/>
      <c r="FO4" s="225"/>
      <c r="FP4" s="225"/>
      <c r="FQ4" s="225"/>
      <c r="FR4" s="225"/>
      <c r="FS4" s="225"/>
      <c r="FT4" s="225"/>
      <c r="FU4" s="225"/>
      <c r="FV4" s="225"/>
      <c r="FW4" s="225"/>
      <c r="FX4" s="225"/>
      <c r="FY4" s="225"/>
      <c r="FZ4" s="225"/>
      <c r="GA4" s="225"/>
      <c r="GB4" s="225"/>
      <c r="GC4" s="225"/>
      <c r="GD4" s="225"/>
      <c r="GE4" s="225"/>
      <c r="GF4" s="225"/>
      <c r="GG4" s="225"/>
      <c r="GH4" s="225"/>
      <c r="GI4" s="225"/>
      <c r="GJ4" s="225"/>
      <c r="GK4" s="225"/>
      <c r="GL4" s="225"/>
      <c r="GM4" s="225"/>
      <c r="GN4" s="225"/>
      <c r="GO4" s="225"/>
      <c r="GP4" s="225"/>
      <c r="GQ4" s="225"/>
      <c r="GR4" s="225"/>
      <c r="GS4" s="225"/>
      <c r="GT4" s="225"/>
      <c r="GU4" s="225"/>
      <c r="GV4" s="225"/>
      <c r="GW4" s="225"/>
      <c r="GX4" s="225"/>
      <c r="GY4" s="225"/>
      <c r="GZ4" s="225"/>
      <c r="HA4" s="225"/>
      <c r="HB4" s="225"/>
      <c r="HC4" s="225"/>
      <c r="HD4" s="225"/>
      <c r="HE4" s="225"/>
      <c r="HF4" s="225"/>
      <c r="HG4" s="225"/>
      <c r="HH4" s="225"/>
      <c r="HI4" s="225"/>
      <c r="HJ4" s="225"/>
      <c r="HK4" s="225"/>
      <c r="HL4" s="225"/>
      <c r="HM4" s="225"/>
      <c r="HN4" s="225"/>
      <c r="HO4" s="225"/>
      <c r="HP4" s="225"/>
      <c r="HQ4" s="225"/>
      <c r="HR4" s="225"/>
      <c r="HS4" s="225"/>
      <c r="HT4" s="225"/>
      <c r="HU4" s="225"/>
      <c r="HV4" s="225"/>
      <c r="HW4" s="225"/>
    </row>
    <row r="5" spans="1:231" s="245" customFormat="1" ht="16.5" customHeight="1" x14ac:dyDescent="0.2">
      <c r="A5" s="252"/>
      <c r="B5" s="253"/>
      <c r="C5" s="108"/>
      <c r="D5" s="108"/>
      <c r="E5" s="108"/>
      <c r="F5" s="347" t="s">
        <v>16</v>
      </c>
      <c r="G5" s="348"/>
      <c r="H5" s="348"/>
      <c r="I5" s="348"/>
      <c r="J5" s="348"/>
      <c r="K5" s="348"/>
      <c r="L5" s="348"/>
      <c r="M5" s="108"/>
      <c r="N5" s="108"/>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5"/>
      <c r="FG5" s="225"/>
      <c r="FH5" s="225"/>
      <c r="FI5" s="225"/>
      <c r="FJ5" s="225"/>
      <c r="FK5" s="225"/>
      <c r="FL5" s="225"/>
      <c r="FM5" s="225"/>
      <c r="FN5" s="225"/>
      <c r="FO5" s="225"/>
      <c r="FP5" s="225"/>
      <c r="FQ5" s="225"/>
      <c r="FR5" s="225"/>
      <c r="FS5" s="225"/>
      <c r="FT5" s="225"/>
      <c r="FU5" s="225"/>
      <c r="FV5" s="225"/>
      <c r="FW5" s="225"/>
      <c r="FX5" s="225"/>
      <c r="FY5" s="225"/>
      <c r="FZ5" s="225"/>
      <c r="GA5" s="225"/>
      <c r="GB5" s="225"/>
      <c r="GC5" s="225"/>
      <c r="GD5" s="225"/>
      <c r="GE5" s="225"/>
      <c r="GF5" s="225"/>
      <c r="GG5" s="225"/>
      <c r="GH5" s="225"/>
      <c r="GI5" s="225"/>
      <c r="GJ5" s="225"/>
      <c r="GK5" s="225"/>
      <c r="GL5" s="225"/>
      <c r="GM5" s="225"/>
      <c r="GN5" s="225"/>
      <c r="GO5" s="225"/>
      <c r="GP5" s="225"/>
      <c r="GQ5" s="225"/>
      <c r="GR5" s="225"/>
      <c r="GS5" s="225"/>
      <c r="GT5" s="225"/>
      <c r="GU5" s="225"/>
      <c r="GV5" s="225"/>
      <c r="GW5" s="225"/>
      <c r="GX5" s="225"/>
      <c r="GY5" s="225"/>
      <c r="GZ5" s="225"/>
      <c r="HA5" s="225"/>
      <c r="HB5" s="225"/>
      <c r="HC5" s="225"/>
      <c r="HD5" s="225"/>
      <c r="HE5" s="225"/>
      <c r="HF5" s="225"/>
      <c r="HG5" s="225"/>
      <c r="HH5" s="225"/>
      <c r="HI5" s="225"/>
      <c r="HJ5" s="225"/>
      <c r="HK5" s="225"/>
      <c r="HL5" s="225"/>
      <c r="HM5" s="225"/>
      <c r="HN5" s="225"/>
      <c r="HO5" s="225"/>
      <c r="HP5" s="225"/>
      <c r="HQ5" s="225"/>
      <c r="HR5" s="225"/>
      <c r="HS5" s="225"/>
      <c r="HT5" s="225"/>
      <c r="HU5" s="225"/>
      <c r="HV5" s="225"/>
      <c r="HW5" s="225"/>
    </row>
    <row r="6" spans="1:231" s="245" customFormat="1" ht="52.5" customHeight="1" x14ac:dyDescent="0.2">
      <c r="A6" s="252"/>
      <c r="B6" s="253"/>
      <c r="C6" s="257" t="s">
        <v>27</v>
      </c>
      <c r="D6" s="257" t="s">
        <v>20</v>
      </c>
      <c r="E6" s="257" t="s">
        <v>255</v>
      </c>
      <c r="F6" s="258" t="s">
        <v>38</v>
      </c>
      <c r="G6" s="258" t="s">
        <v>39</v>
      </c>
      <c r="H6" s="258" t="s">
        <v>44</v>
      </c>
      <c r="I6" s="258" t="s">
        <v>72</v>
      </c>
      <c r="J6" s="258" t="s">
        <v>74</v>
      </c>
      <c r="K6" s="258" t="s">
        <v>28</v>
      </c>
      <c r="L6" s="258" t="s">
        <v>75</v>
      </c>
      <c r="M6" s="257" t="s">
        <v>36</v>
      </c>
      <c r="N6" s="257" t="s">
        <v>37</v>
      </c>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5"/>
      <c r="CM6" s="225"/>
      <c r="CN6" s="225"/>
      <c r="CO6" s="225"/>
      <c r="CP6" s="225"/>
      <c r="CQ6" s="225"/>
      <c r="CR6" s="225"/>
      <c r="CS6" s="225"/>
      <c r="CT6" s="225"/>
      <c r="CU6" s="225"/>
      <c r="CV6" s="225"/>
      <c r="CW6" s="225"/>
      <c r="CX6" s="225"/>
      <c r="CY6" s="225"/>
      <c r="CZ6" s="225"/>
      <c r="DA6" s="225"/>
      <c r="DB6" s="225"/>
      <c r="DC6" s="225"/>
      <c r="DD6" s="225"/>
      <c r="DE6" s="225"/>
      <c r="DF6" s="225"/>
      <c r="DG6" s="225"/>
      <c r="DH6" s="225"/>
      <c r="DI6" s="225"/>
      <c r="DJ6" s="225"/>
      <c r="DK6" s="225"/>
      <c r="DL6" s="225"/>
      <c r="DM6" s="225"/>
      <c r="DN6" s="225"/>
      <c r="DO6" s="225"/>
      <c r="DP6" s="225"/>
      <c r="DQ6" s="225"/>
      <c r="DR6" s="225"/>
      <c r="DS6" s="225"/>
      <c r="DT6" s="225"/>
      <c r="DU6" s="225"/>
      <c r="DV6" s="225"/>
      <c r="DW6" s="225"/>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c r="FF6" s="225"/>
      <c r="FG6" s="225"/>
      <c r="FH6" s="225"/>
      <c r="FI6" s="225"/>
      <c r="FJ6" s="225"/>
      <c r="FK6" s="225"/>
      <c r="FL6" s="225"/>
      <c r="FM6" s="225"/>
      <c r="FN6" s="225"/>
      <c r="FO6" s="225"/>
      <c r="FP6" s="225"/>
      <c r="FQ6" s="225"/>
      <c r="FR6" s="225"/>
      <c r="FS6" s="225"/>
      <c r="FT6" s="225"/>
      <c r="FU6" s="225"/>
      <c r="FV6" s="225"/>
      <c r="FW6" s="225"/>
      <c r="FX6" s="225"/>
      <c r="FY6" s="225"/>
      <c r="FZ6" s="225"/>
      <c r="GA6" s="225"/>
      <c r="GB6" s="225"/>
      <c r="GC6" s="225"/>
      <c r="GD6" s="225"/>
      <c r="GE6" s="225"/>
      <c r="GF6" s="225"/>
      <c r="GG6" s="225"/>
      <c r="GH6" s="225"/>
      <c r="GI6" s="225"/>
      <c r="GJ6" s="225"/>
      <c r="GK6" s="225"/>
      <c r="GL6" s="225"/>
      <c r="GM6" s="225"/>
      <c r="GN6" s="225"/>
      <c r="GO6" s="225"/>
      <c r="GP6" s="225"/>
      <c r="GQ6" s="225"/>
      <c r="GR6" s="225"/>
      <c r="GS6" s="225"/>
      <c r="GT6" s="225"/>
      <c r="GU6" s="225"/>
      <c r="GV6" s="225"/>
      <c r="GW6" s="225"/>
      <c r="GX6" s="225"/>
      <c r="GY6" s="225"/>
      <c r="GZ6" s="225"/>
      <c r="HA6" s="225"/>
      <c r="HB6" s="225"/>
      <c r="HC6" s="225"/>
      <c r="HD6" s="225"/>
      <c r="HE6" s="225"/>
      <c r="HF6" s="225"/>
      <c r="HG6" s="225"/>
      <c r="HH6" s="225"/>
      <c r="HI6" s="225"/>
      <c r="HJ6" s="225"/>
      <c r="HK6" s="225"/>
      <c r="HL6" s="225"/>
      <c r="HM6" s="225"/>
      <c r="HN6" s="225"/>
      <c r="HO6" s="225"/>
      <c r="HP6" s="225"/>
      <c r="HQ6" s="225"/>
      <c r="HR6" s="225"/>
      <c r="HS6" s="225"/>
      <c r="HT6" s="225"/>
      <c r="HU6" s="225"/>
      <c r="HV6" s="225"/>
      <c r="HW6" s="225"/>
    </row>
    <row r="7" spans="1:231" s="255" customFormat="1" ht="12.75" x14ac:dyDescent="0.2">
      <c r="A7" s="118"/>
      <c r="B7" s="254"/>
      <c r="C7" s="259"/>
      <c r="D7" s="259"/>
      <c r="E7" s="259"/>
      <c r="F7" s="260"/>
      <c r="G7" s="260"/>
      <c r="H7" s="258"/>
      <c r="I7" s="238"/>
      <c r="J7" s="261"/>
      <c r="K7" s="261"/>
      <c r="L7" s="262"/>
      <c r="M7" s="259"/>
      <c r="N7" s="259"/>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c r="BQ7" s="225"/>
      <c r="BR7" s="225"/>
      <c r="BS7" s="225"/>
      <c r="BT7" s="225"/>
      <c r="BU7" s="225"/>
      <c r="BV7" s="225"/>
      <c r="BW7" s="225"/>
      <c r="BX7" s="225"/>
      <c r="BY7" s="225"/>
      <c r="BZ7" s="225"/>
      <c r="CA7" s="225"/>
      <c r="CB7" s="225"/>
      <c r="CC7" s="225"/>
      <c r="CD7" s="225"/>
      <c r="CE7" s="225"/>
      <c r="CF7" s="225"/>
      <c r="CG7" s="225"/>
      <c r="CH7" s="225"/>
      <c r="CI7" s="225"/>
      <c r="CJ7" s="225"/>
      <c r="CK7" s="225"/>
      <c r="CL7" s="225"/>
      <c r="CM7" s="225"/>
      <c r="CN7" s="225"/>
      <c r="CO7" s="225"/>
      <c r="CP7" s="225"/>
      <c r="CQ7" s="225"/>
      <c r="CR7" s="225"/>
      <c r="CS7" s="225"/>
      <c r="CT7" s="225"/>
      <c r="CU7" s="225"/>
      <c r="CV7" s="225"/>
      <c r="CW7" s="225"/>
      <c r="CX7" s="225"/>
      <c r="CY7" s="225"/>
      <c r="CZ7" s="225"/>
      <c r="DA7" s="225"/>
      <c r="DB7" s="225"/>
      <c r="DC7" s="225"/>
      <c r="DD7" s="225"/>
      <c r="DE7" s="225"/>
      <c r="DF7" s="225"/>
      <c r="DG7" s="225"/>
      <c r="DH7" s="225"/>
      <c r="DI7" s="225"/>
      <c r="DJ7" s="225"/>
      <c r="DK7" s="225"/>
      <c r="DL7" s="225"/>
      <c r="DM7" s="225"/>
      <c r="DN7" s="225"/>
      <c r="DO7" s="225"/>
      <c r="DP7" s="225"/>
      <c r="DQ7" s="225"/>
      <c r="DR7" s="225"/>
      <c r="DS7" s="225"/>
      <c r="DT7" s="225"/>
      <c r="DU7" s="225"/>
      <c r="DV7" s="225"/>
      <c r="DW7" s="225"/>
      <c r="DX7" s="225"/>
      <c r="DY7" s="225"/>
      <c r="DZ7" s="225"/>
      <c r="EA7" s="225"/>
      <c r="EB7" s="225"/>
      <c r="EC7" s="225"/>
      <c r="ED7" s="225"/>
      <c r="EE7" s="225"/>
      <c r="EF7" s="225"/>
      <c r="EG7" s="225"/>
      <c r="EH7" s="225"/>
      <c r="EI7" s="225"/>
      <c r="EJ7" s="225"/>
      <c r="EK7" s="225"/>
      <c r="EL7" s="225"/>
      <c r="EM7" s="225"/>
      <c r="EN7" s="225"/>
      <c r="EO7" s="225"/>
      <c r="EP7" s="225"/>
      <c r="EQ7" s="225"/>
      <c r="ER7" s="225"/>
      <c r="ES7" s="225"/>
      <c r="ET7" s="225"/>
      <c r="EU7" s="225"/>
      <c r="EV7" s="225"/>
      <c r="EW7" s="225"/>
      <c r="EX7" s="225"/>
      <c r="EY7" s="225"/>
      <c r="EZ7" s="225"/>
      <c r="FA7" s="225"/>
      <c r="FB7" s="225"/>
      <c r="FC7" s="225"/>
      <c r="FD7" s="225"/>
      <c r="FE7" s="225"/>
      <c r="FF7" s="225"/>
      <c r="FG7" s="225"/>
      <c r="FH7" s="225"/>
      <c r="FI7" s="225"/>
      <c r="FJ7" s="225"/>
      <c r="FK7" s="225"/>
      <c r="FL7" s="225"/>
      <c r="FM7" s="225"/>
      <c r="FN7" s="225"/>
      <c r="FO7" s="225"/>
      <c r="FP7" s="225"/>
      <c r="FQ7" s="225"/>
      <c r="FR7" s="225"/>
      <c r="FS7" s="225"/>
      <c r="FT7" s="225"/>
      <c r="FU7" s="225"/>
      <c r="FV7" s="225"/>
      <c r="FW7" s="225"/>
      <c r="FX7" s="225"/>
      <c r="FY7" s="225"/>
      <c r="FZ7" s="225"/>
      <c r="GA7" s="225"/>
      <c r="GB7" s="225"/>
      <c r="GC7" s="225"/>
      <c r="GD7" s="225"/>
      <c r="GE7" s="225"/>
      <c r="GF7" s="225"/>
      <c r="GG7" s="225"/>
      <c r="GH7" s="225"/>
      <c r="GI7" s="225"/>
      <c r="GJ7" s="225"/>
      <c r="GK7" s="225"/>
      <c r="GL7" s="225"/>
      <c r="GM7" s="225"/>
      <c r="GN7" s="225"/>
      <c r="GO7" s="225"/>
      <c r="GP7" s="225"/>
      <c r="GQ7" s="225"/>
      <c r="GR7" s="225"/>
      <c r="GS7" s="225"/>
      <c r="GT7" s="225"/>
      <c r="GU7" s="225"/>
      <c r="GV7" s="225"/>
      <c r="GW7" s="225"/>
      <c r="GX7" s="225"/>
      <c r="GY7" s="225"/>
      <c r="GZ7" s="225"/>
      <c r="HA7" s="225"/>
      <c r="HB7" s="225"/>
      <c r="HC7" s="225"/>
      <c r="HD7" s="225"/>
      <c r="HE7" s="225"/>
      <c r="HF7" s="225"/>
      <c r="HG7" s="225"/>
      <c r="HH7" s="225"/>
      <c r="HI7" s="225"/>
      <c r="HJ7" s="225"/>
      <c r="HK7" s="225"/>
      <c r="HL7" s="225"/>
      <c r="HM7" s="225"/>
      <c r="HN7" s="225"/>
      <c r="HO7" s="225"/>
      <c r="HP7" s="225"/>
      <c r="HQ7" s="225"/>
      <c r="HR7" s="225"/>
      <c r="HS7" s="225"/>
      <c r="HT7" s="225"/>
      <c r="HU7" s="225"/>
      <c r="HV7" s="225"/>
      <c r="HW7" s="225"/>
    </row>
    <row r="8" spans="1:231" s="255" customFormat="1" ht="13.5" thickBot="1" x14ac:dyDescent="0.25">
      <c r="A8" s="118" t="s">
        <v>45</v>
      </c>
      <c r="B8" s="254"/>
      <c r="C8" s="259" t="s">
        <v>47</v>
      </c>
      <c r="D8" s="259" t="s">
        <v>40</v>
      </c>
      <c r="E8" s="259" t="s">
        <v>12</v>
      </c>
      <c r="F8" s="259" t="s">
        <v>41</v>
      </c>
      <c r="G8" s="259" t="s">
        <v>42</v>
      </c>
      <c r="H8" s="263" t="s">
        <v>69</v>
      </c>
      <c r="I8" s="264" t="s">
        <v>73</v>
      </c>
      <c r="J8" s="263" t="s">
        <v>68</v>
      </c>
      <c r="K8" s="263" t="s">
        <v>43</v>
      </c>
      <c r="L8" s="265" t="s">
        <v>293</v>
      </c>
      <c r="M8" s="259" t="s">
        <v>14</v>
      </c>
      <c r="N8" s="259" t="s">
        <v>13</v>
      </c>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c r="BP8" s="225"/>
      <c r="BQ8" s="225"/>
      <c r="BR8" s="225"/>
      <c r="BS8" s="225"/>
      <c r="BT8" s="225"/>
      <c r="BU8" s="225"/>
      <c r="BV8" s="225"/>
      <c r="BW8" s="225"/>
      <c r="BX8" s="225"/>
      <c r="BY8" s="225"/>
      <c r="BZ8" s="225"/>
      <c r="CA8" s="225"/>
      <c r="CB8" s="225"/>
      <c r="CC8" s="225"/>
      <c r="CD8" s="225"/>
      <c r="CE8" s="225"/>
      <c r="CF8" s="225"/>
      <c r="CG8" s="225"/>
      <c r="CH8" s="225"/>
      <c r="CI8" s="225"/>
      <c r="CJ8" s="225"/>
      <c r="CK8" s="225"/>
      <c r="CL8" s="225"/>
      <c r="CM8" s="225"/>
      <c r="CN8" s="225"/>
      <c r="CO8" s="225"/>
      <c r="CP8" s="225"/>
      <c r="CQ8" s="225"/>
      <c r="CR8" s="225"/>
      <c r="CS8" s="225"/>
      <c r="CT8" s="225"/>
      <c r="CU8" s="225"/>
      <c r="CV8" s="225"/>
      <c r="CW8" s="225"/>
      <c r="CX8" s="225"/>
      <c r="CY8" s="225"/>
      <c r="CZ8" s="225"/>
      <c r="DA8" s="225"/>
      <c r="DB8" s="225"/>
      <c r="DC8" s="225"/>
      <c r="DD8" s="225"/>
      <c r="DE8" s="225"/>
      <c r="DF8" s="225"/>
      <c r="DG8" s="225"/>
      <c r="DH8" s="225"/>
      <c r="DI8" s="225"/>
      <c r="DJ8" s="225"/>
      <c r="DK8" s="225"/>
      <c r="DL8" s="225"/>
      <c r="DM8" s="225"/>
      <c r="DN8" s="225"/>
      <c r="DO8" s="225"/>
      <c r="DP8" s="225"/>
      <c r="DQ8" s="225"/>
      <c r="DR8" s="225"/>
      <c r="DS8" s="225"/>
      <c r="DT8" s="225"/>
      <c r="DU8" s="225"/>
      <c r="DV8" s="225"/>
      <c r="DW8" s="225"/>
      <c r="DX8" s="225"/>
      <c r="DY8" s="225"/>
      <c r="DZ8" s="225"/>
      <c r="EA8" s="225"/>
      <c r="EB8" s="225"/>
      <c r="EC8" s="225"/>
      <c r="ED8" s="225"/>
      <c r="EE8" s="225"/>
      <c r="EF8" s="225"/>
      <c r="EG8" s="225"/>
      <c r="EH8" s="225"/>
      <c r="EI8" s="225"/>
      <c r="EJ8" s="225"/>
      <c r="EK8" s="225"/>
      <c r="EL8" s="225"/>
      <c r="EM8" s="225"/>
      <c r="EN8" s="225"/>
      <c r="EO8" s="225"/>
      <c r="EP8" s="225"/>
      <c r="EQ8" s="225"/>
      <c r="ER8" s="225"/>
      <c r="ES8" s="225"/>
      <c r="ET8" s="225"/>
      <c r="EU8" s="225"/>
      <c r="EV8" s="225"/>
      <c r="EW8" s="225"/>
      <c r="EX8" s="225"/>
      <c r="EY8" s="225"/>
      <c r="EZ8" s="225"/>
      <c r="FA8" s="225"/>
      <c r="FB8" s="225"/>
      <c r="FC8" s="225"/>
      <c r="FD8" s="225"/>
      <c r="FE8" s="225"/>
      <c r="FF8" s="225"/>
      <c r="FG8" s="225"/>
      <c r="FH8" s="225"/>
      <c r="FI8" s="225"/>
      <c r="FJ8" s="225"/>
      <c r="FK8" s="225"/>
      <c r="FL8" s="225"/>
      <c r="FM8" s="225"/>
      <c r="FN8" s="225"/>
      <c r="FO8" s="225"/>
      <c r="FP8" s="225"/>
      <c r="FQ8" s="225"/>
      <c r="FR8" s="225"/>
      <c r="FS8" s="225"/>
      <c r="FT8" s="225"/>
      <c r="FU8" s="225"/>
      <c r="FV8" s="225"/>
      <c r="FW8" s="225"/>
      <c r="FX8" s="225"/>
      <c r="FY8" s="225"/>
      <c r="FZ8" s="225"/>
      <c r="GA8" s="225"/>
      <c r="GB8" s="225"/>
      <c r="GC8" s="225"/>
      <c r="GD8" s="225"/>
      <c r="GE8" s="225"/>
      <c r="GF8" s="225"/>
      <c r="GG8" s="225"/>
      <c r="GH8" s="225"/>
      <c r="GI8" s="225"/>
      <c r="GJ8" s="225"/>
      <c r="GK8" s="225"/>
      <c r="GL8" s="225"/>
      <c r="GM8" s="225"/>
      <c r="GN8" s="225"/>
      <c r="GO8" s="225"/>
      <c r="GP8" s="225"/>
      <c r="GQ8" s="225"/>
      <c r="GR8" s="225"/>
      <c r="GS8" s="225"/>
      <c r="GT8" s="225"/>
      <c r="GU8" s="225"/>
      <c r="GV8" s="225"/>
      <c r="GW8" s="225"/>
      <c r="GX8" s="225"/>
      <c r="GY8" s="225"/>
      <c r="GZ8" s="225"/>
      <c r="HA8" s="225"/>
      <c r="HB8" s="225"/>
      <c r="HC8" s="225"/>
      <c r="HD8" s="225"/>
      <c r="HE8" s="225"/>
      <c r="HF8" s="225"/>
      <c r="HG8" s="225"/>
      <c r="HH8" s="225"/>
      <c r="HI8" s="225"/>
      <c r="HJ8" s="225"/>
      <c r="HK8" s="225"/>
      <c r="HL8" s="225"/>
      <c r="HM8" s="225"/>
      <c r="HN8" s="225"/>
      <c r="HO8" s="225"/>
      <c r="HP8" s="225"/>
      <c r="HQ8" s="225"/>
      <c r="HR8" s="225"/>
      <c r="HS8" s="225"/>
      <c r="HT8" s="225"/>
      <c r="HU8" s="225"/>
      <c r="HV8" s="225"/>
      <c r="HW8" s="225"/>
    </row>
    <row r="9" spans="1:231" s="255" customFormat="1" ht="12.75" x14ac:dyDescent="0.2">
      <c r="A9" s="91"/>
      <c r="B9" s="256"/>
      <c r="C9" s="266"/>
      <c r="D9" s="266"/>
      <c r="E9" s="266"/>
      <c r="F9" s="266"/>
      <c r="G9" s="266"/>
      <c r="H9" s="165"/>
      <c r="I9" s="267"/>
      <c r="J9" s="268"/>
      <c r="K9" s="268"/>
      <c r="L9" s="165"/>
      <c r="M9" s="266"/>
      <c r="N9" s="266"/>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25"/>
      <c r="BW9" s="225"/>
      <c r="BX9" s="225"/>
      <c r="BY9" s="225"/>
      <c r="BZ9" s="225"/>
      <c r="CA9" s="225"/>
      <c r="CB9" s="225"/>
      <c r="CC9" s="225"/>
      <c r="CD9" s="225"/>
      <c r="CE9" s="225"/>
      <c r="CF9" s="225"/>
      <c r="CG9" s="225"/>
      <c r="CH9" s="225"/>
      <c r="CI9" s="225"/>
      <c r="CJ9" s="225"/>
      <c r="CK9" s="225"/>
      <c r="CL9" s="225"/>
      <c r="CM9" s="225"/>
      <c r="CN9" s="225"/>
      <c r="CO9" s="225"/>
      <c r="CP9" s="225"/>
      <c r="CQ9" s="225"/>
      <c r="CR9" s="225"/>
      <c r="CS9" s="225"/>
      <c r="CT9" s="225"/>
      <c r="CU9" s="225"/>
      <c r="CV9" s="225"/>
      <c r="CW9" s="225"/>
      <c r="CX9" s="225"/>
      <c r="CY9" s="225"/>
      <c r="CZ9" s="225"/>
      <c r="DA9" s="225"/>
      <c r="DB9" s="225"/>
      <c r="DC9" s="225"/>
      <c r="DD9" s="225"/>
      <c r="DE9" s="225"/>
      <c r="DF9" s="225"/>
      <c r="DG9" s="225"/>
      <c r="DH9" s="225"/>
      <c r="DI9" s="225"/>
      <c r="DJ9" s="225"/>
      <c r="DK9" s="225"/>
      <c r="DL9" s="225"/>
      <c r="DM9" s="225"/>
      <c r="DN9" s="225"/>
      <c r="DO9" s="225"/>
      <c r="DP9" s="225"/>
      <c r="DQ9" s="225"/>
      <c r="DR9" s="225"/>
      <c r="DS9" s="225"/>
      <c r="DT9" s="225"/>
      <c r="DU9" s="225"/>
      <c r="DV9" s="225"/>
      <c r="DW9" s="225"/>
      <c r="DX9" s="225"/>
      <c r="DY9" s="225"/>
      <c r="DZ9" s="225"/>
      <c r="EA9" s="225"/>
      <c r="EB9" s="225"/>
      <c r="EC9" s="225"/>
      <c r="ED9" s="225"/>
      <c r="EE9" s="225"/>
      <c r="EF9" s="225"/>
      <c r="EG9" s="225"/>
      <c r="EH9" s="225"/>
      <c r="EI9" s="225"/>
      <c r="EJ9" s="225"/>
      <c r="EK9" s="225"/>
      <c r="EL9" s="225"/>
      <c r="EM9" s="225"/>
      <c r="EN9" s="225"/>
      <c r="EO9" s="225"/>
      <c r="EP9" s="225"/>
      <c r="EQ9" s="225"/>
      <c r="ER9" s="225"/>
      <c r="ES9" s="225"/>
      <c r="ET9" s="225"/>
      <c r="EU9" s="225"/>
      <c r="EV9" s="225"/>
      <c r="EW9" s="225"/>
      <c r="EX9" s="225"/>
      <c r="EY9" s="225"/>
      <c r="EZ9" s="225"/>
      <c r="FA9" s="225"/>
      <c r="FB9" s="225"/>
      <c r="FC9" s="225"/>
      <c r="FD9" s="225"/>
      <c r="FE9" s="225"/>
      <c r="FF9" s="225"/>
      <c r="FG9" s="225"/>
      <c r="FH9" s="225"/>
      <c r="FI9" s="225"/>
      <c r="FJ9" s="225"/>
      <c r="FK9" s="225"/>
      <c r="FL9" s="225"/>
      <c r="FM9" s="225"/>
      <c r="FN9" s="225"/>
      <c r="FO9" s="225"/>
      <c r="FP9" s="225"/>
      <c r="FQ9" s="225"/>
      <c r="FR9" s="225"/>
      <c r="FS9" s="225"/>
      <c r="FT9" s="225"/>
      <c r="FU9" s="225"/>
      <c r="FV9" s="225"/>
      <c r="FW9" s="225"/>
      <c r="FX9" s="225"/>
      <c r="FY9" s="225"/>
      <c r="FZ9" s="225"/>
      <c r="GA9" s="225"/>
      <c r="GB9" s="225"/>
      <c r="GC9" s="225"/>
      <c r="GD9" s="225"/>
      <c r="GE9" s="225"/>
      <c r="GF9" s="225"/>
      <c r="GG9" s="225"/>
      <c r="GH9" s="225"/>
      <c r="GI9" s="225"/>
      <c r="GJ9" s="225"/>
      <c r="GK9" s="225"/>
      <c r="GL9" s="225"/>
      <c r="GM9" s="225"/>
      <c r="GN9" s="225"/>
      <c r="GO9" s="225"/>
      <c r="GP9" s="225"/>
      <c r="GQ9" s="225"/>
      <c r="GR9" s="225"/>
      <c r="GS9" s="225"/>
      <c r="GT9" s="225"/>
      <c r="GU9" s="225"/>
      <c r="GV9" s="225"/>
      <c r="GW9" s="225"/>
      <c r="GX9" s="225"/>
      <c r="GY9" s="225"/>
      <c r="GZ9" s="225"/>
      <c r="HA9" s="225"/>
      <c r="HB9" s="225"/>
      <c r="HC9" s="225"/>
      <c r="HD9" s="225"/>
      <c r="HE9" s="225"/>
      <c r="HF9" s="225"/>
      <c r="HG9" s="225"/>
      <c r="HH9" s="225"/>
      <c r="HI9" s="225"/>
      <c r="HJ9" s="225"/>
      <c r="HK9" s="225"/>
      <c r="HL9" s="225"/>
      <c r="HM9" s="225"/>
      <c r="HN9" s="225"/>
      <c r="HO9" s="225"/>
      <c r="HP9" s="225"/>
      <c r="HQ9" s="225"/>
      <c r="HR9" s="225"/>
      <c r="HS9" s="225"/>
      <c r="HT9" s="225"/>
      <c r="HU9" s="225"/>
      <c r="HV9" s="225"/>
      <c r="HW9" s="225"/>
    </row>
    <row r="10" spans="1:231" s="225" customFormat="1" ht="14.25" x14ac:dyDescent="0.2">
      <c r="A10" s="133" t="s">
        <v>233</v>
      </c>
      <c r="B10" s="118"/>
      <c r="C10" s="241">
        <v>172.11719168776744</v>
      </c>
      <c r="D10" s="241">
        <v>18.914145065189203</v>
      </c>
      <c r="E10" s="241">
        <v>105.61100456233375</v>
      </c>
      <c r="F10" s="241">
        <v>29.019067313584252</v>
      </c>
      <c r="G10" s="241">
        <v>4.5541151873448733</v>
      </c>
      <c r="H10" s="241">
        <v>14.183692082357789</v>
      </c>
      <c r="I10" s="241">
        <v>17.465108414070276</v>
      </c>
      <c r="J10" s="241">
        <v>7.9658681484998883</v>
      </c>
      <c r="K10" s="241">
        <v>5.4818053188689833</v>
      </c>
      <c r="L10" s="241">
        <v>26.94134809760768</v>
      </c>
      <c r="M10" s="241">
        <v>34.608208680752135</v>
      </c>
      <c r="N10" s="241">
        <v>12.98383337949239</v>
      </c>
    </row>
    <row r="11" spans="1:231" ht="12.75" customHeight="1" x14ac:dyDescent="0.2">
      <c r="C11" s="171"/>
      <c r="D11" s="171"/>
      <c r="E11" s="171"/>
      <c r="F11" s="174"/>
      <c r="G11" s="174"/>
      <c r="H11" s="169"/>
      <c r="I11" s="174"/>
      <c r="J11" s="169"/>
      <c r="K11" s="169"/>
      <c r="L11" s="169"/>
      <c r="M11" s="171"/>
      <c r="N11" s="171"/>
    </row>
    <row r="12" spans="1:231" ht="12.75" customHeight="1" x14ac:dyDescent="0.2">
      <c r="C12" s="171"/>
      <c r="D12" s="171"/>
      <c r="E12" s="171"/>
      <c r="F12" s="174"/>
      <c r="G12" s="174"/>
      <c r="H12" s="169"/>
      <c r="I12" s="174"/>
      <c r="J12" s="169"/>
      <c r="K12" s="169"/>
      <c r="L12" s="169"/>
      <c r="M12" s="171"/>
      <c r="N12" s="171"/>
    </row>
    <row r="13" spans="1:231" s="82" customFormat="1" ht="12.75" x14ac:dyDescent="0.2">
      <c r="A13" s="129">
        <v>1998</v>
      </c>
      <c r="C13" s="171">
        <v>93.900242287195013</v>
      </c>
      <c r="D13" s="171">
        <v>75.269621840618257</v>
      </c>
      <c r="E13" s="171">
        <v>97.309286410000013</v>
      </c>
      <c r="F13" s="171">
        <v>74.251415490493997</v>
      </c>
      <c r="G13" s="171">
        <v>141.00476470352515</v>
      </c>
      <c r="H13" s="171">
        <v>64.642440094116068</v>
      </c>
      <c r="I13" s="171">
        <v>126.81408222536278</v>
      </c>
      <c r="J13" s="171">
        <v>155.11069617499999</v>
      </c>
      <c r="K13" s="171">
        <v>102.33317424720835</v>
      </c>
      <c r="L13" s="171">
        <v>98.96160892005193</v>
      </c>
      <c r="M13" s="171">
        <v>107.6059369</v>
      </c>
      <c r="N13" s="171">
        <v>77.355162672169399</v>
      </c>
    </row>
    <row r="14" spans="1:231" s="82" customFormat="1" ht="12.75" x14ac:dyDescent="0.2">
      <c r="A14" s="129">
        <v>1999</v>
      </c>
      <c r="C14" s="171">
        <v>91.635821984581767</v>
      </c>
      <c r="D14" s="171">
        <v>68.394210595790142</v>
      </c>
      <c r="E14" s="171">
        <v>93.7590559625</v>
      </c>
      <c r="F14" s="171">
        <v>68.228087924439919</v>
      </c>
      <c r="G14" s="171">
        <v>111.97919267779952</v>
      </c>
      <c r="H14" s="171">
        <v>71.466598816786671</v>
      </c>
      <c r="I14" s="171">
        <v>116.08330277321663</v>
      </c>
      <c r="J14" s="171">
        <v>155.32569107499998</v>
      </c>
      <c r="K14" s="171">
        <v>105.70949723428629</v>
      </c>
      <c r="L14" s="171">
        <v>95.553680540222331</v>
      </c>
      <c r="M14" s="171">
        <v>108.7579228</v>
      </c>
      <c r="N14" s="171">
        <v>91.466761376433354</v>
      </c>
    </row>
    <row r="15" spans="1:231" s="82" customFormat="1" ht="12.75" x14ac:dyDescent="0.2">
      <c r="A15" s="129">
        <v>2000</v>
      </c>
      <c r="C15" s="171">
        <v>94.440284049721981</v>
      </c>
      <c r="D15" s="171">
        <v>72.641654568183952</v>
      </c>
      <c r="E15" s="171">
        <v>97.407131287500007</v>
      </c>
      <c r="F15" s="171">
        <v>71.242217662467382</v>
      </c>
      <c r="G15" s="171">
        <v>107.718990377693</v>
      </c>
      <c r="H15" s="171">
        <v>74.263414596856592</v>
      </c>
      <c r="I15" s="171">
        <v>119.28132394885623</v>
      </c>
      <c r="J15" s="171">
        <v>173.43450257499998</v>
      </c>
      <c r="K15" s="171">
        <v>117.82128471027231</v>
      </c>
      <c r="L15" s="171">
        <v>93.412019375329422</v>
      </c>
      <c r="M15" s="171">
        <v>106.34387312499999</v>
      </c>
      <c r="N15" s="171">
        <v>90.621175081327635</v>
      </c>
    </row>
    <row r="16" spans="1:231" s="82" customFormat="1" ht="12.75" x14ac:dyDescent="0.2">
      <c r="A16" s="129">
        <v>2001</v>
      </c>
      <c r="C16" s="171">
        <v>92.944035877147172</v>
      </c>
      <c r="D16" s="171">
        <v>74.956433813126068</v>
      </c>
      <c r="E16" s="171">
        <v>93.966845984999992</v>
      </c>
      <c r="F16" s="171">
        <v>73.879885072928971</v>
      </c>
      <c r="G16" s="171">
        <v>102.17169177255431</v>
      </c>
      <c r="H16" s="171">
        <v>78.984880394474629</v>
      </c>
      <c r="I16" s="171">
        <v>116.11112624822221</v>
      </c>
      <c r="J16" s="171">
        <v>144.49875334999999</v>
      </c>
      <c r="K16" s="171">
        <v>106.41394216419823</v>
      </c>
      <c r="L16" s="171">
        <v>91.491018115425447</v>
      </c>
      <c r="M16" s="171">
        <v>105.95925957500002</v>
      </c>
      <c r="N16" s="171">
        <v>99.992566342499074</v>
      </c>
    </row>
    <row r="17" spans="1:14" s="82" customFormat="1" ht="12.75" x14ac:dyDescent="0.2">
      <c r="A17" s="129">
        <v>2002</v>
      </c>
      <c r="C17" s="171">
        <v>89.457710021972872</v>
      </c>
      <c r="D17" s="171">
        <v>67.033437075824168</v>
      </c>
      <c r="E17" s="171">
        <v>89.662960057499987</v>
      </c>
      <c r="F17" s="171">
        <v>76.180598365831599</v>
      </c>
      <c r="G17" s="171">
        <v>85.316964047132956</v>
      </c>
      <c r="H17" s="171">
        <v>74.431618936860787</v>
      </c>
      <c r="I17" s="171">
        <v>116.29758107325949</v>
      </c>
      <c r="J17" s="171">
        <v>127.96224117499999</v>
      </c>
      <c r="K17" s="171">
        <v>97.665209312791816</v>
      </c>
      <c r="L17" s="171">
        <v>85.757841130712109</v>
      </c>
      <c r="M17" s="171">
        <v>108.791269875</v>
      </c>
      <c r="N17" s="171">
        <v>108.30439153853804</v>
      </c>
    </row>
    <row r="18" spans="1:14" s="82" customFormat="1" ht="12.75" x14ac:dyDescent="0.2">
      <c r="A18" s="129">
        <v>2003</v>
      </c>
      <c r="C18" s="171">
        <v>87.087931301854383</v>
      </c>
      <c r="D18" s="171">
        <v>62.693909425932659</v>
      </c>
      <c r="E18" s="171">
        <v>87.099967565000014</v>
      </c>
      <c r="F18" s="171">
        <v>83.406262122096095</v>
      </c>
      <c r="G18" s="171">
        <v>84.524734597113138</v>
      </c>
      <c r="H18" s="171">
        <v>77.306518259432664</v>
      </c>
      <c r="I18" s="171">
        <v>104.34617117086921</v>
      </c>
      <c r="J18" s="171">
        <v>108.63580727499999</v>
      </c>
      <c r="K18" s="171">
        <v>99.231370202596054</v>
      </c>
      <c r="L18" s="171">
        <v>80.034771600998283</v>
      </c>
      <c r="M18" s="171">
        <v>107.97456740000001</v>
      </c>
      <c r="N18" s="171">
        <v>111.6415976639552</v>
      </c>
    </row>
    <row r="19" spans="1:14" s="82" customFormat="1" ht="12.75" x14ac:dyDescent="0.2">
      <c r="A19" s="129">
        <v>2004</v>
      </c>
      <c r="C19" s="171">
        <v>89.411082276970532</v>
      </c>
      <c r="D19" s="171">
        <v>64.125845038396847</v>
      </c>
      <c r="E19" s="171">
        <v>89.656781440000003</v>
      </c>
      <c r="F19" s="171">
        <v>81.298911291727308</v>
      </c>
      <c r="G19" s="171">
        <v>75.18587305437967</v>
      </c>
      <c r="H19" s="171">
        <v>74.855353389371388</v>
      </c>
      <c r="I19" s="171">
        <v>101.24843656024967</v>
      </c>
      <c r="J19" s="171">
        <v>126.02260334999998</v>
      </c>
      <c r="K19" s="171">
        <v>113.8765253607654</v>
      </c>
      <c r="L19" s="171">
        <v>88.693047520565358</v>
      </c>
      <c r="M19" s="171">
        <v>109.86660752499999</v>
      </c>
      <c r="N19" s="171">
        <v>114.0993845392624</v>
      </c>
    </row>
    <row r="20" spans="1:14" s="82" customFormat="1" ht="12.75" x14ac:dyDescent="0.2">
      <c r="A20" s="129">
        <v>2005</v>
      </c>
      <c r="C20" s="171">
        <v>93.107847982155377</v>
      </c>
      <c r="D20" s="171">
        <v>66.784652648330393</v>
      </c>
      <c r="E20" s="171">
        <v>94.212325727500016</v>
      </c>
      <c r="F20" s="171">
        <v>90.196749563284428</v>
      </c>
      <c r="G20" s="171">
        <v>73.385566821834658</v>
      </c>
      <c r="H20" s="171">
        <v>83.366943767084166</v>
      </c>
      <c r="I20" s="171">
        <v>108.20219089664043</v>
      </c>
      <c r="J20" s="171">
        <v>131.17546709999999</v>
      </c>
      <c r="K20" s="171">
        <v>102.51592800968547</v>
      </c>
      <c r="L20" s="171">
        <v>88.217243463089162</v>
      </c>
      <c r="M20" s="171">
        <v>108.71990342499998</v>
      </c>
      <c r="N20" s="171">
        <v>117.18613756464828</v>
      </c>
    </row>
    <row r="21" spans="1:14" s="82" customFormat="1" ht="12.75" x14ac:dyDescent="0.2">
      <c r="A21" s="129">
        <v>2006</v>
      </c>
      <c r="C21" s="171">
        <v>96.753061059837634</v>
      </c>
      <c r="D21" s="171">
        <v>78.720259793031985</v>
      </c>
      <c r="E21" s="171">
        <v>96.35702084499998</v>
      </c>
      <c r="F21" s="171">
        <v>90.424437693324265</v>
      </c>
      <c r="G21" s="171">
        <v>87.32880027968325</v>
      </c>
      <c r="H21" s="171">
        <v>88.580856299714526</v>
      </c>
      <c r="I21" s="171">
        <v>116.17131764823426</v>
      </c>
      <c r="J21" s="171">
        <v>124.30599694999999</v>
      </c>
      <c r="K21" s="171">
        <v>111.45064576106864</v>
      </c>
      <c r="L21" s="171">
        <v>86.29262716068537</v>
      </c>
      <c r="M21" s="171">
        <v>110.414509325</v>
      </c>
      <c r="N21" s="171">
        <v>117.46012206468254</v>
      </c>
    </row>
    <row r="22" spans="1:14" s="82" customFormat="1" ht="12.75" x14ac:dyDescent="0.2">
      <c r="A22" s="129">
        <v>2007</v>
      </c>
      <c r="C22" s="171">
        <v>93.985723254699266</v>
      </c>
      <c r="D22" s="171">
        <v>80.544668420486374</v>
      </c>
      <c r="E22" s="171">
        <v>93.006812112499986</v>
      </c>
      <c r="F22" s="171">
        <v>86.853702107699391</v>
      </c>
      <c r="G22" s="171">
        <v>81.77400523954438</v>
      </c>
      <c r="H22" s="171">
        <v>82.387593867059692</v>
      </c>
      <c r="I22" s="171">
        <v>119.15585582383113</v>
      </c>
      <c r="J22" s="171">
        <v>111.96834807499999</v>
      </c>
      <c r="K22" s="171">
        <v>81.178353702352695</v>
      </c>
      <c r="L22" s="171">
        <v>90.754540095462289</v>
      </c>
      <c r="M22" s="171">
        <v>105.65697870000001</v>
      </c>
      <c r="N22" s="171">
        <v>113.99567813924946</v>
      </c>
    </row>
    <row r="23" spans="1:14" s="82" customFormat="1" ht="12.75" x14ac:dyDescent="0.2">
      <c r="A23" s="129">
        <v>2008</v>
      </c>
      <c r="C23" s="171">
        <v>94.26023272721298</v>
      </c>
      <c r="D23" s="171">
        <v>79.637861395509049</v>
      </c>
      <c r="E23" s="171">
        <v>94.289708032500016</v>
      </c>
      <c r="F23" s="171">
        <v>86.327360837607287</v>
      </c>
      <c r="G23" s="171">
        <v>80.246190644506171</v>
      </c>
      <c r="H23" s="171">
        <v>77.935190856948367</v>
      </c>
      <c r="I23" s="171">
        <v>121.27486384925496</v>
      </c>
      <c r="J23" s="171">
        <v>118.628200225</v>
      </c>
      <c r="K23" s="171">
        <v>88.939518083882561</v>
      </c>
      <c r="L23" s="171">
        <v>94.903265590254861</v>
      </c>
      <c r="M23" s="171">
        <v>110.75036807499998</v>
      </c>
      <c r="N23" s="171">
        <v>101.46015039018252</v>
      </c>
    </row>
    <row r="24" spans="1:14" s="82" customFormat="1" ht="12.75" x14ac:dyDescent="0.2">
      <c r="A24" s="129">
        <v>2009</v>
      </c>
      <c r="C24" s="171">
        <v>88.856896676942824</v>
      </c>
      <c r="D24" s="171">
        <v>82.860958645428468</v>
      </c>
      <c r="E24" s="171">
        <v>85.265950219999993</v>
      </c>
      <c r="F24" s="171">
        <v>85.383156664942035</v>
      </c>
      <c r="G24" s="171">
        <v>64.215080881605388</v>
      </c>
      <c r="H24" s="171">
        <v>75.58508144438963</v>
      </c>
      <c r="I24" s="171">
        <v>96.707236571841435</v>
      </c>
      <c r="J24" s="171">
        <v>97.170701385000001</v>
      </c>
      <c r="K24" s="171">
        <v>99.831085482521104</v>
      </c>
      <c r="L24" s="171">
        <v>82.723769558363841</v>
      </c>
      <c r="M24" s="171">
        <v>105.74806024999999</v>
      </c>
      <c r="N24" s="171">
        <v>104.53841118806731</v>
      </c>
    </row>
    <row r="25" spans="1:14" s="82" customFormat="1" ht="12.75" x14ac:dyDescent="0.2">
      <c r="A25" s="129">
        <v>2010</v>
      </c>
      <c r="C25" s="171">
        <v>91.686631674584319</v>
      </c>
      <c r="D25" s="171">
        <v>81.897773777952537</v>
      </c>
      <c r="E25" s="171">
        <v>89.822683399999988</v>
      </c>
      <c r="F25" s="171">
        <v>89.35940152813788</v>
      </c>
      <c r="G25" s="171">
        <v>89.564115804739117</v>
      </c>
      <c r="H25" s="171">
        <v>89.697483932242449</v>
      </c>
      <c r="I25" s="171">
        <v>92.102015825920375</v>
      </c>
      <c r="J25" s="171">
        <v>88.070083817499992</v>
      </c>
      <c r="K25" s="171">
        <v>94.969396313128797</v>
      </c>
      <c r="L25" s="171">
        <v>89.205775870539725</v>
      </c>
      <c r="M25" s="171">
        <v>107.66206975</v>
      </c>
      <c r="N25" s="171">
        <v>101.61930335520242</v>
      </c>
    </row>
    <row r="26" spans="1:14" s="82" customFormat="1" ht="12.75" x14ac:dyDescent="0.2">
      <c r="A26" s="129">
        <v>2011</v>
      </c>
      <c r="C26" s="171">
        <v>93.538336224676883</v>
      </c>
      <c r="D26" s="171">
        <v>87.964108005300901</v>
      </c>
      <c r="E26" s="171">
        <v>91.468861482500017</v>
      </c>
      <c r="F26" s="171">
        <v>89.953179743241805</v>
      </c>
      <c r="G26" s="171">
        <v>90.570230837264276</v>
      </c>
      <c r="H26" s="171">
        <v>91.751748614793797</v>
      </c>
      <c r="I26" s="171">
        <v>97.917174277083433</v>
      </c>
      <c r="J26" s="171">
        <v>93.088104529999995</v>
      </c>
      <c r="K26" s="171">
        <v>108.00580663649924</v>
      </c>
      <c r="L26" s="171">
        <v>85.674111538216295</v>
      </c>
      <c r="M26" s="171">
        <v>104.28585875749999</v>
      </c>
      <c r="N26" s="171">
        <v>102.18090961277261</v>
      </c>
    </row>
    <row r="27" spans="1:14" s="82" customFormat="1" ht="12.75" x14ac:dyDescent="0.2">
      <c r="A27" s="129">
        <v>2012</v>
      </c>
      <c r="C27" s="171">
        <v>94.96098650474805</v>
      </c>
      <c r="D27" s="171">
        <v>95.164700245120855</v>
      </c>
      <c r="E27" s="171">
        <v>92.802874857499987</v>
      </c>
      <c r="F27" s="171">
        <v>91.552054026021608</v>
      </c>
      <c r="G27" s="171">
        <v>78.585645099464656</v>
      </c>
      <c r="H27" s="171">
        <v>97.434167769935868</v>
      </c>
      <c r="I27" s="171">
        <v>102.2172000604434</v>
      </c>
      <c r="J27" s="171">
        <v>102.10341267749999</v>
      </c>
      <c r="K27" s="171">
        <v>88.191459051476059</v>
      </c>
      <c r="L27" s="171">
        <v>86.425805265678719</v>
      </c>
      <c r="M27" s="171">
        <v>102.61948976000001</v>
      </c>
      <c r="N27" s="171">
        <v>96.620869647077598</v>
      </c>
    </row>
    <row r="28" spans="1:14" s="82" customFormat="1" ht="12.75" x14ac:dyDescent="0.2">
      <c r="A28" s="129">
        <v>2013</v>
      </c>
      <c r="C28" s="171">
        <v>96.921068249846016</v>
      </c>
      <c r="D28" s="171">
        <v>96.178967035095525</v>
      </c>
      <c r="E28" s="171">
        <v>94.804362140000009</v>
      </c>
      <c r="F28" s="171">
        <v>94.054106756459461</v>
      </c>
      <c r="G28" s="171">
        <v>90.551045507263794</v>
      </c>
      <c r="H28" s="171">
        <v>86.617974597165471</v>
      </c>
      <c r="I28" s="171">
        <v>105.75252489615048</v>
      </c>
      <c r="J28" s="171">
        <v>99.743613737499999</v>
      </c>
      <c r="K28" s="171">
        <v>96.393709890450765</v>
      </c>
      <c r="L28" s="171">
        <v>91.615768447919223</v>
      </c>
      <c r="M28" s="171">
        <v>107.01208534999998</v>
      </c>
      <c r="N28" s="171">
        <v>95.97957602949748</v>
      </c>
    </row>
    <row r="29" spans="1:14" ht="12.75" customHeight="1" x14ac:dyDescent="0.2">
      <c r="A29" s="129">
        <v>2014</v>
      </c>
      <c r="C29" s="171">
        <v>100.78674695003932</v>
      </c>
      <c r="D29" s="171">
        <v>108.18943322229525</v>
      </c>
      <c r="E29" s="171">
        <v>100.67018301</v>
      </c>
      <c r="F29" s="171">
        <v>95.868182599276935</v>
      </c>
      <c r="G29" s="171">
        <v>95.94902983989877</v>
      </c>
      <c r="H29" s="171">
        <v>89.297096602232429</v>
      </c>
      <c r="I29" s="171">
        <v>112.94946789758987</v>
      </c>
      <c r="J29" s="171">
        <v>115.4919125</v>
      </c>
      <c r="K29" s="171">
        <v>98.507173400186602</v>
      </c>
      <c r="L29" s="171">
        <v>100.78384919996081</v>
      </c>
      <c r="M29" s="171">
        <v>99.718181672499981</v>
      </c>
      <c r="N29" s="171">
        <v>94.935184889366909</v>
      </c>
    </row>
    <row r="30" spans="1:14" ht="12.75" customHeight="1" x14ac:dyDescent="0.2">
      <c r="A30" s="129">
        <v>2015</v>
      </c>
      <c r="C30" s="171">
        <v>100</v>
      </c>
      <c r="D30" s="171">
        <v>100</v>
      </c>
      <c r="E30" s="171">
        <v>99.999999999999986</v>
      </c>
      <c r="F30" s="171">
        <v>100</v>
      </c>
      <c r="G30" s="171">
        <v>100</v>
      </c>
      <c r="H30" s="171">
        <v>100</v>
      </c>
      <c r="I30" s="171">
        <v>99.999999999999986</v>
      </c>
      <c r="J30" s="171">
        <v>99.999999999999986</v>
      </c>
      <c r="K30" s="171">
        <v>100</v>
      </c>
      <c r="L30" s="171">
        <v>100.00000000000001</v>
      </c>
      <c r="M30" s="171">
        <v>100</v>
      </c>
      <c r="N30" s="171">
        <v>100</v>
      </c>
    </row>
    <row r="31" spans="1:14" ht="12.75" customHeight="1" x14ac:dyDescent="0.2">
      <c r="A31" s="129">
        <v>2016</v>
      </c>
      <c r="C31" s="171">
        <v>94.620661147231004</v>
      </c>
      <c r="D31" s="171">
        <v>88.732568162781675</v>
      </c>
      <c r="E31" s="171">
        <v>93.963161049999982</v>
      </c>
      <c r="F31" s="171">
        <v>97.83332466212083</v>
      </c>
      <c r="G31" s="171">
        <v>92.446705004811179</v>
      </c>
      <c r="H31" s="171">
        <v>94.076566044851916</v>
      </c>
      <c r="I31" s="171">
        <v>86.567796329813547</v>
      </c>
      <c r="J31" s="171">
        <v>105.076968075</v>
      </c>
      <c r="K31" s="171">
        <v>103.70429063703696</v>
      </c>
      <c r="L31" s="171">
        <v>89.517205310524162</v>
      </c>
      <c r="M31" s="171">
        <v>94.970612027499996</v>
      </c>
      <c r="N31" s="171">
        <v>107.61346016345171</v>
      </c>
    </row>
    <row r="32" spans="1:14" ht="12.75" customHeight="1" x14ac:dyDescent="0.2">
      <c r="A32" s="129">
        <v>2017</v>
      </c>
      <c r="C32" s="171">
        <v>96.342205894194279</v>
      </c>
      <c r="D32" s="171">
        <v>93.300616210359379</v>
      </c>
      <c r="E32" s="171">
        <v>95.317472761735715</v>
      </c>
      <c r="F32" s="171">
        <v>96.552510848825335</v>
      </c>
      <c r="G32" s="171">
        <v>89.249534830821787</v>
      </c>
      <c r="H32" s="171">
        <v>100.85584066748459</v>
      </c>
      <c r="I32" s="171">
        <v>87.972545457187664</v>
      </c>
      <c r="J32" s="171">
        <v>102.50996471431704</v>
      </c>
      <c r="K32" s="171">
        <v>107.56338223309415</v>
      </c>
      <c r="L32" s="171">
        <v>92.246518039253729</v>
      </c>
      <c r="M32" s="171">
        <v>97.534136196959906</v>
      </c>
      <c r="N32" s="171">
        <v>105.90838853567809</v>
      </c>
    </row>
    <row r="33" spans="1:14" ht="12.75" customHeight="1" x14ac:dyDescent="0.2">
      <c r="A33" s="129">
        <v>2018</v>
      </c>
      <c r="C33" s="171">
        <v>98.250061410143047</v>
      </c>
      <c r="D33" s="171">
        <v>93.644802723563416</v>
      </c>
      <c r="E33" s="171">
        <v>97.969357824449247</v>
      </c>
      <c r="F33" s="171">
        <v>99.914236175848771</v>
      </c>
      <c r="G33" s="171">
        <v>89.623921392278504</v>
      </c>
      <c r="H33" s="171">
        <v>104.09991784672088</v>
      </c>
      <c r="I33" s="171">
        <v>85.296065226502463</v>
      </c>
      <c r="J33" s="171">
        <v>119.40011093971876</v>
      </c>
      <c r="K33" s="171">
        <v>97.613507344175687</v>
      </c>
      <c r="L33" s="171">
        <v>95.974614822851294</v>
      </c>
      <c r="M33" s="171">
        <v>98.302777729858065</v>
      </c>
      <c r="N33" s="171">
        <v>107.15216804438427</v>
      </c>
    </row>
    <row r="34" spans="1:14" ht="12.75" customHeight="1" x14ac:dyDescent="0.2">
      <c r="C34" s="171"/>
      <c r="D34" s="171"/>
      <c r="E34" s="171"/>
      <c r="F34" s="171"/>
      <c r="G34" s="171"/>
      <c r="H34" s="171"/>
      <c r="I34" s="171"/>
      <c r="J34" s="171"/>
      <c r="K34" s="171"/>
      <c r="L34" s="171"/>
      <c r="M34" s="171"/>
      <c r="N34" s="171"/>
    </row>
    <row r="35" spans="1:14" ht="12.75" customHeight="1" x14ac:dyDescent="0.2">
      <c r="A35" s="129" t="s">
        <v>18</v>
      </c>
      <c r="B35" s="129"/>
      <c r="C35" s="169"/>
      <c r="D35" s="169"/>
      <c r="E35" s="171"/>
      <c r="F35" s="171"/>
      <c r="G35" s="171"/>
      <c r="H35" s="171"/>
      <c r="I35" s="171"/>
      <c r="J35" s="171"/>
      <c r="K35" s="171"/>
      <c r="L35" s="171"/>
      <c r="M35" s="169"/>
      <c r="N35" s="169"/>
    </row>
    <row r="36" spans="1:14" ht="26.25" customHeight="1" x14ac:dyDescent="0.2">
      <c r="A36" s="129">
        <v>1998</v>
      </c>
      <c r="B36" s="92" t="s">
        <v>3</v>
      </c>
      <c r="C36" s="169">
        <v>95.430307284771516</v>
      </c>
      <c r="D36" s="169">
        <v>75.551362918111224</v>
      </c>
      <c r="E36" s="169">
        <v>99.669107079999989</v>
      </c>
      <c r="F36" s="169">
        <v>73.646334672888102</v>
      </c>
      <c r="G36" s="169">
        <v>155.28828190388225</v>
      </c>
      <c r="H36" s="169">
        <v>67.131887431678294</v>
      </c>
      <c r="I36" s="169">
        <v>131.05787252621153</v>
      </c>
      <c r="J36" s="169">
        <v>154.86348960000001</v>
      </c>
      <c r="K36" s="169">
        <v>104.9449779868819</v>
      </c>
      <c r="L36" s="169">
        <v>103.04043879484799</v>
      </c>
      <c r="M36" s="169">
        <v>106.3069232</v>
      </c>
      <c r="N36" s="169">
        <v>75.820736769477605</v>
      </c>
    </row>
    <row r="37" spans="1:14" ht="12.75" customHeight="1" x14ac:dyDescent="0.2">
      <c r="B37" s="92" t="s">
        <v>4</v>
      </c>
      <c r="C37" s="169">
        <v>95.403328364770161</v>
      </c>
      <c r="D37" s="169">
        <v>77.752323728056183</v>
      </c>
      <c r="E37" s="169">
        <v>99.424882960000005</v>
      </c>
      <c r="F37" s="169">
        <v>75.379517453191426</v>
      </c>
      <c r="G37" s="169">
        <v>152.38700210380969</v>
      </c>
      <c r="H37" s="169">
        <v>69.588297081739739</v>
      </c>
      <c r="I37" s="169">
        <v>129.6292315259258</v>
      </c>
      <c r="J37" s="169">
        <v>153.62569099999999</v>
      </c>
      <c r="K37" s="169">
        <v>111.60424378604945</v>
      </c>
      <c r="L37" s="169">
        <v>98.712372225064385</v>
      </c>
      <c r="M37" s="169">
        <v>106.96771319999999</v>
      </c>
      <c r="N37" s="169">
        <v>73.661825689207745</v>
      </c>
    </row>
    <row r="38" spans="1:14" ht="12.75" customHeight="1" x14ac:dyDescent="0.2">
      <c r="B38" s="92" t="s">
        <v>1</v>
      </c>
      <c r="C38" s="169">
        <v>92.545230474627246</v>
      </c>
      <c r="D38" s="169">
        <v>72.697716568182528</v>
      </c>
      <c r="E38" s="169">
        <v>95.894215990000021</v>
      </c>
      <c r="F38" s="169">
        <v>73.881088202929192</v>
      </c>
      <c r="G38" s="169">
        <v>130.83569620327094</v>
      </c>
      <c r="H38" s="169">
        <v>61.568726081539225</v>
      </c>
      <c r="I38" s="169">
        <v>124.74666412494929</v>
      </c>
      <c r="J38" s="169">
        <v>156.0845343</v>
      </c>
      <c r="K38" s="169">
        <v>103.21760268709779</v>
      </c>
      <c r="L38" s="169">
        <v>97.461475425126906</v>
      </c>
      <c r="M38" s="169">
        <v>107.06506389999998</v>
      </c>
      <c r="N38" s="169">
        <v>77.46683709968336</v>
      </c>
    </row>
    <row r="39" spans="1:14" ht="12.75" customHeight="1" x14ac:dyDescent="0.2">
      <c r="B39" s="92" t="s">
        <v>2</v>
      </c>
      <c r="C39" s="169">
        <v>92.222103024611101</v>
      </c>
      <c r="D39" s="169">
        <v>75.077084148123078</v>
      </c>
      <c r="E39" s="169">
        <v>94.248939610000022</v>
      </c>
      <c r="F39" s="169">
        <v>74.098721632967269</v>
      </c>
      <c r="G39" s="169">
        <v>125.50807860313772</v>
      </c>
      <c r="H39" s="169">
        <v>60.280849781507023</v>
      </c>
      <c r="I39" s="169">
        <v>121.82256072436449</v>
      </c>
      <c r="J39" s="169">
        <v>155.86906979999998</v>
      </c>
      <c r="K39" s="169">
        <v>89.565872528804263</v>
      </c>
      <c r="L39" s="169">
        <v>96.632149235168399</v>
      </c>
      <c r="M39" s="169">
        <v>110.08404729999999</v>
      </c>
      <c r="N39" s="169">
        <v>82.4712511303089</v>
      </c>
    </row>
    <row r="40" spans="1:14" ht="26.25" customHeight="1" x14ac:dyDescent="0.2">
      <c r="A40" s="129">
        <v>1999</v>
      </c>
      <c r="B40" s="92" t="s">
        <v>3</v>
      </c>
      <c r="C40" s="169">
        <v>92.566359154628302</v>
      </c>
      <c r="D40" s="169">
        <v>71.189736418220235</v>
      </c>
      <c r="E40" s="169">
        <v>95.234394659999992</v>
      </c>
      <c r="F40" s="169">
        <v>69.224172222114234</v>
      </c>
      <c r="G40" s="169">
        <v>120.03836040300099</v>
      </c>
      <c r="H40" s="169">
        <v>67.289248941682231</v>
      </c>
      <c r="I40" s="169">
        <v>120.72951302414587</v>
      </c>
      <c r="J40" s="169">
        <v>163.63571619999996</v>
      </c>
      <c r="K40" s="169">
        <v>98.377063417702828</v>
      </c>
      <c r="L40" s="169">
        <v>96.877142015156139</v>
      </c>
      <c r="M40" s="169">
        <v>108.4771798</v>
      </c>
      <c r="N40" s="169">
        <v>85.27876853065986</v>
      </c>
    </row>
    <row r="41" spans="1:14" ht="12.75" customHeight="1" x14ac:dyDescent="0.2">
      <c r="B41" s="92" t="s">
        <v>4</v>
      </c>
      <c r="C41" s="169">
        <v>90.468403824523406</v>
      </c>
      <c r="D41" s="169">
        <v>67.538679768311525</v>
      </c>
      <c r="E41" s="169">
        <v>92.904670730000007</v>
      </c>
      <c r="F41" s="169">
        <v>68.099900801917485</v>
      </c>
      <c r="G41" s="169">
        <v>118.55009180296378</v>
      </c>
      <c r="H41" s="169">
        <v>68.98902643172471</v>
      </c>
      <c r="I41" s="169">
        <v>116.22260022324447</v>
      </c>
      <c r="J41" s="169">
        <v>154.71965840000001</v>
      </c>
      <c r="K41" s="169">
        <v>97.713778147785774</v>
      </c>
      <c r="L41" s="169">
        <v>94.513273485274354</v>
      </c>
      <c r="M41" s="169">
        <v>107.73261319999999</v>
      </c>
      <c r="N41" s="169">
        <v>86.256110400782006</v>
      </c>
    </row>
    <row r="42" spans="1:14" ht="12.75" customHeight="1" x14ac:dyDescent="0.2">
      <c r="B42" s="92" t="s">
        <v>1</v>
      </c>
      <c r="C42" s="169">
        <v>91.185332034559238</v>
      </c>
      <c r="D42" s="169">
        <v>67.111339268322226</v>
      </c>
      <c r="E42" s="169">
        <v>92.824261390000004</v>
      </c>
      <c r="F42" s="169">
        <v>66.741056751679693</v>
      </c>
      <c r="G42" s="169">
        <v>104.76528500261917</v>
      </c>
      <c r="H42" s="169">
        <v>74.834255141870855</v>
      </c>
      <c r="I42" s="169">
        <v>115.42974392308592</v>
      </c>
      <c r="J42" s="169">
        <v>148.77041439999996</v>
      </c>
      <c r="K42" s="169">
        <v>109.33501698633312</v>
      </c>
      <c r="L42" s="169">
        <v>95.11836571524411</v>
      </c>
      <c r="M42" s="169">
        <v>107.95721230000001</v>
      </c>
      <c r="N42" s="169">
        <v>97.795958412224493</v>
      </c>
    </row>
    <row r="43" spans="1:14" ht="12.75" customHeight="1" x14ac:dyDescent="0.2">
      <c r="B43" s="92" t="s">
        <v>2</v>
      </c>
      <c r="C43" s="169">
        <v>92.323192924616151</v>
      </c>
      <c r="D43" s="169">
        <v>67.737086928306567</v>
      </c>
      <c r="E43" s="169">
        <v>94.07289707000001</v>
      </c>
      <c r="F43" s="169">
        <v>68.847221922048263</v>
      </c>
      <c r="G43" s="169">
        <v>104.56303350261412</v>
      </c>
      <c r="H43" s="169">
        <v>74.753864751868861</v>
      </c>
      <c r="I43" s="169">
        <v>111.95135392239024</v>
      </c>
      <c r="J43" s="169">
        <v>154.17697530000001</v>
      </c>
      <c r="K43" s="169">
        <v>117.41213038532345</v>
      </c>
      <c r="L43" s="169">
        <v>95.705940945214721</v>
      </c>
      <c r="M43" s="169">
        <v>110.86468589999998</v>
      </c>
      <c r="N43" s="169">
        <v>96.536208162067041</v>
      </c>
    </row>
    <row r="44" spans="1:14" ht="26.25" customHeight="1" x14ac:dyDescent="0.2">
      <c r="A44" s="129">
        <v>2000</v>
      </c>
      <c r="B44" s="92" t="s">
        <v>3</v>
      </c>
      <c r="C44" s="169">
        <v>92.831684804641569</v>
      </c>
      <c r="D44" s="169">
        <v>69.441286868263973</v>
      </c>
      <c r="E44" s="169">
        <v>95.694919380000016</v>
      </c>
      <c r="F44" s="169">
        <v>72.89376555275642</v>
      </c>
      <c r="G44" s="169">
        <v>109.81805600274548</v>
      </c>
      <c r="H44" s="169">
        <v>71.18756112177968</v>
      </c>
      <c r="I44" s="169">
        <v>117.77298332355458</v>
      </c>
      <c r="J44" s="169">
        <v>159.54307419999998</v>
      </c>
      <c r="K44" s="169">
        <v>119.17009428510373</v>
      </c>
      <c r="L44" s="169">
        <v>92.926756155353686</v>
      </c>
      <c r="M44" s="169">
        <v>106.73430019999998</v>
      </c>
      <c r="N44" s="169">
        <v>89.661014991207637</v>
      </c>
    </row>
    <row r="45" spans="1:14" ht="12.75" customHeight="1" x14ac:dyDescent="0.2">
      <c r="B45" s="92" t="s">
        <v>4</v>
      </c>
      <c r="C45" s="169">
        <v>94.589785634729452</v>
      </c>
      <c r="D45" s="169">
        <v>72.02745476819932</v>
      </c>
      <c r="E45" s="169">
        <v>97.321580019999999</v>
      </c>
      <c r="F45" s="169">
        <v>68.730371172027802</v>
      </c>
      <c r="G45" s="169">
        <v>113.97310990284937</v>
      </c>
      <c r="H45" s="169">
        <v>71.20543260178016</v>
      </c>
      <c r="I45" s="169">
        <v>118.33691542366734</v>
      </c>
      <c r="J45" s="169">
        <v>178.38225239999991</v>
      </c>
      <c r="K45" s="169">
        <v>112.02748668599654</v>
      </c>
      <c r="L45" s="169">
        <v>96.429121525178573</v>
      </c>
      <c r="M45" s="169">
        <v>108.02079710000001</v>
      </c>
      <c r="N45" s="169">
        <v>92.533844221566738</v>
      </c>
    </row>
    <row r="46" spans="1:14" ht="12.75" customHeight="1" x14ac:dyDescent="0.2">
      <c r="B46" s="92" t="s">
        <v>1</v>
      </c>
      <c r="C46" s="169">
        <v>94.727144114736319</v>
      </c>
      <c r="D46" s="169">
        <v>73.601087088159943</v>
      </c>
      <c r="E46" s="169">
        <v>97.779123940000005</v>
      </c>
      <c r="F46" s="169">
        <v>70.892658602406186</v>
      </c>
      <c r="G46" s="169">
        <v>103.77412230259435</v>
      </c>
      <c r="H46" s="169">
        <v>78.538067031963479</v>
      </c>
      <c r="I46" s="169">
        <v>118.06604162361319</v>
      </c>
      <c r="J46" s="169">
        <v>179.223804</v>
      </c>
      <c r="K46" s="169">
        <v>115.71823008553518</v>
      </c>
      <c r="L46" s="169">
        <v>91.617949155419097</v>
      </c>
      <c r="M46" s="169">
        <v>106.85282609999997</v>
      </c>
      <c r="N46" s="169">
        <v>88.717441321089694</v>
      </c>
    </row>
    <row r="47" spans="1:14" ht="12.75" customHeight="1" x14ac:dyDescent="0.2">
      <c r="B47" s="92" t="s">
        <v>2</v>
      </c>
      <c r="C47" s="169">
        <v>95.612521644780614</v>
      </c>
      <c r="D47" s="169">
        <v>75.496789548112602</v>
      </c>
      <c r="E47" s="169">
        <v>98.83290181000001</v>
      </c>
      <c r="F47" s="169">
        <v>72.452075322679121</v>
      </c>
      <c r="G47" s="169">
        <v>103.3106733025828</v>
      </c>
      <c r="H47" s="169">
        <v>76.122597631903062</v>
      </c>
      <c r="I47" s="169">
        <v>122.94935542458985</v>
      </c>
      <c r="J47" s="169">
        <v>176.58887969999998</v>
      </c>
      <c r="K47" s="169">
        <v>124.36932778445379</v>
      </c>
      <c r="L47" s="169">
        <v>92.674250665366301</v>
      </c>
      <c r="M47" s="169">
        <v>103.7675691</v>
      </c>
      <c r="N47" s="169">
        <v>91.572399791446543</v>
      </c>
    </row>
    <row r="48" spans="1:14" ht="26.25" customHeight="1" x14ac:dyDescent="0.2">
      <c r="A48" s="129">
        <v>2001</v>
      </c>
      <c r="B48" s="92" t="s">
        <v>3</v>
      </c>
      <c r="C48" s="169">
        <v>94.695360394734749</v>
      </c>
      <c r="D48" s="169">
        <v>74.798885098130029</v>
      </c>
      <c r="E48" s="169">
        <v>97.31580255999998</v>
      </c>
      <c r="F48" s="169">
        <v>72.273286832647813</v>
      </c>
      <c r="G48" s="169">
        <v>108.10991170270277</v>
      </c>
      <c r="H48" s="169">
        <v>82.203192942055082</v>
      </c>
      <c r="I48" s="169">
        <v>117.41252612348245</v>
      </c>
      <c r="J48" s="169">
        <v>162.7194543</v>
      </c>
      <c r="K48" s="169">
        <v>115.20884418559888</v>
      </c>
      <c r="L48" s="169">
        <v>93.559000565322037</v>
      </c>
      <c r="M48" s="169">
        <v>105.66142120000002</v>
      </c>
      <c r="N48" s="169">
        <v>92.355815731544467</v>
      </c>
    </row>
    <row r="49" spans="1:14" ht="12.75" customHeight="1" x14ac:dyDescent="0.2">
      <c r="B49" s="92" t="s">
        <v>4</v>
      </c>
      <c r="C49" s="169">
        <v>93.913176054695654</v>
      </c>
      <c r="D49" s="169">
        <v>74.734753978131607</v>
      </c>
      <c r="E49" s="169">
        <v>95.193714019999987</v>
      </c>
      <c r="F49" s="169">
        <v>74.684954623069856</v>
      </c>
      <c r="G49" s="169">
        <v>104.85442380262138</v>
      </c>
      <c r="H49" s="169">
        <v>76.866360461921673</v>
      </c>
      <c r="I49" s="169">
        <v>119.0025471238005</v>
      </c>
      <c r="J49" s="169">
        <v>148.47925570000001</v>
      </c>
      <c r="K49" s="169">
        <v>112.96205898587968</v>
      </c>
      <c r="L49" s="169">
        <v>91.735456245413232</v>
      </c>
      <c r="M49" s="169">
        <v>106.08614919999999</v>
      </c>
      <c r="N49" s="169">
        <v>101.6759410127095</v>
      </c>
    </row>
    <row r="50" spans="1:14" ht="12.75" customHeight="1" x14ac:dyDescent="0.2">
      <c r="B50" s="92" t="s">
        <v>1</v>
      </c>
      <c r="C50" s="169">
        <v>92.021647064601055</v>
      </c>
      <c r="D50" s="169">
        <v>75.51129994811221</v>
      </c>
      <c r="E50" s="169">
        <v>91.981350979999988</v>
      </c>
      <c r="F50" s="169">
        <v>73.186426312807612</v>
      </c>
      <c r="G50" s="169">
        <v>100.93287980252335</v>
      </c>
      <c r="H50" s="169">
        <v>75.60048584189002</v>
      </c>
      <c r="I50" s="169">
        <v>115.75880712315174</v>
      </c>
      <c r="J50" s="169">
        <v>139.20933869999999</v>
      </c>
      <c r="K50" s="169">
        <v>101.06199228736723</v>
      </c>
      <c r="L50" s="169">
        <v>89.920253195504017</v>
      </c>
      <c r="M50" s="169">
        <v>107.32220950000001</v>
      </c>
      <c r="N50" s="169">
        <v>103.94786031299347</v>
      </c>
    </row>
    <row r="51" spans="1:14" ht="12.75" customHeight="1" x14ac:dyDescent="0.2">
      <c r="B51" s="92" t="s">
        <v>2</v>
      </c>
      <c r="C51" s="169">
        <v>91.145959994557245</v>
      </c>
      <c r="D51" s="169">
        <v>74.78079622813047</v>
      </c>
      <c r="E51" s="169">
        <v>91.376516379999984</v>
      </c>
      <c r="F51" s="169">
        <v>75.374872523190604</v>
      </c>
      <c r="G51" s="169">
        <v>94.789551782369784</v>
      </c>
      <c r="H51" s="169">
        <v>81.269482332031743</v>
      </c>
      <c r="I51" s="169">
        <v>112.27062462245411</v>
      </c>
      <c r="J51" s="169">
        <v>127.5869647</v>
      </c>
      <c r="K51" s="169">
        <v>96.422873197947098</v>
      </c>
      <c r="L51" s="169">
        <v>90.749362455462531</v>
      </c>
      <c r="M51" s="169">
        <v>104.76725840000002</v>
      </c>
      <c r="N51" s="169">
        <v>101.99064831274886</v>
      </c>
    </row>
    <row r="52" spans="1:14" ht="26.25" customHeight="1" x14ac:dyDescent="0.2">
      <c r="A52" s="129">
        <v>2002</v>
      </c>
      <c r="B52" s="92" t="s">
        <v>3</v>
      </c>
      <c r="C52" s="169">
        <v>89.60328965448015</v>
      </c>
      <c r="D52" s="169">
        <v>71.22469073821938</v>
      </c>
      <c r="E52" s="169">
        <v>89.636303779999992</v>
      </c>
      <c r="F52" s="169">
        <v>72.237227432641518</v>
      </c>
      <c r="G52" s="169">
        <v>84.579897692114514</v>
      </c>
      <c r="H52" s="169">
        <v>79.36165345198404</v>
      </c>
      <c r="I52" s="169">
        <v>115.80857672316171</v>
      </c>
      <c r="J52" s="169">
        <v>126.9074621</v>
      </c>
      <c r="K52" s="169">
        <v>93.142699638357115</v>
      </c>
      <c r="L52" s="169">
        <v>88.626407475568698</v>
      </c>
      <c r="M52" s="169">
        <v>106.9876783</v>
      </c>
      <c r="N52" s="169">
        <v>102.97034561287133</v>
      </c>
    </row>
    <row r="53" spans="1:14" ht="12.75" customHeight="1" x14ac:dyDescent="0.2">
      <c r="B53" s="92" t="s">
        <v>4</v>
      </c>
      <c r="C53" s="169">
        <v>90.119456554505945</v>
      </c>
      <c r="D53" s="169">
        <v>68.680212428282999</v>
      </c>
      <c r="E53" s="169">
        <v>90.291957789999984</v>
      </c>
      <c r="F53" s="169">
        <v>75.300509553177577</v>
      </c>
      <c r="G53" s="169">
        <v>91.542945992288594</v>
      </c>
      <c r="H53" s="169">
        <v>74.466841381861684</v>
      </c>
      <c r="I53" s="169">
        <v>117.13338612342666</v>
      </c>
      <c r="J53" s="169">
        <v>133.16112269999999</v>
      </c>
      <c r="K53" s="169">
        <v>95.321652038084764</v>
      </c>
      <c r="L53" s="169">
        <v>85.993959845700275</v>
      </c>
      <c r="M53" s="169">
        <v>110.38844810000001</v>
      </c>
      <c r="N53" s="169">
        <v>105.68318691321038</v>
      </c>
    </row>
    <row r="54" spans="1:14" ht="12.75" customHeight="1" x14ac:dyDescent="0.2">
      <c r="B54" s="92" t="s">
        <v>1</v>
      </c>
      <c r="C54" s="169">
        <v>90.374532344518713</v>
      </c>
      <c r="D54" s="169">
        <v>65.537414928361571</v>
      </c>
      <c r="E54" s="169">
        <v>90.61831097999999</v>
      </c>
      <c r="F54" s="169">
        <v>79.11568410384524</v>
      </c>
      <c r="G54" s="169">
        <v>81.45176103203633</v>
      </c>
      <c r="H54" s="169">
        <v>73.207417311830184</v>
      </c>
      <c r="I54" s="169">
        <v>117.4089487234818</v>
      </c>
      <c r="J54" s="169">
        <v>128.16436709999999</v>
      </c>
      <c r="K54" s="169">
        <v>104.7798038869025</v>
      </c>
      <c r="L54" s="169">
        <v>85.761781285711919</v>
      </c>
      <c r="M54" s="169">
        <v>110.68617889999999</v>
      </c>
      <c r="N54" s="169">
        <v>113.20666781415082</v>
      </c>
    </row>
    <row r="55" spans="1:14" ht="12.75" customHeight="1" x14ac:dyDescent="0.2">
      <c r="B55" s="92" t="s">
        <v>2</v>
      </c>
      <c r="C55" s="169">
        <v>87.733561534386666</v>
      </c>
      <c r="D55" s="169">
        <v>62.691430208432713</v>
      </c>
      <c r="E55" s="169">
        <v>88.105267680000011</v>
      </c>
      <c r="F55" s="169">
        <v>78.068972373662078</v>
      </c>
      <c r="G55" s="169">
        <v>83.693251472092371</v>
      </c>
      <c r="H55" s="169">
        <v>70.690563601767252</v>
      </c>
      <c r="I55" s="169">
        <v>114.83941272296785</v>
      </c>
      <c r="J55" s="169">
        <v>123.61601279999996</v>
      </c>
      <c r="K55" s="169">
        <v>97.416681687822873</v>
      </c>
      <c r="L55" s="169">
        <v>82.649215915867543</v>
      </c>
      <c r="M55" s="169">
        <v>107.10277420000001</v>
      </c>
      <c r="N55" s="169">
        <v>111.35736581391969</v>
      </c>
    </row>
    <row r="56" spans="1:14" ht="26.25" customHeight="1" x14ac:dyDescent="0.2">
      <c r="A56" s="129">
        <v>2003</v>
      </c>
      <c r="B56" s="92" t="s">
        <v>3</v>
      </c>
      <c r="C56" s="169">
        <v>88.264350224413192</v>
      </c>
      <c r="D56" s="169">
        <v>64.142855308396449</v>
      </c>
      <c r="E56" s="169">
        <v>87.877423460000003</v>
      </c>
      <c r="F56" s="169">
        <v>83.209293004561616</v>
      </c>
      <c r="G56" s="169">
        <v>92.338647342308505</v>
      </c>
      <c r="H56" s="169">
        <v>76.96543248192414</v>
      </c>
      <c r="I56" s="169">
        <v>109.18076072183612</v>
      </c>
      <c r="J56" s="169">
        <v>110.88227049999999</v>
      </c>
      <c r="K56" s="169">
        <v>94.869326328141341</v>
      </c>
      <c r="L56" s="169">
        <v>79.500050366025008</v>
      </c>
      <c r="M56" s="169">
        <v>110.89392490000003</v>
      </c>
      <c r="N56" s="169">
        <v>113.74857101421857</v>
      </c>
    </row>
    <row r="57" spans="1:14" ht="12.75" customHeight="1" x14ac:dyDescent="0.2">
      <c r="B57" s="92" t="s">
        <v>4</v>
      </c>
      <c r="C57" s="169">
        <v>86.614506634330709</v>
      </c>
      <c r="D57" s="169">
        <v>63.919118488402013</v>
      </c>
      <c r="E57" s="169">
        <v>86.393110119999989</v>
      </c>
      <c r="F57" s="169">
        <v>82.279743454398968</v>
      </c>
      <c r="G57" s="169">
        <v>93.484425372337128</v>
      </c>
      <c r="H57" s="169">
        <v>78.37913809195949</v>
      </c>
      <c r="I57" s="169">
        <v>103.66547722073308</v>
      </c>
      <c r="J57" s="169">
        <v>106.80187070000002</v>
      </c>
      <c r="K57" s="169">
        <v>95.137290008107797</v>
      </c>
      <c r="L57" s="169">
        <v>78.048138596097601</v>
      </c>
      <c r="M57" s="169">
        <v>108.63759620000002</v>
      </c>
      <c r="N57" s="169">
        <v>107.80494131347565</v>
      </c>
    </row>
    <row r="58" spans="1:14" ht="12.75" customHeight="1" x14ac:dyDescent="0.2">
      <c r="B58" s="92" t="s">
        <v>1</v>
      </c>
      <c r="C58" s="169">
        <v>85.969956274298482</v>
      </c>
      <c r="D58" s="169">
        <v>60.494317268487649</v>
      </c>
      <c r="E58" s="169">
        <v>86.293391580000019</v>
      </c>
      <c r="F58" s="169">
        <v>83.079186944538861</v>
      </c>
      <c r="G58" s="169">
        <v>78.753536961968862</v>
      </c>
      <c r="H58" s="169">
        <v>74.821404521870548</v>
      </c>
      <c r="I58" s="169">
        <v>104.3656702208731</v>
      </c>
      <c r="J58" s="169">
        <v>114.79428329999999</v>
      </c>
      <c r="K58" s="169">
        <v>90.497071088687832</v>
      </c>
      <c r="L58" s="169">
        <v>79.075445496046243</v>
      </c>
      <c r="M58" s="169">
        <v>105.0824719</v>
      </c>
      <c r="N58" s="169">
        <v>112.62785071407848</v>
      </c>
    </row>
    <row r="59" spans="1:14" ht="12.75" customHeight="1" x14ac:dyDescent="0.2">
      <c r="B59" s="92" t="s">
        <v>2</v>
      </c>
      <c r="C59" s="169">
        <v>87.502912074375118</v>
      </c>
      <c r="D59" s="169">
        <v>62.219346638444506</v>
      </c>
      <c r="E59" s="169">
        <v>87.835945100000018</v>
      </c>
      <c r="F59" s="169">
        <v>85.05682508488492</v>
      </c>
      <c r="G59" s="169">
        <v>73.522328711838057</v>
      </c>
      <c r="H59" s="169">
        <v>79.060097941976508</v>
      </c>
      <c r="I59" s="169">
        <v>100.17277652003456</v>
      </c>
      <c r="J59" s="169">
        <v>102.0648046</v>
      </c>
      <c r="K59" s="169">
        <v>116.42179338544727</v>
      </c>
      <c r="L59" s="169">
        <v>83.515451945824253</v>
      </c>
      <c r="M59" s="169">
        <v>107.28427659999998</v>
      </c>
      <c r="N59" s="169">
        <v>112.38502761404814</v>
      </c>
    </row>
    <row r="60" spans="1:14" ht="26.25" customHeight="1" x14ac:dyDescent="0.2">
      <c r="A60" s="129">
        <v>2004</v>
      </c>
      <c r="B60" s="92" t="s">
        <v>3</v>
      </c>
      <c r="C60" s="169">
        <v>87.033996674351698</v>
      </c>
      <c r="D60" s="169">
        <v>61.205067688469875</v>
      </c>
      <c r="E60" s="169">
        <v>87.053652659999983</v>
      </c>
      <c r="F60" s="169">
        <v>81.05397000418445</v>
      </c>
      <c r="G60" s="169">
        <v>78.704286731967642</v>
      </c>
      <c r="H60" s="169">
        <v>72.57431571181435</v>
      </c>
      <c r="I60" s="169">
        <v>100.11774112002354</v>
      </c>
      <c r="J60" s="169">
        <v>114.2835248</v>
      </c>
      <c r="K60" s="169">
        <v>109.85348658626828</v>
      </c>
      <c r="L60" s="169">
        <v>84.960139595751997</v>
      </c>
      <c r="M60" s="169">
        <v>106.61665760000001</v>
      </c>
      <c r="N60" s="169">
        <v>116.84894381460609</v>
      </c>
    </row>
    <row r="61" spans="1:14" ht="12.75" customHeight="1" x14ac:dyDescent="0.2">
      <c r="B61" s="92" t="s">
        <v>4</v>
      </c>
      <c r="C61" s="169">
        <v>88.13793211440688</v>
      </c>
      <c r="D61" s="169">
        <v>62.217988048444546</v>
      </c>
      <c r="E61" s="169">
        <v>88.569936920000018</v>
      </c>
      <c r="F61" s="169">
        <v>79.476399603908376</v>
      </c>
      <c r="G61" s="169">
        <v>79.975841581999404</v>
      </c>
      <c r="H61" s="169">
        <v>75.5118810718878</v>
      </c>
      <c r="I61" s="169">
        <v>97.799764109559916</v>
      </c>
      <c r="J61" s="169">
        <v>118.4453391</v>
      </c>
      <c r="K61" s="169">
        <v>119.72592578503425</v>
      </c>
      <c r="L61" s="169">
        <v>88.656581485567173</v>
      </c>
      <c r="M61" s="169">
        <v>106.87173619999997</v>
      </c>
      <c r="N61" s="169">
        <v>114.78908301434863</v>
      </c>
    </row>
    <row r="62" spans="1:14" ht="12.75" customHeight="1" x14ac:dyDescent="0.2">
      <c r="B62" s="92" t="s">
        <v>1</v>
      </c>
      <c r="C62" s="169">
        <v>90.340254764516956</v>
      </c>
      <c r="D62" s="169">
        <v>67.35891532831603</v>
      </c>
      <c r="E62" s="169">
        <v>89.478451609999979</v>
      </c>
      <c r="F62" s="169">
        <v>78.81908797379333</v>
      </c>
      <c r="G62" s="169">
        <v>70.133991861753358</v>
      </c>
      <c r="H62" s="169">
        <v>76.148744731903747</v>
      </c>
      <c r="I62" s="169">
        <v>99.501441789900269</v>
      </c>
      <c r="J62" s="169">
        <v>129.92152889999997</v>
      </c>
      <c r="K62" s="169">
        <v>111.57544848605303</v>
      </c>
      <c r="L62" s="169">
        <v>90.789963745460526</v>
      </c>
      <c r="M62" s="169">
        <v>114.4298264</v>
      </c>
      <c r="N62" s="169">
        <v>115.96395941449545</v>
      </c>
    </row>
    <row r="63" spans="1:14" ht="12.75" customHeight="1" x14ac:dyDescent="0.2">
      <c r="B63" s="92" t="s">
        <v>2</v>
      </c>
      <c r="C63" s="169">
        <v>92.132145554606609</v>
      </c>
      <c r="D63" s="169">
        <v>65.721409088356978</v>
      </c>
      <c r="E63" s="169">
        <v>93.525084570000018</v>
      </c>
      <c r="F63" s="169">
        <v>85.846187585023088</v>
      </c>
      <c r="G63" s="169">
        <v>71.92937204179826</v>
      </c>
      <c r="H63" s="169">
        <v>75.186472041879668</v>
      </c>
      <c r="I63" s="169">
        <v>107.57479922151495</v>
      </c>
      <c r="J63" s="169">
        <v>141.44002059999997</v>
      </c>
      <c r="K63" s="169">
        <v>114.35124058570607</v>
      </c>
      <c r="L63" s="169">
        <v>90.365505255481736</v>
      </c>
      <c r="M63" s="169">
        <v>111.54820990000003</v>
      </c>
      <c r="N63" s="169">
        <v>108.79555191359945</v>
      </c>
    </row>
    <row r="64" spans="1:14" ht="26.25" customHeight="1" x14ac:dyDescent="0.2">
      <c r="A64" s="129">
        <v>2005</v>
      </c>
      <c r="B64" s="92" t="s">
        <v>3</v>
      </c>
      <c r="C64" s="169">
        <v>92.63461188463171</v>
      </c>
      <c r="D64" s="169">
        <v>65.26364837836843</v>
      </c>
      <c r="E64" s="169">
        <v>94.406323609999987</v>
      </c>
      <c r="F64" s="169">
        <v>91.625503476034467</v>
      </c>
      <c r="G64" s="169">
        <v>76.43567837191091</v>
      </c>
      <c r="H64" s="169">
        <v>79.638196131990966</v>
      </c>
      <c r="I64" s="169">
        <v>105.61506132112302</v>
      </c>
      <c r="J64" s="169">
        <v>131.0783515</v>
      </c>
      <c r="K64" s="169">
        <v>109.35360228633078</v>
      </c>
      <c r="L64" s="169">
        <v>89.56317172552184</v>
      </c>
      <c r="M64" s="169">
        <v>109.52765849999996</v>
      </c>
      <c r="N64" s="169">
        <v>110.88328881386046</v>
      </c>
    </row>
    <row r="65" spans="1:14" ht="12.75" customHeight="1" x14ac:dyDescent="0.2">
      <c r="B65" s="92" t="s">
        <v>4</v>
      </c>
      <c r="C65" s="169">
        <v>92.223286034611149</v>
      </c>
      <c r="D65" s="169">
        <v>66.379966468340498</v>
      </c>
      <c r="E65" s="169">
        <v>92.891254990000022</v>
      </c>
      <c r="F65" s="169">
        <v>87.787194535362744</v>
      </c>
      <c r="G65" s="169">
        <v>76.487867451912223</v>
      </c>
      <c r="H65" s="169">
        <v>79.330117271983241</v>
      </c>
      <c r="I65" s="169">
        <v>108.15620172163121</v>
      </c>
      <c r="J65" s="169">
        <v>126.32644929999996</v>
      </c>
      <c r="K65" s="169">
        <v>97.52428626780943</v>
      </c>
      <c r="L65" s="169">
        <v>90.708682175464588</v>
      </c>
      <c r="M65" s="169">
        <v>108.54096269999999</v>
      </c>
      <c r="N65" s="169">
        <v>118.98414421487306</v>
      </c>
    </row>
    <row r="66" spans="1:14" ht="12.75" customHeight="1" x14ac:dyDescent="0.2">
      <c r="B66" s="92" t="s">
        <v>1</v>
      </c>
      <c r="C66" s="169">
        <v>92.821610434641073</v>
      </c>
      <c r="D66" s="169">
        <v>66.233599778344171</v>
      </c>
      <c r="E66" s="169">
        <v>94.057703470000021</v>
      </c>
      <c r="F66" s="169">
        <v>91.756166846057312</v>
      </c>
      <c r="G66" s="169">
        <v>68.494626801712386</v>
      </c>
      <c r="H66" s="169">
        <v>84.27984847210702</v>
      </c>
      <c r="I66" s="169">
        <v>112.03511272240702</v>
      </c>
      <c r="J66" s="169">
        <v>128.42793169999999</v>
      </c>
      <c r="K66" s="169">
        <v>98.744515397656883</v>
      </c>
      <c r="L66" s="169">
        <v>85.519740805724041</v>
      </c>
      <c r="M66" s="169">
        <v>106.4839084</v>
      </c>
      <c r="N66" s="169">
        <v>118.56633951482077</v>
      </c>
    </row>
    <row r="67" spans="1:14" ht="12.75" customHeight="1" x14ac:dyDescent="0.2">
      <c r="B67" s="92" t="s">
        <v>2</v>
      </c>
      <c r="C67" s="169">
        <v>94.75188357473759</v>
      </c>
      <c r="D67" s="169">
        <v>69.261395968268474</v>
      </c>
      <c r="E67" s="169">
        <v>95.494020840000005</v>
      </c>
      <c r="F67" s="169">
        <v>89.618133395683159</v>
      </c>
      <c r="G67" s="169">
        <v>72.124094661803127</v>
      </c>
      <c r="H67" s="169">
        <v>90.21961319225548</v>
      </c>
      <c r="I67" s="169">
        <v>107.00238782140046</v>
      </c>
      <c r="J67" s="169">
        <v>138.86913589999997</v>
      </c>
      <c r="K67" s="169">
        <v>104.44130808694482</v>
      </c>
      <c r="L67" s="169">
        <v>87.077379145646134</v>
      </c>
      <c r="M67" s="169">
        <v>110.32708409999999</v>
      </c>
      <c r="N67" s="169">
        <v>120.31077771503885</v>
      </c>
    </row>
    <row r="68" spans="1:14" ht="26.25" customHeight="1" x14ac:dyDescent="0.2">
      <c r="A68" s="129">
        <v>2006</v>
      </c>
      <c r="B68" s="92" t="s">
        <v>3</v>
      </c>
      <c r="C68" s="169">
        <v>97.102364044855122</v>
      </c>
      <c r="D68" s="169">
        <v>72.412061858189688</v>
      </c>
      <c r="E68" s="169">
        <v>98.226314729999984</v>
      </c>
      <c r="F68" s="169">
        <v>90.302276115802883</v>
      </c>
      <c r="G68" s="169">
        <v>85.553567752138861</v>
      </c>
      <c r="H68" s="169">
        <v>88.301329982207548</v>
      </c>
      <c r="I68" s="169">
        <v>119.76917162395382</v>
      </c>
      <c r="J68" s="169">
        <v>142.10664460000001</v>
      </c>
      <c r="K68" s="169">
        <v>110.92767738613396</v>
      </c>
      <c r="L68" s="169">
        <v>86.622702305668852</v>
      </c>
      <c r="M68" s="169">
        <v>110.1535739</v>
      </c>
      <c r="N68" s="169">
        <v>119.40082291492513</v>
      </c>
    </row>
    <row r="69" spans="1:14" ht="12.75" customHeight="1" x14ac:dyDescent="0.2">
      <c r="B69" s="92" t="s">
        <v>4</v>
      </c>
      <c r="C69" s="169">
        <v>97.464224704873175</v>
      </c>
      <c r="D69" s="169">
        <v>76.309921888092219</v>
      </c>
      <c r="E69" s="169">
        <v>97.511451969999968</v>
      </c>
      <c r="F69" s="169">
        <v>90.554609025847029</v>
      </c>
      <c r="G69" s="169">
        <v>92.535365972313414</v>
      </c>
      <c r="H69" s="169">
        <v>86.753327212168813</v>
      </c>
      <c r="I69" s="169">
        <v>116.7235382233447</v>
      </c>
      <c r="J69" s="169">
        <v>131.0829967</v>
      </c>
      <c r="K69" s="169">
        <v>117.13955418535754</v>
      </c>
      <c r="L69" s="169">
        <v>87.644426395617771</v>
      </c>
      <c r="M69" s="169">
        <v>112.38298129999998</v>
      </c>
      <c r="N69" s="169">
        <v>119.38216271492279</v>
      </c>
    </row>
    <row r="70" spans="1:14" ht="12.75" customHeight="1" x14ac:dyDescent="0.2">
      <c r="B70" s="92" t="s">
        <v>1</v>
      </c>
      <c r="C70" s="169">
        <v>96.457369444822831</v>
      </c>
      <c r="D70" s="169">
        <v>82.402767717939938</v>
      </c>
      <c r="E70" s="169">
        <v>95.103300179999977</v>
      </c>
      <c r="F70" s="169">
        <v>89.121761145596295</v>
      </c>
      <c r="G70" s="169">
        <v>86.958646982174002</v>
      </c>
      <c r="H70" s="169">
        <v>90.188215802254703</v>
      </c>
      <c r="I70" s="169">
        <v>114.89942942297986</v>
      </c>
      <c r="J70" s="169">
        <v>115.4199832</v>
      </c>
      <c r="K70" s="169">
        <v>114.24036148571994</v>
      </c>
      <c r="L70" s="169">
        <v>84.530061435773504</v>
      </c>
      <c r="M70" s="169">
        <v>110.17691349999998</v>
      </c>
      <c r="N70" s="169">
        <v>116.86545921460821</v>
      </c>
    </row>
    <row r="71" spans="1:14" ht="12.75" customHeight="1" x14ac:dyDescent="0.2">
      <c r="B71" s="92" t="s">
        <v>2</v>
      </c>
      <c r="C71" s="169">
        <v>95.988286044799395</v>
      </c>
      <c r="D71" s="169">
        <v>83.756287707906097</v>
      </c>
      <c r="E71" s="169">
        <v>94.58701649999999</v>
      </c>
      <c r="F71" s="169">
        <v>91.719104486050853</v>
      </c>
      <c r="G71" s="169">
        <v>84.267620412106723</v>
      </c>
      <c r="H71" s="169">
        <v>89.08055220222704</v>
      </c>
      <c r="I71" s="169">
        <v>113.29313132265864</v>
      </c>
      <c r="J71" s="169">
        <v>108.61436329999997</v>
      </c>
      <c r="K71" s="169">
        <v>103.49498998706312</v>
      </c>
      <c r="L71" s="169">
        <v>86.373318505681354</v>
      </c>
      <c r="M71" s="169">
        <v>108.94456860000001</v>
      </c>
      <c r="N71" s="169">
        <v>114.19204341427401</v>
      </c>
    </row>
    <row r="72" spans="1:14" ht="26.25" customHeight="1" x14ac:dyDescent="0.2">
      <c r="A72" s="129">
        <v>2007</v>
      </c>
      <c r="B72" s="92" t="s">
        <v>3</v>
      </c>
      <c r="C72" s="169">
        <v>96.078952164803923</v>
      </c>
      <c r="D72" s="169">
        <v>83.232076707919177</v>
      </c>
      <c r="E72" s="169">
        <v>95.519443299999978</v>
      </c>
      <c r="F72" s="169">
        <v>91.114470575945035</v>
      </c>
      <c r="G72" s="169">
        <v>88.26568470220667</v>
      </c>
      <c r="H72" s="169">
        <v>88.132475432203307</v>
      </c>
      <c r="I72" s="169">
        <v>119.11788412382353</v>
      </c>
      <c r="J72" s="169">
        <v>114.41429269999999</v>
      </c>
      <c r="K72" s="169">
        <v>91.557520738555297</v>
      </c>
      <c r="L72" s="169">
        <v>88.028063985598621</v>
      </c>
      <c r="M72" s="169">
        <v>100.35232030000003</v>
      </c>
      <c r="N72" s="169">
        <v>120.41942611505243</v>
      </c>
    </row>
    <row r="73" spans="1:14" ht="12.75" customHeight="1" x14ac:dyDescent="0.2">
      <c r="B73" s="92" t="s">
        <v>4</v>
      </c>
      <c r="C73" s="169">
        <v>93.918327374695906</v>
      </c>
      <c r="D73" s="169">
        <v>81.577755837960524</v>
      </c>
      <c r="E73" s="169">
        <v>91.85423630999999</v>
      </c>
      <c r="F73" s="169">
        <v>84.614226814807481</v>
      </c>
      <c r="G73" s="169">
        <v>86.322264442158072</v>
      </c>
      <c r="H73" s="169">
        <v>79.825903531995664</v>
      </c>
      <c r="I73" s="169">
        <v>116.48526942329701</v>
      </c>
      <c r="J73" s="169">
        <v>109.0005197</v>
      </c>
      <c r="K73" s="169">
        <v>82.385322799701825</v>
      </c>
      <c r="L73" s="169">
        <v>92.068052695396588</v>
      </c>
      <c r="M73" s="169">
        <v>110.13705829999999</v>
      </c>
      <c r="N73" s="169">
        <v>115.5181914144398</v>
      </c>
    </row>
    <row r="74" spans="1:14" ht="12.75" customHeight="1" x14ac:dyDescent="0.2">
      <c r="B74" s="92" t="s">
        <v>1</v>
      </c>
      <c r="C74" s="169">
        <v>92.329452194616422</v>
      </c>
      <c r="D74" s="169">
        <v>77.880155448052989</v>
      </c>
      <c r="E74" s="169">
        <v>91.740734100000012</v>
      </c>
      <c r="F74" s="169">
        <v>84.486015734785028</v>
      </c>
      <c r="G74" s="169">
        <v>75.292138621882302</v>
      </c>
      <c r="H74" s="169">
        <v>78.058777011951491</v>
      </c>
      <c r="I74" s="169">
        <v>118.035090023607</v>
      </c>
      <c r="J74" s="169">
        <v>120.70932969999998</v>
      </c>
      <c r="K74" s="169">
        <v>76.442804860444639</v>
      </c>
      <c r="L74" s="169">
        <v>91.284524945435763</v>
      </c>
      <c r="M74" s="169">
        <v>106.07578290000001</v>
      </c>
      <c r="N74" s="169">
        <v>108.21238291352654</v>
      </c>
    </row>
    <row r="75" spans="1:14" ht="12.75" customHeight="1" x14ac:dyDescent="0.2">
      <c r="B75" s="92" t="s">
        <v>2</v>
      </c>
      <c r="C75" s="169">
        <v>93.616161284680786</v>
      </c>
      <c r="D75" s="169">
        <v>79.488685688012794</v>
      </c>
      <c r="E75" s="169">
        <v>92.912834739999994</v>
      </c>
      <c r="F75" s="169">
        <v>87.200095305260007</v>
      </c>
      <c r="G75" s="169">
        <v>77.215933191930432</v>
      </c>
      <c r="H75" s="169">
        <v>83.533219492088307</v>
      </c>
      <c r="I75" s="169">
        <v>122.98517972459703</v>
      </c>
      <c r="J75" s="169">
        <v>103.74925020000002</v>
      </c>
      <c r="K75" s="169">
        <v>74.327766410709017</v>
      </c>
      <c r="L75" s="169">
        <v>91.637518755418142</v>
      </c>
      <c r="M75" s="169">
        <v>106.0627533</v>
      </c>
      <c r="N75" s="169">
        <v>111.8327121139791</v>
      </c>
    </row>
    <row r="76" spans="1:14" ht="26.25" customHeight="1" x14ac:dyDescent="0.2">
      <c r="A76" s="129">
        <v>2008</v>
      </c>
      <c r="B76" s="92" t="s">
        <v>3</v>
      </c>
      <c r="C76" s="169">
        <v>94.808343674740385</v>
      </c>
      <c r="D76" s="169">
        <v>80.47186073798818</v>
      </c>
      <c r="E76" s="169">
        <v>94.618464820000014</v>
      </c>
      <c r="F76" s="169">
        <v>88.800467145540054</v>
      </c>
      <c r="G76" s="169">
        <v>87.466491942186678</v>
      </c>
      <c r="H76" s="169">
        <v>80.928248902023199</v>
      </c>
      <c r="I76" s="169">
        <v>121.62415162432481</v>
      </c>
      <c r="J76" s="169">
        <v>109.69116699999996</v>
      </c>
      <c r="K76" s="169">
        <v>76.589521330426294</v>
      </c>
      <c r="L76" s="169">
        <v>95.7123661952144</v>
      </c>
      <c r="M76" s="169">
        <v>108.3702431</v>
      </c>
      <c r="N76" s="169">
        <v>107.47011381343377</v>
      </c>
    </row>
    <row r="77" spans="1:14" ht="12.75" customHeight="1" x14ac:dyDescent="0.2">
      <c r="B77" s="92" t="s">
        <v>4</v>
      </c>
      <c r="C77" s="169">
        <v>95.970219524798466</v>
      </c>
      <c r="D77" s="169">
        <v>80.214084287994666</v>
      </c>
      <c r="E77" s="169">
        <v>96.562897460000002</v>
      </c>
      <c r="F77" s="169">
        <v>87.841175125372203</v>
      </c>
      <c r="G77" s="169">
        <v>89.308637442232737</v>
      </c>
      <c r="H77" s="169">
        <v>77.046600581926171</v>
      </c>
      <c r="I77" s="169">
        <v>126.33580162526715</v>
      </c>
      <c r="J77" s="169">
        <v>128.0862559</v>
      </c>
      <c r="K77" s="169">
        <v>84.766318519404237</v>
      </c>
      <c r="L77" s="169">
        <v>96.705052935164758</v>
      </c>
      <c r="M77" s="169">
        <v>109.46497599999998</v>
      </c>
      <c r="N77" s="169">
        <v>104.47786801305973</v>
      </c>
    </row>
    <row r="78" spans="1:14" ht="12.75" customHeight="1" x14ac:dyDescent="0.2">
      <c r="B78" s="92" t="s">
        <v>1</v>
      </c>
      <c r="C78" s="169">
        <v>95.095825174754751</v>
      </c>
      <c r="D78" s="169">
        <v>79.865400758003375</v>
      </c>
      <c r="E78" s="169">
        <v>95.325544170000001</v>
      </c>
      <c r="F78" s="169">
        <v>84.682952434819498</v>
      </c>
      <c r="G78" s="169">
        <v>79.738842161993489</v>
      </c>
      <c r="H78" s="169">
        <v>80.496065432012372</v>
      </c>
      <c r="I78" s="169">
        <v>123.40010532468</v>
      </c>
      <c r="J78" s="169">
        <v>120.98868580000003</v>
      </c>
      <c r="K78" s="169">
        <v>94.623878528171986</v>
      </c>
      <c r="L78" s="169">
        <v>95.689686265215556</v>
      </c>
      <c r="M78" s="169">
        <v>115.20990469999997</v>
      </c>
      <c r="N78" s="169">
        <v>96.808866312101102</v>
      </c>
    </row>
    <row r="79" spans="1:14" ht="12.75" customHeight="1" x14ac:dyDescent="0.2">
      <c r="B79" s="92" t="s">
        <v>2</v>
      </c>
      <c r="C79" s="169">
        <v>91.166542534558317</v>
      </c>
      <c r="D79" s="169">
        <v>78.000099798050002</v>
      </c>
      <c r="E79" s="169">
        <v>90.651925680000019</v>
      </c>
      <c r="F79" s="169">
        <v>83.984848644697351</v>
      </c>
      <c r="G79" s="169">
        <v>64.470791031611796</v>
      </c>
      <c r="H79" s="169">
        <v>73.269848511831768</v>
      </c>
      <c r="I79" s="169">
        <v>113.73939682274784</v>
      </c>
      <c r="J79" s="169">
        <v>115.74669219999996</v>
      </c>
      <c r="K79" s="169">
        <v>99.778353957527699</v>
      </c>
      <c r="L79" s="169">
        <v>91.50595696542473</v>
      </c>
      <c r="M79" s="169">
        <v>109.95634849999999</v>
      </c>
      <c r="N79" s="169">
        <v>97.083753422135487</v>
      </c>
    </row>
    <row r="80" spans="1:14" ht="26.25" customHeight="1" x14ac:dyDescent="0.2">
      <c r="A80" s="129">
        <v>2009</v>
      </c>
      <c r="B80" s="92" t="s">
        <v>3</v>
      </c>
      <c r="C80" s="169">
        <v>89.012342444450582</v>
      </c>
      <c r="D80" s="169">
        <v>83.819904467904507</v>
      </c>
      <c r="E80" s="169">
        <v>84.815297590000014</v>
      </c>
      <c r="F80" s="169">
        <v>80.375652824065739</v>
      </c>
      <c r="G80" s="169">
        <v>63.010400781575264</v>
      </c>
      <c r="H80" s="169">
        <v>70.069377001751761</v>
      </c>
      <c r="I80" s="169">
        <v>108.38741592167749</v>
      </c>
      <c r="J80" s="169">
        <v>97.805414389999996</v>
      </c>
      <c r="K80" s="169">
        <v>98.465922057691742</v>
      </c>
      <c r="L80" s="169">
        <v>83.265573115836744</v>
      </c>
      <c r="M80" s="169">
        <v>112.68549829999999</v>
      </c>
      <c r="N80" s="169">
        <v>100.98554651262322</v>
      </c>
    </row>
    <row r="81" spans="1:14" ht="12.75" customHeight="1" x14ac:dyDescent="0.2">
      <c r="B81" s="92" t="s">
        <v>4</v>
      </c>
      <c r="C81" s="169">
        <v>87.02159815435104</v>
      </c>
      <c r="D81" s="169">
        <v>84.956165317876085</v>
      </c>
      <c r="E81" s="169">
        <v>82.574880629999967</v>
      </c>
      <c r="F81" s="169">
        <v>83.150580474551333</v>
      </c>
      <c r="G81" s="169">
        <v>66.597477631664944</v>
      </c>
      <c r="H81" s="169">
        <v>71.085961471777154</v>
      </c>
      <c r="I81" s="169">
        <v>93.033068228606595</v>
      </c>
      <c r="J81" s="169">
        <v>96.828081969999985</v>
      </c>
      <c r="K81" s="169">
        <v>96.579107877927584</v>
      </c>
      <c r="L81" s="169">
        <v>80.101428765994939</v>
      </c>
      <c r="M81" s="169">
        <v>101.54975279999998</v>
      </c>
      <c r="N81" s="169">
        <v>103.48073971293508</v>
      </c>
    </row>
    <row r="82" spans="1:14" ht="12.75" customHeight="1" x14ac:dyDescent="0.2">
      <c r="B82" s="92" t="s">
        <v>1</v>
      </c>
      <c r="C82" s="169">
        <v>90.172835454508615</v>
      </c>
      <c r="D82" s="169">
        <v>84.517051777887062</v>
      </c>
      <c r="E82" s="169">
        <v>86.53162180999999</v>
      </c>
      <c r="F82" s="169">
        <v>87.933448775388356</v>
      </c>
      <c r="G82" s="169">
        <v>62.385546921559666</v>
      </c>
      <c r="H82" s="169">
        <v>78.979401081974487</v>
      </c>
      <c r="I82" s="169">
        <v>94.273187458854608</v>
      </c>
      <c r="J82" s="169">
        <v>96.82023015999998</v>
      </c>
      <c r="K82" s="169">
        <v>105.07021328686623</v>
      </c>
      <c r="L82" s="169">
        <v>83.601552745819944</v>
      </c>
      <c r="M82" s="169">
        <v>104.90401519999999</v>
      </c>
      <c r="N82" s="169">
        <v>107.50349051343794</v>
      </c>
    </row>
    <row r="83" spans="1:14" ht="12.75" customHeight="1" x14ac:dyDescent="0.2">
      <c r="B83" s="92" t="s">
        <v>2</v>
      </c>
      <c r="C83" s="169">
        <v>89.220810654461019</v>
      </c>
      <c r="D83" s="169">
        <v>78.150713018046218</v>
      </c>
      <c r="E83" s="169">
        <v>87.142000850000002</v>
      </c>
      <c r="F83" s="169">
        <v>90.072944585762755</v>
      </c>
      <c r="G83" s="169">
        <v>64.866898191621701</v>
      </c>
      <c r="H83" s="169">
        <v>82.20558622205516</v>
      </c>
      <c r="I83" s="169">
        <v>91.135274678227034</v>
      </c>
      <c r="J83" s="169">
        <v>97.229079020000015</v>
      </c>
      <c r="K83" s="169">
        <v>99.209098707598855</v>
      </c>
      <c r="L83" s="169">
        <v>83.926523605803695</v>
      </c>
      <c r="M83" s="169">
        <v>103.8529747</v>
      </c>
      <c r="N83" s="169">
        <v>106.183868013273</v>
      </c>
    </row>
    <row r="84" spans="1:14" ht="26.25" customHeight="1" x14ac:dyDescent="0.2">
      <c r="A84" s="129">
        <v>2010</v>
      </c>
      <c r="B84" s="92" t="s">
        <v>3</v>
      </c>
      <c r="C84" s="169">
        <v>90.376965554518833</v>
      </c>
      <c r="D84" s="169">
        <v>80.671808307983184</v>
      </c>
      <c r="E84" s="169">
        <v>88.377358220000033</v>
      </c>
      <c r="F84" s="169">
        <v>89.996159125749301</v>
      </c>
      <c r="G84" s="169">
        <v>78.197371191954929</v>
      </c>
      <c r="H84" s="169">
        <v>86.814262632170355</v>
      </c>
      <c r="I84" s="169">
        <v>90.711813478142318</v>
      </c>
      <c r="J84" s="169">
        <v>83.658138739999984</v>
      </c>
      <c r="K84" s="169">
        <v>97.448325847818921</v>
      </c>
      <c r="L84" s="169">
        <v>88.298156005585113</v>
      </c>
      <c r="M84" s="169">
        <v>106.18718370000002</v>
      </c>
      <c r="N84" s="169">
        <v>101.54886541269359</v>
      </c>
    </row>
    <row r="85" spans="1:14" ht="12.75" customHeight="1" x14ac:dyDescent="0.2">
      <c r="B85" s="92" t="s">
        <v>4</v>
      </c>
      <c r="C85" s="169">
        <v>91.946959684597331</v>
      </c>
      <c r="D85" s="169">
        <v>80.948206627976276</v>
      </c>
      <c r="E85" s="169">
        <v>90.019202580000012</v>
      </c>
      <c r="F85" s="169">
        <v>89.393428595643826</v>
      </c>
      <c r="G85" s="169">
        <v>94.313470022357862</v>
      </c>
      <c r="H85" s="169">
        <v>90.669127272266735</v>
      </c>
      <c r="I85" s="169">
        <v>90.549354008109844</v>
      </c>
      <c r="J85" s="169">
        <v>85.946260209999991</v>
      </c>
      <c r="K85" s="169">
        <v>93.005059598374331</v>
      </c>
      <c r="L85" s="169">
        <v>90.71758414546413</v>
      </c>
      <c r="M85" s="169">
        <v>108.22827779999999</v>
      </c>
      <c r="N85" s="169">
        <v>104.58250941307283</v>
      </c>
    </row>
    <row r="86" spans="1:14" ht="12.75" customHeight="1" x14ac:dyDescent="0.2">
      <c r="B86" s="92" t="s">
        <v>1</v>
      </c>
      <c r="C86" s="169">
        <v>93.423652204671171</v>
      </c>
      <c r="D86" s="169">
        <v>83.194173487920153</v>
      </c>
      <c r="E86" s="169">
        <v>92.045065249999965</v>
      </c>
      <c r="F86" s="169">
        <v>91.45904725600532</v>
      </c>
      <c r="G86" s="169">
        <v>94.195344902354918</v>
      </c>
      <c r="H86" s="169">
        <v>93.872955502346855</v>
      </c>
      <c r="I86" s="169">
        <v>92.439901648487933</v>
      </c>
      <c r="J86" s="169">
        <v>93.295373240000018</v>
      </c>
      <c r="K86" s="169">
        <v>93.95550157825555</v>
      </c>
      <c r="L86" s="169">
        <v>90.355225055482236</v>
      </c>
      <c r="M86" s="169">
        <v>108.33819490000002</v>
      </c>
      <c r="N86" s="169">
        <v>101.72140561271517</v>
      </c>
    </row>
    <row r="87" spans="1:14" ht="12.75" customHeight="1" x14ac:dyDescent="0.2">
      <c r="B87" s="92" t="s">
        <v>2</v>
      </c>
      <c r="C87" s="169">
        <v>90.998949254549927</v>
      </c>
      <c r="D87" s="169">
        <v>82.776906687930534</v>
      </c>
      <c r="E87" s="169">
        <v>88.849107550000014</v>
      </c>
      <c r="F87" s="169">
        <v>86.588971135153074</v>
      </c>
      <c r="G87" s="169">
        <v>91.550277102288788</v>
      </c>
      <c r="H87" s="169">
        <v>87.43359032218585</v>
      </c>
      <c r="I87" s="169">
        <v>94.706994168941378</v>
      </c>
      <c r="J87" s="169">
        <v>89.380563079999988</v>
      </c>
      <c r="K87" s="169">
        <v>95.468698228066373</v>
      </c>
      <c r="L87" s="169">
        <v>87.452138275627419</v>
      </c>
      <c r="M87" s="169">
        <v>107.89462260000002</v>
      </c>
      <c r="N87" s="169">
        <v>98.624432982328045</v>
      </c>
    </row>
    <row r="88" spans="1:14" ht="26.25" customHeight="1" x14ac:dyDescent="0.2">
      <c r="A88" s="129">
        <v>2011</v>
      </c>
      <c r="B88" s="92" t="s">
        <v>3</v>
      </c>
      <c r="C88" s="169">
        <v>92.380083684618995</v>
      </c>
      <c r="D88" s="169">
        <v>82.395537257940106</v>
      </c>
      <c r="E88" s="169">
        <v>91.50333692000001</v>
      </c>
      <c r="F88" s="169">
        <v>89.173757175605388</v>
      </c>
      <c r="G88" s="169">
        <v>99.309272912482754</v>
      </c>
      <c r="H88" s="169">
        <v>91.10629142227765</v>
      </c>
      <c r="I88" s="169">
        <v>97.239676109447942</v>
      </c>
      <c r="J88" s="169">
        <v>98.404498789999991</v>
      </c>
      <c r="K88" s="169">
        <v>104.44915498694381</v>
      </c>
      <c r="L88" s="169">
        <v>85.179439985741027</v>
      </c>
      <c r="M88" s="169">
        <v>99.081237130000019</v>
      </c>
      <c r="N88" s="169">
        <v>104.01145381300142</v>
      </c>
    </row>
    <row r="89" spans="1:14" ht="12.75" customHeight="1" x14ac:dyDescent="0.2">
      <c r="B89" s="92" t="s">
        <v>4</v>
      </c>
      <c r="C89" s="169">
        <v>94.348417224717394</v>
      </c>
      <c r="D89" s="169">
        <v>87.406729117814805</v>
      </c>
      <c r="E89" s="169">
        <v>92.348981710000018</v>
      </c>
      <c r="F89" s="169">
        <v>91.500928066012662</v>
      </c>
      <c r="G89" s="169">
        <v>99.482420672487095</v>
      </c>
      <c r="H89" s="169">
        <v>93.171358432329285</v>
      </c>
      <c r="I89" s="169">
        <v>96.764375949352868</v>
      </c>
      <c r="J89" s="169">
        <v>91.697233429999969</v>
      </c>
      <c r="K89" s="169">
        <v>112.38418698595196</v>
      </c>
      <c r="L89" s="169">
        <v>85.378492665731059</v>
      </c>
      <c r="M89" s="169">
        <v>108.4225718</v>
      </c>
      <c r="N89" s="169">
        <v>101.41893701267738</v>
      </c>
    </row>
    <row r="90" spans="1:14" ht="12.75" customHeight="1" x14ac:dyDescent="0.2">
      <c r="B90" s="92" t="s">
        <v>1</v>
      </c>
      <c r="C90" s="169">
        <v>92.967454744648336</v>
      </c>
      <c r="D90" s="169">
        <v>89.576808047760593</v>
      </c>
      <c r="E90" s="169">
        <v>90.109911150000016</v>
      </c>
      <c r="F90" s="169">
        <v>87.425930795299521</v>
      </c>
      <c r="G90" s="169">
        <v>85.77904413214452</v>
      </c>
      <c r="H90" s="169">
        <v>90.19017517225474</v>
      </c>
      <c r="I90" s="169">
        <v>99.254023929850788</v>
      </c>
      <c r="J90" s="169">
        <v>88.944228669999973</v>
      </c>
      <c r="K90" s="169">
        <v>108.99168818637602</v>
      </c>
      <c r="L90" s="169">
        <v>84.950839485752482</v>
      </c>
      <c r="M90" s="169">
        <v>106.39820399999999</v>
      </c>
      <c r="N90" s="169">
        <v>101.07379491263421</v>
      </c>
    </row>
    <row r="91" spans="1:14" ht="12.75" customHeight="1" x14ac:dyDescent="0.2">
      <c r="B91" s="92" t="s">
        <v>2</v>
      </c>
      <c r="C91" s="169">
        <v>94.457389244722847</v>
      </c>
      <c r="D91" s="169">
        <v>92.477357597688069</v>
      </c>
      <c r="E91" s="169">
        <v>91.913216150000011</v>
      </c>
      <c r="F91" s="169">
        <v>91.712102936049604</v>
      </c>
      <c r="G91" s="169">
        <v>77.710185631942764</v>
      </c>
      <c r="H91" s="169">
        <v>92.539169432313514</v>
      </c>
      <c r="I91" s="169">
        <v>98.410621119682119</v>
      </c>
      <c r="J91" s="169">
        <v>93.306457230000021</v>
      </c>
      <c r="K91" s="169">
        <v>106.19819638672519</v>
      </c>
      <c r="L91" s="169">
        <v>87.187674015640624</v>
      </c>
      <c r="M91" s="169">
        <v>103.24142209999999</v>
      </c>
      <c r="N91" s="169">
        <v>102.21945271277743</v>
      </c>
    </row>
    <row r="92" spans="1:14" ht="26.25" customHeight="1" x14ac:dyDescent="0.2">
      <c r="A92" s="129">
        <v>2012</v>
      </c>
      <c r="B92" s="92" t="s">
        <v>3</v>
      </c>
      <c r="C92" s="169">
        <v>95.127304204756356</v>
      </c>
      <c r="D92" s="169">
        <v>92.884795857677858</v>
      </c>
      <c r="E92" s="169">
        <v>92.494470779999986</v>
      </c>
      <c r="F92" s="169">
        <v>89.768565935709489</v>
      </c>
      <c r="G92" s="169">
        <v>86.877483652171975</v>
      </c>
      <c r="H92" s="169">
        <v>100.95107100252378</v>
      </c>
      <c r="I92" s="169">
        <v>99.17406357983478</v>
      </c>
      <c r="J92" s="169">
        <v>97.949868330000001</v>
      </c>
      <c r="K92" s="169">
        <v>90.696963958662877</v>
      </c>
      <c r="L92" s="169">
        <v>86.301566505684917</v>
      </c>
      <c r="M92" s="169">
        <v>107.62141209999997</v>
      </c>
      <c r="N92" s="169">
        <v>100.33470841254184</v>
      </c>
    </row>
    <row r="93" spans="1:14" ht="12.75" customHeight="1" x14ac:dyDescent="0.2">
      <c r="B93" s="92" t="s">
        <v>4</v>
      </c>
      <c r="C93" s="169">
        <v>93.979302644698947</v>
      </c>
      <c r="D93" s="169">
        <v>93.42867637766426</v>
      </c>
      <c r="E93" s="169">
        <v>92.617237029999984</v>
      </c>
      <c r="F93" s="169">
        <v>90.520959135841196</v>
      </c>
      <c r="G93" s="169">
        <v>83.527123032088198</v>
      </c>
      <c r="H93" s="169">
        <v>98.844734912471125</v>
      </c>
      <c r="I93" s="169">
        <v>103.41570212068311</v>
      </c>
      <c r="J93" s="169">
        <v>99.775177979999981</v>
      </c>
      <c r="K93" s="169">
        <v>87.153810569105744</v>
      </c>
      <c r="L93" s="169">
        <v>85.332053135733403</v>
      </c>
      <c r="M93" s="169">
        <v>95.660057140000021</v>
      </c>
      <c r="N93" s="169">
        <v>97.132230672141532</v>
      </c>
    </row>
    <row r="94" spans="1:14" ht="12.75" customHeight="1" x14ac:dyDescent="0.2">
      <c r="B94" s="92" t="s">
        <v>1</v>
      </c>
      <c r="C94" s="169">
        <v>94.850754714742536</v>
      </c>
      <c r="D94" s="169">
        <v>97.528042207561782</v>
      </c>
      <c r="E94" s="169">
        <v>92.389722989999981</v>
      </c>
      <c r="F94" s="169">
        <v>92.948458516265973</v>
      </c>
      <c r="G94" s="169">
        <v>72.840308181821001</v>
      </c>
      <c r="H94" s="169">
        <v>94.347528672358706</v>
      </c>
      <c r="I94" s="169">
        <v>100.66823672013362</v>
      </c>
      <c r="J94" s="169">
        <v>103.7739727</v>
      </c>
      <c r="K94" s="169">
        <v>86.218243449222697</v>
      </c>
      <c r="L94" s="169">
        <v>86.949732355652529</v>
      </c>
      <c r="M94" s="169">
        <v>102.00500489999999</v>
      </c>
      <c r="N94" s="169">
        <v>94.772049101846491</v>
      </c>
    </row>
    <row r="95" spans="1:14" ht="12.75" customHeight="1" x14ac:dyDescent="0.2">
      <c r="B95" s="92" t="s">
        <v>2</v>
      </c>
      <c r="C95" s="169">
        <v>95.886584454794331</v>
      </c>
      <c r="D95" s="169">
        <v>96.817286537579562</v>
      </c>
      <c r="E95" s="169">
        <v>93.710068629999981</v>
      </c>
      <c r="F95" s="169">
        <v>92.970232516269803</v>
      </c>
      <c r="G95" s="169">
        <v>71.097665531777452</v>
      </c>
      <c r="H95" s="169">
        <v>95.593336492389852</v>
      </c>
      <c r="I95" s="169">
        <v>105.61079782112212</v>
      </c>
      <c r="J95" s="169">
        <v>106.9146317</v>
      </c>
      <c r="K95" s="169">
        <v>88.696818228912875</v>
      </c>
      <c r="L95" s="169">
        <v>87.119869065643996</v>
      </c>
      <c r="M95" s="169">
        <v>105.19148490000002</v>
      </c>
      <c r="N95" s="169">
        <v>94.244490401780553</v>
      </c>
    </row>
    <row r="96" spans="1:14" ht="26.25" customHeight="1" x14ac:dyDescent="0.2">
      <c r="A96" s="129">
        <v>2013</v>
      </c>
      <c r="B96" s="92" t="s">
        <v>3</v>
      </c>
      <c r="C96" s="169">
        <v>95.984595194799184</v>
      </c>
      <c r="D96" s="169">
        <v>100.81252719747967</v>
      </c>
      <c r="E96" s="169">
        <v>93.173523720000006</v>
      </c>
      <c r="F96" s="169">
        <v>94.210672916486885</v>
      </c>
      <c r="G96" s="169">
        <v>82.947326092073695</v>
      </c>
      <c r="H96" s="169">
        <v>87.265327102181629</v>
      </c>
      <c r="I96" s="169">
        <v>102.40335772048067</v>
      </c>
      <c r="J96" s="169">
        <v>101.1592064</v>
      </c>
      <c r="K96" s="169">
        <v>96.30544853796178</v>
      </c>
      <c r="L96" s="169">
        <v>87.883447695605852</v>
      </c>
      <c r="M96" s="169">
        <v>102.84927439999997</v>
      </c>
      <c r="N96" s="169">
        <v>95.58652033194835</v>
      </c>
    </row>
    <row r="97" spans="1:14" ht="12.75" customHeight="1" x14ac:dyDescent="0.2">
      <c r="B97" s="92" t="s">
        <v>4</v>
      </c>
      <c r="C97" s="169">
        <v>97.594806394879711</v>
      </c>
      <c r="D97" s="169">
        <v>94.342552277641431</v>
      </c>
      <c r="E97" s="169">
        <v>95.233627349999992</v>
      </c>
      <c r="F97" s="169">
        <v>96.008034176801388</v>
      </c>
      <c r="G97" s="169">
        <v>92.724293292318123</v>
      </c>
      <c r="H97" s="169">
        <v>90.315038322257877</v>
      </c>
      <c r="I97" s="169">
        <v>103.75019632075002</v>
      </c>
      <c r="J97" s="169">
        <v>99.359000809999998</v>
      </c>
      <c r="K97" s="169">
        <v>94.812258858148439</v>
      </c>
      <c r="L97" s="169">
        <v>90.668781615466585</v>
      </c>
      <c r="M97" s="169">
        <v>111.8975774</v>
      </c>
      <c r="N97" s="169">
        <v>96.291705992036484</v>
      </c>
    </row>
    <row r="98" spans="1:14" ht="12.75" customHeight="1" x14ac:dyDescent="0.2">
      <c r="B98" s="92" t="s">
        <v>1</v>
      </c>
      <c r="C98" s="169">
        <v>96.610389514830501</v>
      </c>
      <c r="D98" s="169">
        <v>92.31379663769215</v>
      </c>
      <c r="E98" s="169">
        <v>95.219274049999996</v>
      </c>
      <c r="F98" s="169">
        <v>91.73680433605395</v>
      </c>
      <c r="G98" s="169">
        <v>95.813869862395364</v>
      </c>
      <c r="H98" s="169">
        <v>86.531500942163319</v>
      </c>
      <c r="I98" s="169">
        <v>108.33219412166642</v>
      </c>
      <c r="J98" s="169">
        <v>97.629195839999994</v>
      </c>
      <c r="K98" s="169">
        <v>97.762311007779701</v>
      </c>
      <c r="L98" s="169">
        <v>93.57927385532102</v>
      </c>
      <c r="M98" s="169">
        <v>106.49384759999997</v>
      </c>
      <c r="N98" s="169">
        <v>96.870169622108804</v>
      </c>
    </row>
    <row r="99" spans="1:14" ht="12.75" customHeight="1" x14ac:dyDescent="0.2">
      <c r="B99" s="92" t="s">
        <v>2</v>
      </c>
      <c r="C99" s="169">
        <v>97.49448189487471</v>
      </c>
      <c r="D99" s="169">
        <v>97.246992027568808</v>
      </c>
      <c r="E99" s="169">
        <v>95.591023440000001</v>
      </c>
      <c r="F99" s="169">
        <v>94.260915596495636</v>
      </c>
      <c r="G99" s="169">
        <v>90.718692782267979</v>
      </c>
      <c r="H99" s="169">
        <v>82.360032022059016</v>
      </c>
      <c r="I99" s="169">
        <v>108.52435142170482</v>
      </c>
      <c r="J99" s="169">
        <v>100.8270519</v>
      </c>
      <c r="K99" s="169">
        <v>96.69482115791314</v>
      </c>
      <c r="L99" s="169">
        <v>94.331570625283419</v>
      </c>
      <c r="M99" s="169">
        <v>106.80764199999999</v>
      </c>
      <c r="N99" s="169">
        <v>95.169908171896267</v>
      </c>
    </row>
    <row r="100" spans="1:14" ht="26.25" customHeight="1" x14ac:dyDescent="0.2">
      <c r="A100" s="129">
        <v>2014</v>
      </c>
      <c r="B100" s="92" t="s">
        <v>3</v>
      </c>
      <c r="C100" s="169">
        <v>99.922996984996104</v>
      </c>
      <c r="D100" s="169">
        <v>103.35500469741609</v>
      </c>
      <c r="E100" s="169">
        <v>98.745393859999965</v>
      </c>
      <c r="F100" s="169">
        <v>94.499250296537355</v>
      </c>
      <c r="G100" s="169">
        <v>96.373588672409369</v>
      </c>
      <c r="H100" s="169">
        <v>91.187606462279703</v>
      </c>
      <c r="I100" s="169">
        <v>112.28792152245757</v>
      </c>
      <c r="J100" s="169">
        <v>108.68468989999998</v>
      </c>
      <c r="K100" s="169">
        <v>98.198171357725215</v>
      </c>
      <c r="L100" s="169">
        <v>96.186717675190692</v>
      </c>
      <c r="M100" s="169">
        <v>104.61504119999999</v>
      </c>
      <c r="N100" s="169">
        <v>96.170107132021229</v>
      </c>
    </row>
    <row r="101" spans="1:14" ht="12.75" x14ac:dyDescent="0.2">
      <c r="B101" s="92" t="s">
        <v>4</v>
      </c>
      <c r="C101" s="169">
        <v>100.34516800501724</v>
      </c>
      <c r="D101" s="169">
        <v>109.92344949725191</v>
      </c>
      <c r="E101" s="169">
        <v>99.629210580000006</v>
      </c>
      <c r="F101" s="169">
        <v>92.919816286260968</v>
      </c>
      <c r="G101" s="169">
        <v>95.159217742379028</v>
      </c>
      <c r="H101" s="169">
        <v>88.553393842213836</v>
      </c>
      <c r="I101" s="169">
        <v>112.83089062256613</v>
      </c>
      <c r="J101" s="169">
        <v>116.82100759999999</v>
      </c>
      <c r="K101" s="169">
        <v>101.3173596873353</v>
      </c>
      <c r="L101" s="169">
        <v>99.637174635018127</v>
      </c>
      <c r="M101" s="169">
        <v>99.557116749999992</v>
      </c>
      <c r="N101" s="169">
        <v>95.353714611919216</v>
      </c>
    </row>
    <row r="102" spans="1:14" ht="12.75" x14ac:dyDescent="0.2">
      <c r="B102" s="92" t="s">
        <v>1</v>
      </c>
      <c r="C102" s="169">
        <v>100.93028410504648</v>
      </c>
      <c r="D102" s="169">
        <v>109.72763349725682</v>
      </c>
      <c r="E102" s="169">
        <v>101.85127470000002</v>
      </c>
      <c r="F102" s="169">
        <v>96.497625676887054</v>
      </c>
      <c r="G102" s="169">
        <v>96.588061942414754</v>
      </c>
      <c r="H102" s="169">
        <v>87.829743952195741</v>
      </c>
      <c r="I102" s="169">
        <v>114.0785357228157</v>
      </c>
      <c r="J102" s="169">
        <v>117.11444109999998</v>
      </c>
      <c r="K102" s="169">
        <v>97.920021317759989</v>
      </c>
      <c r="L102" s="169">
        <v>104.30438639478479</v>
      </c>
      <c r="M102" s="169">
        <v>95.508997879999995</v>
      </c>
      <c r="N102" s="169">
        <v>93.907482131738476</v>
      </c>
    </row>
    <row r="103" spans="1:14" ht="12.75" x14ac:dyDescent="0.2">
      <c r="B103" s="92" t="s">
        <v>2</v>
      </c>
      <c r="C103" s="169">
        <v>101.94853870509743</v>
      </c>
      <c r="D103" s="169">
        <v>109.75164519725621</v>
      </c>
      <c r="E103" s="169">
        <v>102.45485290000001</v>
      </c>
      <c r="F103" s="169">
        <v>99.55603813742232</v>
      </c>
      <c r="G103" s="169">
        <v>95.675251002391917</v>
      </c>
      <c r="H103" s="169">
        <v>89.617642152240407</v>
      </c>
      <c r="I103" s="169">
        <v>112.60052372252007</v>
      </c>
      <c r="J103" s="169">
        <v>119.34751140000002</v>
      </c>
      <c r="K103" s="169">
        <v>96.593141237925863</v>
      </c>
      <c r="L103" s="169">
        <v>103.00711809484967</v>
      </c>
      <c r="M103" s="169">
        <v>99.191570859999985</v>
      </c>
      <c r="N103" s="169">
        <v>94.309435681788685</v>
      </c>
    </row>
    <row r="104" spans="1:14" ht="23.25" customHeight="1" x14ac:dyDescent="0.2">
      <c r="A104" s="129">
        <v>2015</v>
      </c>
      <c r="B104" s="92" t="s">
        <v>3</v>
      </c>
      <c r="C104" s="169">
        <v>102.15293260510765</v>
      </c>
      <c r="D104" s="169">
        <v>106.32870839734177</v>
      </c>
      <c r="E104" s="169">
        <v>101.89834319999999</v>
      </c>
      <c r="F104" s="169">
        <v>98.148389857175985</v>
      </c>
      <c r="G104" s="169">
        <v>89.612727592240333</v>
      </c>
      <c r="H104" s="169">
        <v>101.12182130252803</v>
      </c>
      <c r="I104" s="169">
        <v>107.53969372150793</v>
      </c>
      <c r="J104" s="169">
        <v>101.74010129999999</v>
      </c>
      <c r="K104" s="169">
        <v>101.70898538728636</v>
      </c>
      <c r="L104" s="169">
        <v>105.05272209474734</v>
      </c>
      <c r="M104" s="169">
        <v>102.1570243</v>
      </c>
      <c r="N104" s="169">
        <v>98.703984982338014</v>
      </c>
    </row>
    <row r="105" spans="1:14" ht="14.25" customHeight="1" x14ac:dyDescent="0.2">
      <c r="B105" s="92" t="s">
        <v>4</v>
      </c>
      <c r="C105" s="169">
        <v>100.56266680502816</v>
      </c>
      <c r="D105" s="169">
        <v>101.01484609747463</v>
      </c>
      <c r="E105" s="169">
        <v>99.652431559999997</v>
      </c>
      <c r="F105" s="169">
        <v>96.729506506927677</v>
      </c>
      <c r="G105" s="169">
        <v>101.31050370253277</v>
      </c>
      <c r="H105" s="169">
        <v>101.59471050253988</v>
      </c>
      <c r="I105" s="169">
        <v>102.03219982040642</v>
      </c>
      <c r="J105" s="169">
        <v>97.1646298</v>
      </c>
      <c r="K105" s="169">
        <v>97.089913277863772</v>
      </c>
      <c r="L105" s="169">
        <v>101.38920119493056</v>
      </c>
      <c r="M105" s="169">
        <v>103.74010689999997</v>
      </c>
      <c r="N105" s="169">
        <v>99.734059092466737</v>
      </c>
    </row>
    <row r="106" spans="1:14" ht="12.75" customHeight="1" x14ac:dyDescent="0.2">
      <c r="B106" s="92" t="s">
        <v>1</v>
      </c>
      <c r="C106" s="169">
        <v>98.479769774923966</v>
      </c>
      <c r="D106" s="169">
        <v>96.384661677590387</v>
      </c>
      <c r="E106" s="169">
        <v>99.124611849999994</v>
      </c>
      <c r="F106" s="169">
        <v>101.66324581779106</v>
      </c>
      <c r="G106" s="169">
        <v>105.50483420263764</v>
      </c>
      <c r="H106" s="169">
        <v>98.00328307245006</v>
      </c>
      <c r="I106" s="169">
        <v>95.926234809185232</v>
      </c>
      <c r="J106" s="169">
        <v>98.841225599999973</v>
      </c>
      <c r="K106" s="169">
        <v>98.929619347633789</v>
      </c>
      <c r="L106" s="169">
        <v>97.907647865104622</v>
      </c>
      <c r="M106" s="169">
        <v>96.587310390000013</v>
      </c>
      <c r="N106" s="169">
        <v>100.4201803125525</v>
      </c>
    </row>
    <row r="107" spans="1:14" ht="12" customHeight="1" x14ac:dyDescent="0.2">
      <c r="B107" s="92" t="s">
        <v>2</v>
      </c>
      <c r="C107" s="169">
        <v>98.804630814940211</v>
      </c>
      <c r="D107" s="169">
        <v>96.271783827593197</v>
      </c>
      <c r="E107" s="169">
        <v>99.324613389999982</v>
      </c>
      <c r="F107" s="169">
        <v>103.45885781810529</v>
      </c>
      <c r="G107" s="169">
        <v>103.5719345025893</v>
      </c>
      <c r="H107" s="169">
        <v>99.28018512248201</v>
      </c>
      <c r="I107" s="169">
        <v>94.501871648900376</v>
      </c>
      <c r="J107" s="169">
        <v>102.25404329999999</v>
      </c>
      <c r="K107" s="169">
        <v>102.27148198721606</v>
      </c>
      <c r="L107" s="169">
        <v>95.65042884521749</v>
      </c>
      <c r="M107" s="169">
        <v>97.515558409999983</v>
      </c>
      <c r="N107" s="169">
        <v>101.14177561264275</v>
      </c>
    </row>
    <row r="108" spans="1:14" ht="23.25" customHeight="1" x14ac:dyDescent="0.2">
      <c r="A108" s="129">
        <v>2016</v>
      </c>
      <c r="B108" s="92" t="s">
        <v>3</v>
      </c>
      <c r="C108" s="169">
        <v>95.859193574792982</v>
      </c>
      <c r="D108" s="169">
        <v>87.401303737814985</v>
      </c>
      <c r="E108" s="169">
        <v>95.26504525999998</v>
      </c>
      <c r="F108" s="169">
        <v>98.65243804726417</v>
      </c>
      <c r="G108" s="169">
        <v>104.4357537026109</v>
      </c>
      <c r="H108" s="169">
        <v>97.444403922436123</v>
      </c>
      <c r="I108" s="169">
        <v>89.136180267827214</v>
      </c>
      <c r="J108" s="169">
        <v>99.053198199999997</v>
      </c>
      <c r="K108" s="169">
        <v>101.64292598729462</v>
      </c>
      <c r="L108" s="169">
        <v>90.386984255480684</v>
      </c>
      <c r="M108" s="169">
        <v>99.005738349999987</v>
      </c>
      <c r="N108" s="169">
        <v>104.36559481304569</v>
      </c>
    </row>
    <row r="109" spans="1:14" ht="12" customHeight="1" x14ac:dyDescent="0.2">
      <c r="B109" s="129" t="s">
        <v>4</v>
      </c>
      <c r="C109" s="169">
        <v>94.911474404745562</v>
      </c>
      <c r="D109" s="169">
        <v>87.667992067808271</v>
      </c>
      <c r="E109" s="169">
        <v>95.24048621</v>
      </c>
      <c r="F109" s="169">
        <v>99.968693097494537</v>
      </c>
      <c r="G109" s="169">
        <v>93.901559912347565</v>
      </c>
      <c r="H109" s="169">
        <v>96.681557272417052</v>
      </c>
      <c r="I109" s="169">
        <v>86.638200847327639</v>
      </c>
      <c r="J109" s="169">
        <v>105.35785519999999</v>
      </c>
      <c r="K109" s="169">
        <v>105.93173208675854</v>
      </c>
      <c r="L109" s="169">
        <v>90.020868695498933</v>
      </c>
      <c r="M109" s="169">
        <v>92.872686639999998</v>
      </c>
      <c r="N109" s="169">
        <v>108.21323741352668</v>
      </c>
    </row>
    <row r="110" spans="1:14" ht="12" customHeight="1" x14ac:dyDescent="0.2">
      <c r="B110" s="129" t="s">
        <v>1</v>
      </c>
      <c r="C110" s="169">
        <v>93.824071174691156</v>
      </c>
      <c r="D110" s="169">
        <v>89.672049377758199</v>
      </c>
      <c r="E110" s="169">
        <v>92.857588059999969</v>
      </c>
      <c r="F110" s="169">
        <v>97.768224427109445</v>
      </c>
      <c r="G110" s="169">
        <v>86.162076662154064</v>
      </c>
      <c r="H110" s="169">
        <v>88.898521772222495</v>
      </c>
      <c r="I110" s="169">
        <v>86.570518857314084</v>
      </c>
      <c r="J110" s="169">
        <v>107.400077</v>
      </c>
      <c r="K110" s="169">
        <v>104.23566488697054</v>
      </c>
      <c r="L110" s="169">
        <v>88.287150235585656</v>
      </c>
      <c r="M110" s="169">
        <v>93.451465520000013</v>
      </c>
      <c r="N110" s="169">
        <v>108.85253351360657</v>
      </c>
    </row>
    <row r="111" spans="1:14" ht="12" customHeight="1" x14ac:dyDescent="0.2">
      <c r="B111" s="129" t="s">
        <v>2</v>
      </c>
      <c r="C111" s="169">
        <v>93.88790543469436</v>
      </c>
      <c r="D111" s="169">
        <v>90.188927467745273</v>
      </c>
      <c r="E111" s="169">
        <v>92.489524669999994</v>
      </c>
      <c r="F111" s="169">
        <v>94.943943076615184</v>
      </c>
      <c r="G111" s="169">
        <v>85.287429742132176</v>
      </c>
      <c r="H111" s="169">
        <v>93.281781212332035</v>
      </c>
      <c r="I111" s="169">
        <v>83.926285346785249</v>
      </c>
      <c r="J111" s="169">
        <v>108.49674189999999</v>
      </c>
      <c r="K111" s="169">
        <v>103.00683958712412</v>
      </c>
      <c r="L111" s="169">
        <v>89.373818055531359</v>
      </c>
      <c r="M111" s="169">
        <v>94.552557599999986</v>
      </c>
      <c r="N111" s="169">
        <v>109.02247491362782</v>
      </c>
    </row>
    <row r="112" spans="1:14" ht="19.5" customHeight="1" x14ac:dyDescent="0.2">
      <c r="A112" s="129">
        <v>2017</v>
      </c>
      <c r="B112" s="124" t="s">
        <v>3</v>
      </c>
      <c r="C112" s="169">
        <v>95.600269677066819</v>
      </c>
      <c r="D112" s="169">
        <v>92.209151002885889</v>
      </c>
      <c r="E112" s="169">
        <v>95.651641059096193</v>
      </c>
      <c r="F112" s="169">
        <v>96.090724941803643</v>
      </c>
      <c r="G112" s="169">
        <v>89.994638733532923</v>
      </c>
      <c r="H112" s="169">
        <v>104.94088430645988</v>
      </c>
      <c r="I112" s="169">
        <v>88.166537673749801</v>
      </c>
      <c r="J112" s="169">
        <v>105.26632265581971</v>
      </c>
      <c r="K112" s="169">
        <v>104.89539069946662</v>
      </c>
      <c r="L112" s="169">
        <v>91.413313694446686</v>
      </c>
      <c r="M112" s="169">
        <v>92.889426984724594</v>
      </c>
      <c r="N112" s="169">
        <v>107.47261422703068</v>
      </c>
    </row>
    <row r="113" spans="1:14" ht="12.75" x14ac:dyDescent="0.2">
      <c r="B113" s="129" t="s">
        <v>4</v>
      </c>
      <c r="C113" s="169">
        <v>95.200454354179229</v>
      </c>
      <c r="D113" s="169">
        <v>92.992011128299907</v>
      </c>
      <c r="E113" s="169">
        <v>95.012599882742592</v>
      </c>
      <c r="F113" s="169">
        <v>96.119854998923188</v>
      </c>
      <c r="G113" s="169">
        <v>88.282733059426789</v>
      </c>
      <c r="H113" s="169">
        <v>102.74053664488525</v>
      </c>
      <c r="I113" s="169">
        <v>86.842312439234476</v>
      </c>
      <c r="J113" s="169">
        <v>100.85966437102952</v>
      </c>
      <c r="K113" s="169">
        <v>106.45241701754198</v>
      </c>
      <c r="L113" s="169">
        <v>92.138180365139178</v>
      </c>
      <c r="M113" s="169">
        <v>92.909878729568561</v>
      </c>
      <c r="N113" s="169">
        <v>106.08504197569619</v>
      </c>
    </row>
    <row r="114" spans="1:14" ht="12.75" x14ac:dyDescent="0.2">
      <c r="B114" s="134" t="s">
        <v>1</v>
      </c>
      <c r="C114" s="169">
        <v>96.719925900184691</v>
      </c>
      <c r="D114" s="169">
        <v>94.251138084324836</v>
      </c>
      <c r="E114" s="169">
        <v>94.669897978587954</v>
      </c>
      <c r="F114" s="169">
        <v>96.020331790405677</v>
      </c>
      <c r="G114" s="169">
        <v>91.131503581425164</v>
      </c>
      <c r="H114" s="169">
        <v>94.58932498156183</v>
      </c>
      <c r="I114" s="169">
        <v>88.137072080866986</v>
      </c>
      <c r="J114" s="169">
        <v>103.95708337699723</v>
      </c>
      <c r="K114" s="169">
        <v>108.39001740824892</v>
      </c>
      <c r="L114" s="169">
        <v>92.539287235768683</v>
      </c>
      <c r="M114" s="169">
        <v>101.19862838138459</v>
      </c>
      <c r="N114" s="169">
        <v>104.94138619311879</v>
      </c>
    </row>
    <row r="115" spans="1:14" ht="12.75" x14ac:dyDescent="0.2">
      <c r="B115" s="138" t="s">
        <v>2</v>
      </c>
      <c r="C115" s="169">
        <v>97.848173645346407</v>
      </c>
      <c r="D115" s="169">
        <v>93.750164625926843</v>
      </c>
      <c r="E115" s="169">
        <v>95.935752126516093</v>
      </c>
      <c r="F115" s="169">
        <v>97.979131664168861</v>
      </c>
      <c r="G115" s="169">
        <v>87.589263948902271</v>
      </c>
      <c r="H115" s="169">
        <v>101.15261673703138</v>
      </c>
      <c r="I115" s="169">
        <v>88.744259634899407</v>
      </c>
      <c r="J115" s="169">
        <v>99.95678845342168</v>
      </c>
      <c r="K115" s="169">
        <v>110.51570380711904</v>
      </c>
      <c r="L115" s="169">
        <v>92.895290861660385</v>
      </c>
      <c r="M115" s="169">
        <v>103.13861069216189</v>
      </c>
      <c r="N115" s="169">
        <v>105.13451174686665</v>
      </c>
    </row>
    <row r="116" spans="1:14" ht="19.5" customHeight="1" x14ac:dyDescent="0.2">
      <c r="A116" s="129">
        <v>2018</v>
      </c>
      <c r="B116" s="142" t="s">
        <v>3</v>
      </c>
      <c r="C116" s="169">
        <v>98.668662347605277</v>
      </c>
      <c r="D116" s="169">
        <v>92.882331762854491</v>
      </c>
      <c r="E116" s="169">
        <v>97.83031886332634</v>
      </c>
      <c r="F116" s="169">
        <v>99.636199500813433</v>
      </c>
      <c r="G116" s="169">
        <v>90.869661304926211</v>
      </c>
      <c r="H116" s="169">
        <v>107.09202364904529</v>
      </c>
      <c r="I116" s="169">
        <v>90.034611957637807</v>
      </c>
      <c r="J116" s="169">
        <v>112.74983899538091</v>
      </c>
      <c r="K116" s="169">
        <v>101.30125997156588</v>
      </c>
      <c r="L116" s="169">
        <v>92.118273413391435</v>
      </c>
      <c r="M116" s="169">
        <v>102.41870062098623</v>
      </c>
      <c r="N116" s="169">
        <v>103.82350342352439</v>
      </c>
    </row>
    <row r="117" spans="1:14" ht="14.25" customHeight="1" x14ac:dyDescent="0.2">
      <c r="B117" s="145" t="s">
        <v>4</v>
      </c>
      <c r="C117" s="169">
        <v>98.991190792575324</v>
      </c>
      <c r="D117" s="169">
        <v>93.083218155098095</v>
      </c>
      <c r="E117" s="169">
        <v>98.57028540927503</v>
      </c>
      <c r="F117" s="169">
        <v>102.83606621847011</v>
      </c>
      <c r="G117" s="169">
        <v>91.24282806728408</v>
      </c>
      <c r="H117" s="169">
        <v>101.87086155110427</v>
      </c>
      <c r="I117" s="169">
        <v>84.376174485586091</v>
      </c>
      <c r="J117" s="169">
        <v>121.00796495016866</v>
      </c>
      <c r="K117" s="169">
        <v>97.369602838324454</v>
      </c>
      <c r="L117" s="169">
        <v>96.270503596366055</v>
      </c>
      <c r="M117" s="169">
        <v>99.558492328120167</v>
      </c>
      <c r="N117" s="169">
        <v>109.48146922226066</v>
      </c>
    </row>
    <row r="118" spans="1:14" ht="14.25" customHeight="1" x14ac:dyDescent="0.2">
      <c r="B118" s="145" t="s">
        <v>1</v>
      </c>
      <c r="C118" s="169">
        <v>98.12054248128014</v>
      </c>
      <c r="D118" s="169">
        <v>93.780267099374768</v>
      </c>
      <c r="E118" s="169">
        <v>97.695730413025245</v>
      </c>
      <c r="F118" s="169">
        <v>97.72307364453556</v>
      </c>
      <c r="G118" s="169">
        <v>88.891769393997166</v>
      </c>
      <c r="H118" s="169">
        <v>105.32258990007358</v>
      </c>
      <c r="I118" s="169">
        <v>84.100447066406062</v>
      </c>
      <c r="J118" s="169">
        <v>122.12809842259547</v>
      </c>
      <c r="K118" s="169">
        <v>96.996149318922292</v>
      </c>
      <c r="L118" s="169">
        <v>96.855258212958759</v>
      </c>
      <c r="M118" s="169">
        <v>97.823824965766761</v>
      </c>
      <c r="N118" s="169">
        <v>108.70240575975056</v>
      </c>
    </row>
    <row r="119" spans="1:14" ht="14.25" customHeight="1" x14ac:dyDescent="0.2">
      <c r="B119" s="145" t="s">
        <v>2</v>
      </c>
      <c r="C119" s="169">
        <v>97.219850019111433</v>
      </c>
      <c r="D119" s="169">
        <v>94.833393876926337</v>
      </c>
      <c r="E119" s="169">
        <v>97.781096612170344</v>
      </c>
      <c r="F119" s="169">
        <v>99.461605339575939</v>
      </c>
      <c r="G119" s="169">
        <v>87.491426802906602</v>
      </c>
      <c r="H119" s="169">
        <v>102.11419628666039</v>
      </c>
      <c r="I119" s="169">
        <v>82.673027396379908</v>
      </c>
      <c r="J119" s="169">
        <v>121.71454139073002</v>
      </c>
      <c r="K119" s="169">
        <v>94.78701724789012</v>
      </c>
      <c r="L119" s="169">
        <v>98.654424068688911</v>
      </c>
      <c r="M119" s="169">
        <v>93.410093004559116</v>
      </c>
      <c r="N119" s="169">
        <v>106.6012937720015</v>
      </c>
    </row>
    <row r="120" spans="1:14" ht="12" customHeight="1" thickBot="1" x14ac:dyDescent="0.25">
      <c r="C120" s="169"/>
      <c r="D120" s="169"/>
      <c r="E120" s="169"/>
      <c r="F120" s="169"/>
      <c r="G120" s="169"/>
      <c r="H120" s="171"/>
      <c r="I120" s="169"/>
      <c r="J120" s="171"/>
      <c r="K120" s="171"/>
      <c r="L120" s="171"/>
      <c r="M120" s="169"/>
      <c r="N120" s="169"/>
    </row>
    <row r="121" spans="1:14" ht="12.75" customHeight="1" x14ac:dyDescent="0.2">
      <c r="A121" s="91" t="s">
        <v>212</v>
      </c>
      <c r="B121" s="97"/>
      <c r="C121" s="175"/>
      <c r="D121" s="170"/>
      <c r="E121" s="170"/>
      <c r="F121" s="170"/>
      <c r="G121" s="170"/>
      <c r="H121" s="170"/>
      <c r="I121" s="170"/>
      <c r="J121" s="170"/>
      <c r="K121" s="170"/>
      <c r="L121" s="170"/>
      <c r="M121" s="170"/>
      <c r="N121" s="170"/>
    </row>
    <row r="122" spans="1:14" ht="12.75" customHeight="1" x14ac:dyDescent="0.2">
      <c r="A122" s="92">
        <v>2015</v>
      </c>
      <c r="C122" s="169">
        <v>-0.78060555960727251</v>
      </c>
      <c r="D122" s="169">
        <v>-7.5695314952510584</v>
      </c>
      <c r="E122" s="169">
        <v>-0.66572145789527415</v>
      </c>
      <c r="F122" s="169">
        <v>4.3098943660941247</v>
      </c>
      <c r="G122" s="169">
        <v>4.2220022097781529</v>
      </c>
      <c r="H122" s="169">
        <v>11.985723842112005</v>
      </c>
      <c r="I122" s="169">
        <v>-11.464833025447307</v>
      </c>
      <c r="J122" s="169">
        <v>-13.413850515290427</v>
      </c>
      <c r="K122" s="169">
        <v>1.5154496350725299</v>
      </c>
      <c r="L122" s="169">
        <v>-0.77775279093140748</v>
      </c>
      <c r="M122" s="169">
        <v>0.28261478776816507</v>
      </c>
      <c r="N122" s="169">
        <v>5.3350242236694267</v>
      </c>
    </row>
    <row r="123" spans="1:14" ht="12.75" customHeight="1" x14ac:dyDescent="0.2">
      <c r="A123" s="92">
        <v>2016</v>
      </c>
      <c r="C123" s="169">
        <v>-5.379338852769</v>
      </c>
      <c r="D123" s="169">
        <v>-11.267431837218322</v>
      </c>
      <c r="E123" s="169">
        <v>-6.0368389500000008</v>
      </c>
      <c r="F123" s="169">
        <v>-2.1666753378791648</v>
      </c>
      <c r="G123" s="169">
        <v>-7.5532949951888195</v>
      </c>
      <c r="H123" s="169">
        <v>-5.9234339551480826</v>
      </c>
      <c r="I123" s="169">
        <v>-13.432203670186437</v>
      </c>
      <c r="J123" s="169">
        <v>5.0769680750000212</v>
      </c>
      <c r="K123" s="169">
        <v>3.7042906370369666</v>
      </c>
      <c r="L123" s="169">
        <v>-10.482794689475849</v>
      </c>
      <c r="M123" s="169">
        <v>-5.0293879724999986</v>
      </c>
      <c r="N123" s="169">
        <v>7.6134601634517018</v>
      </c>
    </row>
    <row r="124" spans="1:14" ht="12.75" customHeight="1" x14ac:dyDescent="0.2">
      <c r="A124" s="92">
        <v>2017</v>
      </c>
      <c r="C124" s="169">
        <v>1.819417372580534</v>
      </c>
      <c r="D124" s="169">
        <v>5.1481075575289692</v>
      </c>
      <c r="E124" s="169">
        <v>1.4413219996026738</v>
      </c>
      <c r="F124" s="169">
        <v>-1.3091794822663316</v>
      </c>
      <c r="G124" s="169">
        <v>-3.4583927829802019</v>
      </c>
      <c r="H124" s="169">
        <v>7.2061246574418814</v>
      </c>
      <c r="I124" s="169">
        <v>1.6227155904745327</v>
      </c>
      <c r="J124" s="169">
        <v>-2.4429743336815024</v>
      </c>
      <c r="K124" s="169">
        <v>3.7212458350097899</v>
      </c>
      <c r="L124" s="169">
        <v>3.0489253091200874</v>
      </c>
      <c r="M124" s="169">
        <v>2.6992815090183919</v>
      </c>
      <c r="N124" s="169">
        <v>-1.5844408545026112</v>
      </c>
    </row>
    <row r="125" spans="1:14" ht="12.75" customHeight="1" x14ac:dyDescent="0.2">
      <c r="A125" s="92">
        <v>2018</v>
      </c>
      <c r="C125" s="169">
        <v>1.9802904638119179</v>
      </c>
      <c r="D125" s="169">
        <v>0.36890057877863036</v>
      </c>
      <c r="E125" s="169">
        <v>2.7821604852474646</v>
      </c>
      <c r="F125" s="169">
        <v>3.4817585762083159</v>
      </c>
      <c r="G125" s="169">
        <v>0.41948292746443183</v>
      </c>
      <c r="H125" s="169">
        <v>3.2165486478188399</v>
      </c>
      <c r="I125" s="169">
        <v>-3.0424039872618214</v>
      </c>
      <c r="J125" s="169">
        <v>16.476589639331674</v>
      </c>
      <c r="K125" s="169">
        <v>-9.250243607398545</v>
      </c>
      <c r="L125" s="169">
        <v>4.0414498702391555</v>
      </c>
      <c r="M125" s="169">
        <v>0.78807437361825272</v>
      </c>
      <c r="N125" s="169">
        <v>1.1743918738666981</v>
      </c>
    </row>
    <row r="126" spans="1:14" ht="12.75" customHeight="1" x14ac:dyDescent="0.2">
      <c r="A126" s="133"/>
      <c r="C126" s="169"/>
      <c r="D126" s="169"/>
      <c r="E126" s="169"/>
      <c r="F126" s="169"/>
      <c r="G126" s="169"/>
      <c r="H126" s="169"/>
      <c r="I126" s="169"/>
      <c r="J126" s="169"/>
      <c r="K126" s="169"/>
      <c r="L126" s="169"/>
      <c r="M126" s="169"/>
      <c r="N126" s="169"/>
    </row>
    <row r="127" spans="1:14" ht="12.75" customHeight="1" x14ac:dyDescent="0.2">
      <c r="A127" s="133" t="s">
        <v>11</v>
      </c>
      <c r="C127" s="197"/>
      <c r="D127" s="169"/>
      <c r="E127" s="169"/>
      <c r="F127" s="169"/>
      <c r="G127" s="169"/>
      <c r="H127" s="169"/>
      <c r="I127" s="169"/>
      <c r="J127" s="169"/>
      <c r="K127" s="169"/>
      <c r="L127" s="169"/>
      <c r="M127" s="169"/>
      <c r="N127" s="169"/>
    </row>
    <row r="128" spans="1:14" ht="12.75" x14ac:dyDescent="0.2">
      <c r="A128" s="129">
        <v>2015</v>
      </c>
      <c r="B128" s="129" t="s">
        <v>3</v>
      </c>
      <c r="C128" s="169">
        <v>0.20048732684776471</v>
      </c>
      <c r="D128" s="169">
        <v>-3.1188022683053207</v>
      </c>
      <c r="E128" s="169">
        <v>-0.54317553951611641</v>
      </c>
      <c r="F128" s="169">
        <v>-1.4139255705447829</v>
      </c>
      <c r="G128" s="169">
        <v>-6.3365638936238806</v>
      </c>
      <c r="H128" s="169">
        <v>12.836958074331605</v>
      </c>
      <c r="I128" s="169">
        <v>-4.4944995224742161</v>
      </c>
      <c r="J128" s="169">
        <v>-14.75306011282278</v>
      </c>
      <c r="K128" s="169">
        <v>5.2962809613565476</v>
      </c>
      <c r="L128" s="169">
        <v>1.9858860608196638</v>
      </c>
      <c r="M128" s="169">
        <v>2.9896224188096454</v>
      </c>
      <c r="N128" s="169">
        <v>4.6597132819000908</v>
      </c>
    </row>
    <row r="129" spans="1:14" ht="12.75" x14ac:dyDescent="0.2">
      <c r="B129" s="129" t="s">
        <v>4</v>
      </c>
      <c r="C129" s="169">
        <v>-1.5567500212910979</v>
      </c>
      <c r="D129" s="169">
        <v>-4.9975800326753417</v>
      </c>
      <c r="E129" s="169">
        <v>-2.2040708116243368</v>
      </c>
      <c r="F129" s="169">
        <v>-1.4456511740162492</v>
      </c>
      <c r="G129" s="169">
        <v>13.053699429304455</v>
      </c>
      <c r="H129" s="169">
        <v>0.46764308031705948</v>
      </c>
      <c r="I129" s="169">
        <v>-5.1213591098409612</v>
      </c>
      <c r="J129" s="169">
        <v>-4.4972153964230372</v>
      </c>
      <c r="K129" s="169">
        <v>-4.5414592347314597</v>
      </c>
      <c r="L129" s="169">
        <v>-3.4873164890602548</v>
      </c>
      <c r="M129" s="169">
        <v>1.549656140483302</v>
      </c>
      <c r="N129" s="169">
        <v>1.043599313961896</v>
      </c>
    </row>
    <row r="130" spans="1:14" ht="12.75" x14ac:dyDescent="0.2">
      <c r="B130" s="129" t="s">
        <v>1</v>
      </c>
      <c r="C130" s="169">
        <v>-2.0712428342244849</v>
      </c>
      <c r="D130" s="169">
        <v>-4.5836672516595511</v>
      </c>
      <c r="E130" s="169">
        <v>-0.52966064323498596</v>
      </c>
      <c r="F130" s="169">
        <v>5.1005525501260029</v>
      </c>
      <c r="G130" s="169">
        <v>4.1400746682893175</v>
      </c>
      <c r="H130" s="169">
        <v>-3.5350535597028276</v>
      </c>
      <c r="I130" s="169">
        <v>-5.9843510401311528</v>
      </c>
      <c r="J130" s="169">
        <v>1.7255206997145001</v>
      </c>
      <c r="K130" s="169">
        <v>1.8948477835230237</v>
      </c>
      <c r="L130" s="169">
        <v>-3.4338502412424754</v>
      </c>
      <c r="M130" s="169">
        <v>-6.8949191626483275</v>
      </c>
      <c r="N130" s="169">
        <v>0.68795076258716392</v>
      </c>
    </row>
    <row r="131" spans="1:14" ht="12.75" x14ac:dyDescent="0.2">
      <c r="B131" s="129" t="s">
        <v>2</v>
      </c>
      <c r="C131" s="169">
        <v>0.3298759133563367</v>
      </c>
      <c r="D131" s="169">
        <v>-0.11711183919985713</v>
      </c>
      <c r="E131" s="169">
        <v>0.20176779133584954</v>
      </c>
      <c r="F131" s="169">
        <v>1.7662351677542043</v>
      </c>
      <c r="G131" s="169">
        <v>-1.8320484693013395</v>
      </c>
      <c r="H131" s="169">
        <v>1.302917626839073</v>
      </c>
      <c r="I131" s="169">
        <v>-1.4848525673067159</v>
      </c>
      <c r="J131" s="169">
        <v>3.4528281891316626</v>
      </c>
      <c r="K131" s="169">
        <v>3.3780203154720967</v>
      </c>
      <c r="L131" s="169">
        <v>-2.3054573050279803</v>
      </c>
      <c r="M131" s="169">
        <v>0.96104552062987736</v>
      </c>
      <c r="N131" s="169">
        <v>0.71857598526940958</v>
      </c>
    </row>
    <row r="132" spans="1:14" ht="12.75" x14ac:dyDescent="0.2">
      <c r="A132" s="129">
        <v>2016</v>
      </c>
      <c r="B132" s="129" t="s">
        <v>3</v>
      </c>
      <c r="C132" s="169">
        <v>-2.9810720568998361</v>
      </c>
      <c r="D132" s="169">
        <v>-9.2139978476598827</v>
      </c>
      <c r="E132" s="169">
        <v>-4.0871723447440278</v>
      </c>
      <c r="F132" s="169">
        <v>-4.6457305562868871</v>
      </c>
      <c r="G132" s="169">
        <v>0.83402825695024774</v>
      </c>
      <c r="H132" s="169">
        <v>-1.8490912338459897</v>
      </c>
      <c r="I132" s="169">
        <v>-5.6778678426689151</v>
      </c>
      <c r="J132" s="169">
        <v>-3.1302870739391087</v>
      </c>
      <c r="K132" s="169">
        <v>-0.61459557220459038</v>
      </c>
      <c r="L132" s="169">
        <v>-5.5027924634338703</v>
      </c>
      <c r="M132" s="169">
        <v>1.5281458305705486</v>
      </c>
      <c r="N132" s="169">
        <v>3.1874259482547185</v>
      </c>
    </row>
    <row r="133" spans="1:14" ht="12.75" x14ac:dyDescent="0.2">
      <c r="B133" s="129" t="s">
        <v>4</v>
      </c>
      <c r="C133" s="169">
        <v>-0.98865756606639765</v>
      </c>
      <c r="D133" s="169">
        <v>0.3051308373995143</v>
      </c>
      <c r="E133" s="169">
        <v>-2.5779707481321523E-2</v>
      </c>
      <c r="F133" s="169">
        <v>1.3342346892630808</v>
      </c>
      <c r="G133" s="169">
        <v>-10.086769537049811</v>
      </c>
      <c r="H133" s="169">
        <v>-0.78285321610287451</v>
      </c>
      <c r="I133" s="169">
        <v>-2.8024304081618712</v>
      </c>
      <c r="J133" s="169">
        <v>6.3649201788216425</v>
      </c>
      <c r="K133" s="169">
        <v>4.2194831148407053</v>
      </c>
      <c r="L133" s="169">
        <v>-0.40505340785230715</v>
      </c>
      <c r="M133" s="169">
        <v>-6.1946426663864074</v>
      </c>
      <c r="N133" s="169">
        <v>3.6866963747712367</v>
      </c>
    </row>
    <row r="134" spans="1:14" ht="12.75" x14ac:dyDescent="0.2">
      <c r="B134" s="129" t="s">
        <v>1</v>
      </c>
      <c r="C134" s="169">
        <v>-1.1457026001063131</v>
      </c>
      <c r="D134" s="169">
        <v>2.2859623708500809</v>
      </c>
      <c r="E134" s="169">
        <v>-2.5019802447730832</v>
      </c>
      <c r="F134" s="169">
        <v>-2.2011577847067421</v>
      </c>
      <c r="G134" s="169">
        <v>-8.2421242601485307</v>
      </c>
      <c r="H134" s="169">
        <v>-8.0501759795454149</v>
      </c>
      <c r="I134" s="169">
        <v>-7.8120262599656876E-2</v>
      </c>
      <c r="J134" s="169">
        <v>1.9383669078335775</v>
      </c>
      <c r="K134" s="169">
        <v>-1.6010945600312798</v>
      </c>
      <c r="L134" s="169">
        <v>-1.9259072757647822</v>
      </c>
      <c r="M134" s="169">
        <v>0.62319601267002422</v>
      </c>
      <c r="N134" s="169">
        <v>0.59077439633090645</v>
      </c>
    </row>
    <row r="135" spans="1:14" ht="12.75" x14ac:dyDescent="0.2">
      <c r="B135" s="129" t="s">
        <v>2</v>
      </c>
      <c r="C135" s="169">
        <v>6.8036122504588903E-2</v>
      </c>
      <c r="D135" s="169">
        <v>0.57640936453859926</v>
      </c>
      <c r="E135" s="169">
        <v>-0.39637405804914261</v>
      </c>
      <c r="F135" s="169">
        <v>-2.8887518076999408</v>
      </c>
      <c r="G135" s="169">
        <v>-1.0151181980576296</v>
      </c>
      <c r="H135" s="169">
        <v>4.9306325377832527</v>
      </c>
      <c r="I135" s="169">
        <v>-3.0544272408567497</v>
      </c>
      <c r="J135" s="169">
        <v>1.0211025267700569</v>
      </c>
      <c r="K135" s="169">
        <v>-1.1788914103238235</v>
      </c>
      <c r="L135" s="169">
        <v>1.230833498471795</v>
      </c>
      <c r="M135" s="169">
        <v>1.1782502006502105</v>
      </c>
      <c r="N135" s="169">
        <v>0.15612075763031807</v>
      </c>
    </row>
    <row r="136" spans="1:14" ht="12.75" x14ac:dyDescent="0.2">
      <c r="A136" s="129">
        <v>2017</v>
      </c>
      <c r="B136" s="124" t="s">
        <v>3</v>
      </c>
      <c r="C136" s="169">
        <v>1.8238390072121913</v>
      </c>
      <c r="D136" s="169">
        <v>2.239990641714984</v>
      </c>
      <c r="E136" s="169">
        <v>3.4188913829739542</v>
      </c>
      <c r="F136" s="169">
        <v>1.2078515258872935</v>
      </c>
      <c r="G136" s="169">
        <v>5.5192295108822842</v>
      </c>
      <c r="H136" s="169">
        <v>12.498799811282435</v>
      </c>
      <c r="I136" s="169">
        <v>5.0523531566347035</v>
      </c>
      <c r="J136" s="169">
        <v>-2.9774343336113396</v>
      </c>
      <c r="K136" s="169">
        <v>1.8334230230849347</v>
      </c>
      <c r="L136" s="169">
        <v>2.2819833406334977</v>
      </c>
      <c r="M136" s="169">
        <v>-1.7589483113838011</v>
      </c>
      <c r="N136" s="169">
        <v>-1.4215974163354961</v>
      </c>
    </row>
    <row r="137" spans="1:14" ht="12.75" x14ac:dyDescent="0.2">
      <c r="B137" s="129" t="s">
        <v>4</v>
      </c>
      <c r="C137" s="169">
        <v>-0.41821568520481467</v>
      </c>
      <c r="D137" s="169">
        <v>0.84900480798215661</v>
      </c>
      <c r="E137" s="169">
        <v>-0.66809222432345772</v>
      </c>
      <c r="F137" s="169">
        <v>3.0315160112692752E-2</v>
      </c>
      <c r="G137" s="169">
        <v>-1.9022307308493747</v>
      </c>
      <c r="H137" s="169">
        <v>-2.0967496854218726</v>
      </c>
      <c r="I137" s="169">
        <v>-1.5019589851826387</v>
      </c>
      <c r="J137" s="169">
        <v>-4.1861995114983337</v>
      </c>
      <c r="K137" s="169">
        <v>1.4843610455070877</v>
      </c>
      <c r="L137" s="169">
        <v>0.79295525060538719</v>
      </c>
      <c r="M137" s="169">
        <v>2.2017301115795362E-2</v>
      </c>
      <c r="N137" s="169">
        <v>-1.2910937928831911</v>
      </c>
    </row>
    <row r="138" spans="1:14" ht="12.75" x14ac:dyDescent="0.2">
      <c r="B138" s="134" t="s">
        <v>1</v>
      </c>
      <c r="C138" s="169">
        <v>1.5960759392518176</v>
      </c>
      <c r="D138" s="169">
        <v>1.354016265211988</v>
      </c>
      <c r="E138" s="169">
        <v>-0.36069100790586672</v>
      </c>
      <c r="F138" s="169">
        <v>-0.10354073933904751</v>
      </c>
      <c r="G138" s="169">
        <v>3.226871691977129</v>
      </c>
      <c r="H138" s="169">
        <v>-7.9337834213358827</v>
      </c>
      <c r="I138" s="169">
        <v>1.490931788048</v>
      </c>
      <c r="J138" s="169">
        <v>3.0710185536344081</v>
      </c>
      <c r="K138" s="169">
        <v>1.8201563148985578</v>
      </c>
      <c r="L138" s="169">
        <v>0.4353318776645354</v>
      </c>
      <c r="M138" s="169">
        <v>8.9212791633729083</v>
      </c>
      <c r="N138" s="169">
        <v>-1.0780556441118305</v>
      </c>
    </row>
    <row r="139" spans="1:14" ht="12.75" x14ac:dyDescent="0.2">
      <c r="B139" s="138" t="s">
        <v>2</v>
      </c>
      <c r="C139" s="169">
        <v>1.1665101422079882</v>
      </c>
      <c r="D139" s="169">
        <v>-0.53153040756895864</v>
      </c>
      <c r="E139" s="169">
        <v>1.337124233739484</v>
      </c>
      <c r="F139" s="169">
        <v>2.0399844879091633</v>
      </c>
      <c r="G139" s="169">
        <v>-3.8869540096613586</v>
      </c>
      <c r="H139" s="169">
        <v>6.9387235364550159</v>
      </c>
      <c r="I139" s="169">
        <v>0.68891278062348515</v>
      </c>
      <c r="J139" s="169">
        <v>-3.8480253520278174</v>
      </c>
      <c r="K139" s="169">
        <v>1.9611459151849475</v>
      </c>
      <c r="L139" s="169">
        <v>0.38470539003039317</v>
      </c>
      <c r="M139" s="169">
        <v>1.9170045501665678</v>
      </c>
      <c r="N139" s="169">
        <v>0.18403183029473968</v>
      </c>
    </row>
    <row r="140" spans="1:14" ht="12.75" x14ac:dyDescent="0.2">
      <c r="A140" s="129">
        <v>2018</v>
      </c>
      <c r="B140" s="142" t="s">
        <v>3</v>
      </c>
      <c r="C140" s="169">
        <v>0.83853246482938903</v>
      </c>
      <c r="D140" s="169">
        <v>-0.92568676176206788</v>
      </c>
      <c r="E140" s="169">
        <v>1.9748286689948102</v>
      </c>
      <c r="F140" s="169">
        <v>1.6912456851774227</v>
      </c>
      <c r="G140" s="169">
        <v>3.7452048437553342</v>
      </c>
      <c r="H140" s="169">
        <v>5.8717283878623849</v>
      </c>
      <c r="I140" s="169">
        <v>1.4540121558814123</v>
      </c>
      <c r="J140" s="169">
        <v>12.798581006752329</v>
      </c>
      <c r="K140" s="169">
        <v>-8.3376782829297724</v>
      </c>
      <c r="L140" s="169">
        <v>-0.83644438922753084</v>
      </c>
      <c r="M140" s="169">
        <v>-0.69800249038101114</v>
      </c>
      <c r="N140" s="169">
        <v>-1.2469818916349684</v>
      </c>
    </row>
    <row r="141" spans="1:14" ht="12.75" x14ac:dyDescent="0.2">
      <c r="B141" s="145" t="s">
        <v>4</v>
      </c>
      <c r="C141" s="169">
        <v>0.32688032582603999</v>
      </c>
      <c r="D141" s="169">
        <v>0.21628052228113148</v>
      </c>
      <c r="E141" s="169">
        <v>0.75637752646238177</v>
      </c>
      <c r="F141" s="169">
        <v>3.2115503538757029</v>
      </c>
      <c r="G141" s="169">
        <v>0.41066155304094742</v>
      </c>
      <c r="H141" s="169">
        <v>-4.8753977374182966</v>
      </c>
      <c r="I141" s="169">
        <v>-6.284735779962114</v>
      </c>
      <c r="J141" s="169">
        <v>7.3242906849082523</v>
      </c>
      <c r="K141" s="169">
        <v>-3.8811532396981097</v>
      </c>
      <c r="L141" s="169">
        <v>4.5074989240636354</v>
      </c>
      <c r="M141" s="169">
        <v>-2.792662155957859</v>
      </c>
      <c r="N141" s="169">
        <v>5.4496001504166891</v>
      </c>
    </row>
    <row r="142" spans="1:14" ht="12.75" x14ac:dyDescent="0.2">
      <c r="B142" s="145" t="s">
        <v>1</v>
      </c>
      <c r="C142" s="169">
        <v>-0.87952100012568257</v>
      </c>
      <c r="D142" s="169">
        <v>0.74884491328526259</v>
      </c>
      <c r="E142" s="169">
        <v>-0.88723999592629221</v>
      </c>
      <c r="F142" s="169">
        <v>-4.9719838204159377</v>
      </c>
      <c r="G142" s="169">
        <v>-2.5767051757242809</v>
      </c>
      <c r="H142" s="169">
        <v>3.3883372501347875</v>
      </c>
      <c r="I142" s="169">
        <v>-0.32678350359096608</v>
      </c>
      <c r="J142" s="169">
        <v>0.9256692093682295</v>
      </c>
      <c r="K142" s="169">
        <v>-0.38354220261354044</v>
      </c>
      <c r="L142" s="169">
        <v>0.60740787130855178</v>
      </c>
      <c r="M142" s="169">
        <v>-1.7423600154935714</v>
      </c>
      <c r="N142" s="169">
        <v>-0.71159390538365619</v>
      </c>
    </row>
    <row r="143" spans="1:14" ht="12.75" x14ac:dyDescent="0.2">
      <c r="B143" s="145" t="s">
        <v>2</v>
      </c>
      <c r="C143" s="169">
        <v>-0.91794484558679335</v>
      </c>
      <c r="D143" s="169">
        <v>1.1229726787146177</v>
      </c>
      <c r="E143" s="169">
        <v>8.7379662124642543E-2</v>
      </c>
      <c r="F143" s="169">
        <v>1.7790391053030374</v>
      </c>
      <c r="G143" s="169">
        <v>-1.5753343651916607</v>
      </c>
      <c r="H143" s="169">
        <v>-3.0462540053916354</v>
      </c>
      <c r="I143" s="169">
        <v>-1.6972795268247021</v>
      </c>
      <c r="J143" s="169">
        <v>-0.33862562113629036</v>
      </c>
      <c r="K143" s="169">
        <v>-2.2775461567743016</v>
      </c>
      <c r="L143" s="169">
        <v>1.8575820135384502</v>
      </c>
      <c r="M143" s="169">
        <v>-4.5119192208566972</v>
      </c>
      <c r="N143" s="169">
        <v>-1.9329029316911828</v>
      </c>
    </row>
    <row r="144" spans="1:14" ht="13.5" customHeight="1" x14ac:dyDescent="0.2">
      <c r="A144" s="145"/>
      <c r="B144" s="92"/>
      <c r="C144" s="169"/>
      <c r="D144" s="169"/>
      <c r="E144" s="169"/>
      <c r="F144" s="169"/>
      <c r="G144" s="169"/>
      <c r="H144" s="169"/>
      <c r="I144" s="169"/>
      <c r="J144" s="169"/>
      <c r="K144" s="169"/>
      <c r="L144" s="169"/>
      <c r="M144" s="169"/>
      <c r="N144" s="169"/>
    </row>
    <row r="145" spans="1:14" ht="12" customHeight="1" x14ac:dyDescent="0.2">
      <c r="A145" s="87" t="s">
        <v>76</v>
      </c>
      <c r="B145" s="92"/>
      <c r="C145" s="169"/>
      <c r="D145" s="169"/>
      <c r="E145" s="169"/>
      <c r="F145" s="169"/>
      <c r="G145" s="169"/>
      <c r="H145" s="169"/>
      <c r="I145" s="169"/>
      <c r="J145" s="169"/>
      <c r="K145" s="169"/>
      <c r="L145" s="169"/>
      <c r="M145" s="169"/>
      <c r="N145" s="169"/>
    </row>
    <row r="146" spans="1:14" ht="12.75" x14ac:dyDescent="0.2">
      <c r="A146" s="129">
        <v>2015</v>
      </c>
      <c r="B146" s="129" t="s">
        <v>3</v>
      </c>
      <c r="C146" s="169">
        <v>2.2316540610229918</v>
      </c>
      <c r="D146" s="169">
        <v>2.8771743648326797</v>
      </c>
      <c r="E146" s="169">
        <v>3.1930090273073697</v>
      </c>
      <c r="F146" s="169">
        <v>3.8615539797275389</v>
      </c>
      <c r="G146" s="169">
        <v>-7.0152633862690106</v>
      </c>
      <c r="H146" s="169">
        <v>10.8942598952388</v>
      </c>
      <c r="I146" s="169">
        <v>-4.2286184805727212</v>
      </c>
      <c r="J146" s="169">
        <v>-6.3896659284667034</v>
      </c>
      <c r="K146" s="169">
        <v>3.5752336128252571</v>
      </c>
      <c r="L146" s="169">
        <v>9.2174934687925703</v>
      </c>
      <c r="M146" s="169">
        <v>-2.3495826907918738</v>
      </c>
      <c r="N146" s="169">
        <v>2.6347873844398517</v>
      </c>
    </row>
    <row r="147" spans="1:14" ht="12.75" x14ac:dyDescent="0.2">
      <c r="B147" s="129" t="s">
        <v>4</v>
      </c>
      <c r="C147" s="169">
        <v>0.2167506461298041</v>
      </c>
      <c r="D147" s="169">
        <v>-8.1043703054460625</v>
      </c>
      <c r="E147" s="169">
        <v>2.3307401378369619E-2</v>
      </c>
      <c r="F147" s="169">
        <v>4.0999760577766109</v>
      </c>
      <c r="G147" s="169">
        <v>6.4642040005066903</v>
      </c>
      <c r="H147" s="169">
        <v>14.72706589152677</v>
      </c>
      <c r="I147" s="169">
        <v>-9.5706864871630941</v>
      </c>
      <c r="J147" s="169">
        <v>-16.826064253190008</v>
      </c>
      <c r="K147" s="169">
        <v>-4.1724798420699099</v>
      </c>
      <c r="L147" s="169">
        <v>1.7584065047310915</v>
      </c>
      <c r="M147" s="169">
        <v>4.2015983252146283</v>
      </c>
      <c r="N147" s="169">
        <v>4.5937848340519505</v>
      </c>
    </row>
    <row r="148" spans="1:14" ht="12.75" x14ac:dyDescent="0.2">
      <c r="B148" s="129" t="s">
        <v>1</v>
      </c>
      <c r="C148" s="169">
        <v>-2.42792770460456</v>
      </c>
      <c r="D148" s="169">
        <v>-12.160083467032944</v>
      </c>
      <c r="E148" s="169">
        <v>-2.6771023318375997</v>
      </c>
      <c r="F148" s="169">
        <v>5.3531059491563004</v>
      </c>
      <c r="G148" s="169">
        <v>9.2317539879193546</v>
      </c>
      <c r="H148" s="169">
        <v>11.583250346023565</v>
      </c>
      <c r="I148" s="169">
        <v>-15.912108968278083</v>
      </c>
      <c r="J148" s="169">
        <v>-15.602871284163101</v>
      </c>
      <c r="K148" s="169">
        <v>1.0310435151944519</v>
      </c>
      <c r="L148" s="169">
        <v>-6.1327608078426854</v>
      </c>
      <c r="M148" s="169">
        <v>1.1290166727064177</v>
      </c>
      <c r="N148" s="169">
        <v>6.935228197980714</v>
      </c>
    </row>
    <row r="149" spans="1:14" ht="12.75" x14ac:dyDescent="0.2">
      <c r="B149" s="129" t="s">
        <v>2</v>
      </c>
      <c r="C149" s="169">
        <v>-3.083818493221846</v>
      </c>
      <c r="D149" s="169">
        <v>-12.282149707583622</v>
      </c>
      <c r="E149" s="169">
        <v>-3.0552379134790808</v>
      </c>
      <c r="F149" s="169">
        <v>3.9202239800821603</v>
      </c>
      <c r="G149" s="169">
        <v>8.2536323839902614</v>
      </c>
      <c r="H149" s="169">
        <v>10.781965178047304</v>
      </c>
      <c r="I149" s="169">
        <v>-16.073328502645289</v>
      </c>
      <c r="J149" s="169">
        <v>-14.322433622189479</v>
      </c>
      <c r="K149" s="169">
        <v>5.8786169250914622</v>
      </c>
      <c r="L149" s="169">
        <v>-7.1419231852094871</v>
      </c>
      <c r="M149" s="169">
        <v>-1.6896722528626396</v>
      </c>
      <c r="N149" s="169">
        <v>7.2445984661674734</v>
      </c>
    </row>
    <row r="150" spans="1:14" ht="12.75" x14ac:dyDescent="0.2">
      <c r="A150" s="129">
        <v>2016</v>
      </c>
      <c r="B150" s="129" t="s">
        <v>3</v>
      </c>
      <c r="C150" s="169">
        <v>-6.1610948112907904</v>
      </c>
      <c r="D150" s="169">
        <v>-17.800841320103888</v>
      </c>
      <c r="E150" s="169">
        <v>-6.5097210923052646</v>
      </c>
      <c r="F150" s="169">
        <v>0.5135572685620815</v>
      </c>
      <c r="G150" s="169">
        <v>16.541206264604426</v>
      </c>
      <c r="H150" s="169">
        <v>-3.6366209911213088</v>
      </c>
      <c r="I150" s="169">
        <v>-17.113228443201358</v>
      </c>
      <c r="J150" s="169">
        <v>-2.6409479307251238</v>
      </c>
      <c r="K150" s="169">
        <v>-6.4949423829374631E-2</v>
      </c>
      <c r="L150" s="169">
        <v>-13.960359662112886</v>
      </c>
      <c r="M150" s="169">
        <v>-3.0847472032327183</v>
      </c>
      <c r="N150" s="169">
        <v>5.7359485857848114</v>
      </c>
    </row>
    <row r="151" spans="1:14" ht="12.75" x14ac:dyDescent="0.2">
      <c r="B151" s="129" t="s">
        <v>4</v>
      </c>
      <c r="C151" s="169">
        <v>-5.6195729288277319</v>
      </c>
      <c r="D151" s="169">
        <v>-13.212764801707733</v>
      </c>
      <c r="E151" s="169">
        <v>-4.4273333635051255</v>
      </c>
      <c r="F151" s="169">
        <v>3.3487057957179545</v>
      </c>
      <c r="G151" s="169">
        <v>-7.3131052747889775</v>
      </c>
      <c r="H151" s="169">
        <v>-4.8360325117516867</v>
      </c>
      <c r="I151" s="169">
        <v>-15.087392999636162</v>
      </c>
      <c r="J151" s="169">
        <v>8.4323126809257687</v>
      </c>
      <c r="K151" s="169">
        <v>9.1068356231714489</v>
      </c>
      <c r="L151" s="169">
        <v>-11.212567379414406</v>
      </c>
      <c r="M151" s="169">
        <v>-10.475620842067956</v>
      </c>
      <c r="N151" s="169">
        <v>8.5017880533656331</v>
      </c>
    </row>
    <row r="152" spans="1:14" ht="12.75" x14ac:dyDescent="0.2">
      <c r="B152" s="129" t="s">
        <v>1</v>
      </c>
      <c r="C152" s="169">
        <v>-4.7275685258743376</v>
      </c>
      <c r="D152" s="169">
        <v>-6.9643988815212943</v>
      </c>
      <c r="E152" s="169">
        <v>-6.3223690595465616</v>
      </c>
      <c r="F152" s="169">
        <v>-3.8312974953235157</v>
      </c>
      <c r="G152" s="169">
        <v>-18.333527261256055</v>
      </c>
      <c r="H152" s="169">
        <v>-9.2902615247050129</v>
      </c>
      <c r="I152" s="169">
        <v>-9.7530315564677057</v>
      </c>
      <c r="J152" s="169">
        <v>8.6591918989721961</v>
      </c>
      <c r="K152" s="169">
        <v>5.3634549231323492</v>
      </c>
      <c r="L152" s="169">
        <v>-9.8260941196073972</v>
      </c>
      <c r="M152" s="169">
        <v>-3.2466427083827964</v>
      </c>
      <c r="N152" s="169">
        <v>8.3970703645510412</v>
      </c>
    </row>
    <row r="153" spans="1:14" ht="12.75" x14ac:dyDescent="0.2">
      <c r="B153" s="129" t="s">
        <v>2</v>
      </c>
      <c r="C153" s="169">
        <v>-4.9762094546507818</v>
      </c>
      <c r="D153" s="169">
        <v>-6.3184207438612638</v>
      </c>
      <c r="E153" s="169">
        <v>-6.8815658946105192</v>
      </c>
      <c r="F153" s="169">
        <v>-8.2302423601664731</v>
      </c>
      <c r="G153" s="169">
        <v>-17.653918359514677</v>
      </c>
      <c r="H153" s="169">
        <v>-6.0418943646707968</v>
      </c>
      <c r="I153" s="169">
        <v>-11.190874971668553</v>
      </c>
      <c r="J153" s="169">
        <v>6.105087289003075</v>
      </c>
      <c r="K153" s="169">
        <v>0.71902507484928879</v>
      </c>
      <c r="L153" s="169">
        <v>-6.5620309971040509</v>
      </c>
      <c r="M153" s="169">
        <v>-3.0384903274020991</v>
      </c>
      <c r="N153" s="169">
        <v>7.7917351690234504</v>
      </c>
    </row>
    <row r="154" spans="1:14" ht="12.75" x14ac:dyDescent="0.2">
      <c r="A154" s="129">
        <v>2017</v>
      </c>
      <c r="B154" s="124" t="s">
        <v>3</v>
      </c>
      <c r="C154" s="169">
        <v>-0.27010857078005879</v>
      </c>
      <c r="D154" s="169">
        <v>5.5008873546021686</v>
      </c>
      <c r="E154" s="169">
        <v>0.40581075465939698</v>
      </c>
      <c r="F154" s="169">
        <v>-2.5967053183553523</v>
      </c>
      <c r="G154" s="169">
        <v>-13.827750034916386</v>
      </c>
      <c r="H154" s="169">
        <v>7.6930845510541745</v>
      </c>
      <c r="I154" s="169">
        <v>-1.0878215682609826</v>
      </c>
      <c r="J154" s="169">
        <v>6.2725127191498586</v>
      </c>
      <c r="K154" s="169">
        <v>3.1998928411196559</v>
      </c>
      <c r="L154" s="169">
        <v>1.1354836621886299</v>
      </c>
      <c r="M154" s="169">
        <v>-6.1777342073378811</v>
      </c>
      <c r="N154" s="169">
        <v>2.977053328302981</v>
      </c>
    </row>
    <row r="155" spans="1:14" ht="12.75" x14ac:dyDescent="0.2">
      <c r="B155" s="129" t="s">
        <v>4</v>
      </c>
      <c r="C155" s="169">
        <v>0.30447314325907637</v>
      </c>
      <c r="D155" s="169">
        <v>6.0729337297627195</v>
      </c>
      <c r="E155" s="169">
        <v>-0.23927463658147685</v>
      </c>
      <c r="F155" s="169">
        <v>-3.8500434279137408</v>
      </c>
      <c r="G155" s="169">
        <v>-5.9837417590992814</v>
      </c>
      <c r="H155" s="169">
        <v>6.2669443308571937</v>
      </c>
      <c r="I155" s="169">
        <v>0.23559075547576747</v>
      </c>
      <c r="J155" s="169">
        <v>-4.2694403947684645</v>
      </c>
      <c r="K155" s="169">
        <v>0.49152876152065428</v>
      </c>
      <c r="L155" s="169">
        <v>2.3520231478793896</v>
      </c>
      <c r="M155" s="169">
        <v>4.0046315998942816E-2</v>
      </c>
      <c r="N155" s="169">
        <v>-1.9666683011227204</v>
      </c>
    </row>
    <row r="156" spans="1:14" ht="12.75" x14ac:dyDescent="0.2">
      <c r="B156" s="134" t="s">
        <v>1</v>
      </c>
      <c r="C156" s="169">
        <v>3.0864731078464214</v>
      </c>
      <c r="D156" s="169">
        <v>5.1064838356447817</v>
      </c>
      <c r="E156" s="169">
        <v>1.9517090164101081</v>
      </c>
      <c r="F156" s="169">
        <v>-1.787792145091982</v>
      </c>
      <c r="G156" s="169">
        <v>5.7675338290144484</v>
      </c>
      <c r="H156" s="169">
        <v>6.4014598846991122</v>
      </c>
      <c r="I156" s="169">
        <v>1.809568943597184</v>
      </c>
      <c r="J156" s="169">
        <v>-3.20576457594417</v>
      </c>
      <c r="K156" s="169">
        <v>3.9855384678394001</v>
      </c>
      <c r="L156" s="169">
        <v>4.8162580724789628</v>
      </c>
      <c r="M156" s="169">
        <v>8.2900389183587109</v>
      </c>
      <c r="N156" s="169">
        <v>-3.5930696275423779</v>
      </c>
    </row>
    <row r="157" spans="1:14" ht="12.75" x14ac:dyDescent="0.2">
      <c r="B157" s="138" t="s">
        <v>2</v>
      </c>
      <c r="C157" s="169">
        <v>4.2180813304080855</v>
      </c>
      <c r="D157" s="169">
        <v>3.9486412114781988</v>
      </c>
      <c r="E157" s="169">
        <v>3.7260732702564248</v>
      </c>
      <c r="F157" s="169">
        <v>3.1968217131075116</v>
      </c>
      <c r="G157" s="169">
        <v>2.6989137950689024</v>
      </c>
      <c r="H157" s="169">
        <v>8.4376985756558387</v>
      </c>
      <c r="I157" s="169">
        <v>5.7407214774324755</v>
      </c>
      <c r="J157" s="169">
        <v>-7.8711611952822285</v>
      </c>
      <c r="K157" s="169">
        <v>7.2896753750452126</v>
      </c>
      <c r="L157" s="169">
        <v>3.9401615403081403</v>
      </c>
      <c r="M157" s="169">
        <v>9.0807200884874817</v>
      </c>
      <c r="N157" s="169">
        <v>-3.5662033629683898</v>
      </c>
    </row>
    <row r="158" spans="1:14" ht="12.75" x14ac:dyDescent="0.2">
      <c r="A158" s="129">
        <v>2018</v>
      </c>
      <c r="B158" s="142" t="s">
        <v>3</v>
      </c>
      <c r="C158" s="169">
        <v>3.209606710214663</v>
      </c>
      <c r="D158" s="169">
        <v>0.73005851658642928</v>
      </c>
      <c r="E158" s="169">
        <v>2.2777213021197396</v>
      </c>
      <c r="F158" s="169">
        <v>3.6897156943680676</v>
      </c>
      <c r="G158" s="169">
        <v>0.97230522140787645</v>
      </c>
      <c r="H158" s="169">
        <v>2.0498582195128234</v>
      </c>
      <c r="I158" s="169">
        <v>2.1188019096322064</v>
      </c>
      <c r="J158" s="169">
        <v>7.1091267850492024</v>
      </c>
      <c r="K158" s="169">
        <v>-3.4263952914749041</v>
      </c>
      <c r="L158" s="169">
        <v>0.77117838797651217</v>
      </c>
      <c r="M158" s="169">
        <v>10.258727979696447</v>
      </c>
      <c r="N158" s="169">
        <v>-3.3953866571047819</v>
      </c>
    </row>
    <row r="159" spans="1:14" ht="12.75" x14ac:dyDescent="0.2">
      <c r="B159" s="145" t="s">
        <v>4</v>
      </c>
      <c r="C159" s="169">
        <v>3.9818470028443631</v>
      </c>
      <c r="D159" s="169">
        <v>9.8080497121788568E-2</v>
      </c>
      <c r="E159" s="169">
        <v>3.7444355074201408</v>
      </c>
      <c r="F159" s="169">
        <v>6.9873297453706629</v>
      </c>
      <c r="G159" s="169">
        <v>3.3529716460689141</v>
      </c>
      <c r="H159" s="169">
        <v>-0.84647707923402038</v>
      </c>
      <c r="I159" s="169">
        <v>-2.839788444571878</v>
      </c>
      <c r="J159" s="169">
        <v>19.976569131759312</v>
      </c>
      <c r="K159" s="169">
        <v>-8.5322761414809314</v>
      </c>
      <c r="L159" s="169">
        <v>4.4849195142021347</v>
      </c>
      <c r="M159" s="169">
        <v>7.1559813546884898</v>
      </c>
      <c r="N159" s="169">
        <v>3.2016080526626745</v>
      </c>
    </row>
    <row r="160" spans="1:14" ht="12.75" x14ac:dyDescent="0.2">
      <c r="B160" s="145" t="s">
        <v>1</v>
      </c>
      <c r="C160" s="169">
        <v>1.4481158541631789</v>
      </c>
      <c r="D160" s="169">
        <v>-0.49959182936208935</v>
      </c>
      <c r="E160" s="169">
        <v>3.1961927698724857</v>
      </c>
      <c r="F160" s="169">
        <v>1.773313862158532</v>
      </c>
      <c r="G160" s="169">
        <v>-2.457694759120066</v>
      </c>
      <c r="H160" s="169">
        <v>11.347226466204274</v>
      </c>
      <c r="I160" s="169">
        <v>-4.5799399947813786</v>
      </c>
      <c r="J160" s="169">
        <v>17.479342874310543</v>
      </c>
      <c r="K160" s="169">
        <v>-10.511916467742456</v>
      </c>
      <c r="L160" s="169">
        <v>4.663933671970022</v>
      </c>
      <c r="M160" s="169">
        <v>-3.334831182592024</v>
      </c>
      <c r="N160" s="169">
        <v>3.5839240389969218</v>
      </c>
    </row>
    <row r="161" spans="1:14" ht="12.75" x14ac:dyDescent="0.2">
      <c r="B161" s="145" t="s">
        <v>2</v>
      </c>
      <c r="C161" s="169">
        <v>-0.64214139398488523</v>
      </c>
      <c r="D161" s="169">
        <v>1.1554425054310036</v>
      </c>
      <c r="E161" s="169">
        <v>1.9235211532200092</v>
      </c>
      <c r="F161" s="169">
        <v>1.5130504325026717</v>
      </c>
      <c r="G161" s="169">
        <v>-0.11169992940315288</v>
      </c>
      <c r="H161" s="169">
        <v>0.95062251541040421</v>
      </c>
      <c r="I161" s="169">
        <v>-6.8412675518360384</v>
      </c>
      <c r="J161" s="169">
        <v>21.76715886329934</v>
      </c>
      <c r="K161" s="169">
        <v>-14.232082878176211</v>
      </c>
      <c r="L161" s="169">
        <v>6.1995965065710701</v>
      </c>
      <c r="M161" s="169">
        <v>-9.4324692007336726</v>
      </c>
      <c r="N161" s="169">
        <v>1.3951479878143491</v>
      </c>
    </row>
    <row r="162" spans="1:14" ht="12.75" x14ac:dyDescent="0.2">
      <c r="A162" s="133"/>
      <c r="B162" s="137"/>
      <c r="C162" s="169"/>
      <c r="D162" s="169"/>
      <c r="E162" s="169"/>
      <c r="F162" s="169"/>
      <c r="G162" s="169"/>
      <c r="H162" s="169"/>
      <c r="I162" s="169"/>
      <c r="J162" s="169"/>
      <c r="K162" s="169"/>
      <c r="L162" s="169"/>
      <c r="M162" s="169"/>
      <c r="N162" s="169"/>
    </row>
    <row r="163" spans="1:14" ht="14.25" x14ac:dyDescent="0.2">
      <c r="A163" s="87" t="s">
        <v>229</v>
      </c>
      <c r="B163" s="137"/>
      <c r="C163" s="169"/>
      <c r="D163" s="169"/>
      <c r="E163" s="169"/>
      <c r="F163" s="169"/>
      <c r="G163" s="169"/>
      <c r="H163" s="169"/>
      <c r="I163" s="169"/>
      <c r="J163" s="169"/>
      <c r="K163" s="169"/>
      <c r="L163" s="169"/>
      <c r="M163" s="169"/>
      <c r="N163" s="169"/>
    </row>
    <row r="164" spans="1:14" ht="12.75" x14ac:dyDescent="0.2">
      <c r="A164" s="129">
        <v>2015</v>
      </c>
      <c r="B164" s="129" t="s">
        <v>3</v>
      </c>
      <c r="C164" s="172">
        <v>3.5121175345830125</v>
      </c>
      <c r="D164" s="172">
        <v>12.516990658687959</v>
      </c>
      <c r="E164" s="172">
        <v>5.4690610308773273</v>
      </c>
      <c r="F164" s="172">
        <v>2.8198471275597115</v>
      </c>
      <c r="G164" s="172">
        <v>0.37398823503139056</v>
      </c>
      <c r="H164" s="172">
        <v>4.7741727924522479</v>
      </c>
      <c r="I164" s="172">
        <v>3.2698440521523651</v>
      </c>
      <c r="J164" s="172">
        <v>11.936809421182332</v>
      </c>
      <c r="K164" s="172">
        <v>2.5994292752750283</v>
      </c>
      <c r="L164" s="172">
        <v>9.9355393212322554</v>
      </c>
      <c r="M164" s="172">
        <v>-7.7706612632777166</v>
      </c>
      <c r="N164" s="172">
        <v>-0.5792620434090594</v>
      </c>
    </row>
    <row r="165" spans="1:14" ht="12.75" x14ac:dyDescent="0.2">
      <c r="B165" s="129" t="s">
        <v>4</v>
      </c>
      <c r="C165" s="172">
        <v>2.8453734877522834</v>
      </c>
      <c r="D165" s="172">
        <v>5.9536380217405309</v>
      </c>
      <c r="E165" s="172">
        <v>4.2838250783425167</v>
      </c>
      <c r="F165" s="172">
        <v>4.6904087592069743</v>
      </c>
      <c r="G165" s="172">
        <v>1.3545739967848647</v>
      </c>
      <c r="H165" s="172">
        <v>9.0443035666108358</v>
      </c>
      <c r="I165" s="172">
        <v>-1.2951863947991029</v>
      </c>
      <c r="J165" s="172">
        <v>2.6900382187707805</v>
      </c>
      <c r="K165" s="172">
        <v>-0.16767711356763471</v>
      </c>
      <c r="L165" s="172">
        <v>7.8227713340591549</v>
      </c>
      <c r="M165" s="172">
        <v>-4.0423982948477573</v>
      </c>
      <c r="N165" s="172">
        <v>0.80587937345251248</v>
      </c>
    </row>
    <row r="166" spans="1:14" ht="12.75" x14ac:dyDescent="0.2">
      <c r="B166" s="129" t="s">
        <v>1</v>
      </c>
      <c r="C166" s="172">
        <v>1.1163922292705593</v>
      </c>
      <c r="D166" s="172">
        <v>-1.6116998724558016</v>
      </c>
      <c r="E166" s="172">
        <v>1.8476565508775451</v>
      </c>
      <c r="F166" s="172">
        <v>4.7384012408134879</v>
      </c>
      <c r="G166" s="172">
        <v>3.501153712784614</v>
      </c>
      <c r="H166" s="172">
        <v>11.547049728150483</v>
      </c>
      <c r="I166" s="172">
        <v>-6.6163974770334022</v>
      </c>
      <c r="J166" s="172">
        <v>-5.9429223963027624</v>
      </c>
      <c r="K166" s="172">
        <v>4.8533618017657432E-2</v>
      </c>
      <c r="L166" s="172">
        <v>3.2694936991056949</v>
      </c>
      <c r="M166" s="172">
        <v>-1.1839896709804947</v>
      </c>
      <c r="N166" s="172">
        <v>3.3017362067675009</v>
      </c>
    </row>
    <row r="167" spans="1:14" ht="12.75" x14ac:dyDescent="0.2">
      <c r="B167" s="129" t="s">
        <v>2</v>
      </c>
      <c r="C167" s="172">
        <v>-0.78060555960726674</v>
      </c>
      <c r="D167" s="172">
        <v>-7.5695314952510557</v>
      </c>
      <c r="E167" s="172">
        <v>-0.66572145789528747</v>
      </c>
      <c r="F167" s="172">
        <v>4.3098943660941273</v>
      </c>
      <c r="G167" s="172">
        <v>4.2220022097781538</v>
      </c>
      <c r="H167" s="172">
        <v>11.985723842112009</v>
      </c>
      <c r="I167" s="172">
        <v>-11.464833025447305</v>
      </c>
      <c r="J167" s="172">
        <v>-13.41385051529042</v>
      </c>
      <c r="K167" s="172">
        <v>1.5154496350725424</v>
      </c>
      <c r="L167" s="172">
        <v>-0.77775279093140171</v>
      </c>
      <c r="M167" s="172">
        <v>0.28261478776818194</v>
      </c>
      <c r="N167" s="172">
        <v>5.3350242236694356</v>
      </c>
    </row>
    <row r="168" spans="1:14" ht="12.75" x14ac:dyDescent="0.2">
      <c r="A168" s="129">
        <v>2016</v>
      </c>
      <c r="B168" s="129" t="s">
        <v>3</v>
      </c>
      <c r="C168" s="172">
        <v>-2.878965667832091</v>
      </c>
      <c r="D168" s="172">
        <v>-12.544158318367224</v>
      </c>
      <c r="E168" s="172">
        <v>-3.0719429884694023</v>
      </c>
      <c r="F168" s="172">
        <v>3.4568386006718157</v>
      </c>
      <c r="G168" s="172">
        <v>10.022343269270465</v>
      </c>
      <c r="H168" s="172">
        <v>7.9537411402549623</v>
      </c>
      <c r="I168" s="172">
        <v>-14.6411384400797</v>
      </c>
      <c r="J168" s="172">
        <v>-12.682865857928149</v>
      </c>
      <c r="K168" s="172">
        <v>0.60231321006904182</v>
      </c>
      <c r="L168" s="172">
        <v>-6.4725845542611893</v>
      </c>
      <c r="M168" s="172">
        <v>0.10948238026533375</v>
      </c>
      <c r="N168" s="172">
        <v>6.1178512404279388</v>
      </c>
    </row>
    <row r="169" spans="1:14" ht="12.75" x14ac:dyDescent="0.2">
      <c r="B169" s="129" t="s">
        <v>4</v>
      </c>
      <c r="C169" s="172">
        <v>-4.3243577056272642</v>
      </c>
      <c r="D169" s="172">
        <v>-13.845813129755498</v>
      </c>
      <c r="E169" s="172">
        <v>-4.1645578901619018</v>
      </c>
      <c r="F169" s="172">
        <v>3.2772167579396694</v>
      </c>
      <c r="G169" s="172">
        <v>6.3226484449458695</v>
      </c>
      <c r="H169" s="172">
        <v>2.9580691250552036</v>
      </c>
      <c r="I169" s="172">
        <v>-16.056919746386626</v>
      </c>
      <c r="J169" s="172">
        <v>-6.8586693527138891</v>
      </c>
      <c r="K169" s="172">
        <v>3.9316613225813342</v>
      </c>
      <c r="L169" s="172">
        <v>-9.6162340772757062</v>
      </c>
      <c r="M169" s="172">
        <v>-3.6486495434669735</v>
      </c>
      <c r="N169" s="172">
        <v>7.1086185288303056</v>
      </c>
    </row>
    <row r="170" spans="1:14" ht="12.75" x14ac:dyDescent="0.2">
      <c r="B170" s="129" t="s">
        <v>1</v>
      </c>
      <c r="C170" s="172">
        <v>-4.8976401564195413</v>
      </c>
      <c r="D170" s="172">
        <v>-12.689065964395667</v>
      </c>
      <c r="E170" s="172">
        <v>-5.0709434784271394</v>
      </c>
      <c r="F170" s="172">
        <v>0.94699817545595977</v>
      </c>
      <c r="G170" s="172">
        <v>-1.0282982954832676</v>
      </c>
      <c r="H170" s="172">
        <v>-2.0579088159577594</v>
      </c>
      <c r="I170" s="172">
        <v>-14.650102349879134</v>
      </c>
      <c r="J170" s="172">
        <v>-0.72604694909151135</v>
      </c>
      <c r="K170" s="172">
        <v>5.011174312635589</v>
      </c>
      <c r="L170" s="172">
        <v>-10.558623033066667</v>
      </c>
      <c r="M170" s="172">
        <v>-4.6879980248618836</v>
      </c>
      <c r="N170" s="172">
        <v>7.4791200472857611</v>
      </c>
    </row>
    <row r="171" spans="1:14" ht="12.75" x14ac:dyDescent="0.2">
      <c r="B171" s="129" t="s">
        <v>2</v>
      </c>
      <c r="C171" s="172">
        <v>-5.3793388527689956</v>
      </c>
      <c r="D171" s="172">
        <v>-11.267431837218325</v>
      </c>
      <c r="E171" s="172">
        <v>-6.0368389500000035</v>
      </c>
      <c r="F171" s="172">
        <v>-2.1666753378791697</v>
      </c>
      <c r="G171" s="172">
        <v>-7.5532949951888213</v>
      </c>
      <c r="H171" s="172">
        <v>-5.9234339551480844</v>
      </c>
      <c r="I171" s="172">
        <v>-13.432203670186439</v>
      </c>
      <c r="J171" s="172">
        <v>5.0769680750000248</v>
      </c>
      <c r="K171" s="172">
        <v>3.7042906370369622</v>
      </c>
      <c r="L171" s="172">
        <v>-10.482794689475838</v>
      </c>
      <c r="M171" s="172">
        <v>-5.0293879725000039</v>
      </c>
      <c r="N171" s="172">
        <v>7.6134601634517054</v>
      </c>
    </row>
    <row r="172" spans="1:14" ht="12.75" x14ac:dyDescent="0.2">
      <c r="A172" s="129">
        <v>2017</v>
      </c>
      <c r="B172" s="124" t="s">
        <v>3</v>
      </c>
      <c r="C172" s="172">
        <v>-3.9325105575802866</v>
      </c>
      <c r="D172" s="172">
        <v>-5.5985331102631619</v>
      </c>
      <c r="E172" s="172">
        <v>-4.3540701262231636</v>
      </c>
      <c r="F172" s="172">
        <v>-2.9294242343080725</v>
      </c>
      <c r="G172" s="172">
        <v>-14.337998933641373</v>
      </c>
      <c r="H172" s="172">
        <v>-3.1590019356741266</v>
      </c>
      <c r="I172" s="172">
        <v>-9.5113411943683559</v>
      </c>
      <c r="J172" s="172">
        <v>7.3513559164577629</v>
      </c>
      <c r="K172" s="172">
        <v>4.5346705591186094</v>
      </c>
      <c r="L172" s="172">
        <v>-6.8094415826240891</v>
      </c>
      <c r="M172" s="172">
        <v>-5.8164677087418113</v>
      </c>
      <c r="N172" s="172">
        <v>6.8774686982894622</v>
      </c>
    </row>
    <row r="173" spans="1:14" ht="12.75" x14ac:dyDescent="0.2">
      <c r="B173" s="129" t="s">
        <v>4</v>
      </c>
      <c r="C173" s="172">
        <v>-2.4590241699328459</v>
      </c>
      <c r="D173" s="172">
        <v>-0.72434481323575994</v>
      </c>
      <c r="E173" s="172">
        <v>-3.3277400044272269</v>
      </c>
      <c r="F173" s="172">
        <v>-4.6614991199612916</v>
      </c>
      <c r="G173" s="172">
        <v>-14.159354481420024</v>
      </c>
      <c r="H173" s="172">
        <v>-0.39541854070775173</v>
      </c>
      <c r="I173" s="172">
        <v>-5.6517456758175371</v>
      </c>
      <c r="J173" s="172">
        <v>4.0730520632006488</v>
      </c>
      <c r="K173" s="172">
        <v>2.4009625219441091</v>
      </c>
      <c r="L173" s="172">
        <v>-3.4103286687505516</v>
      </c>
      <c r="M173" s="172">
        <v>-3.1550661007765086</v>
      </c>
      <c r="N173" s="172">
        <v>4.1753618510661425</v>
      </c>
    </row>
    <row r="174" spans="1:14" ht="12.75" x14ac:dyDescent="0.2">
      <c r="B174" s="134" t="s">
        <v>1</v>
      </c>
      <c r="C174" s="172">
        <v>-0.51925348839380092</v>
      </c>
      <c r="D174" s="172">
        <v>2.3899681144335858</v>
      </c>
      <c r="E174" s="172">
        <v>-1.2710282852442418</v>
      </c>
      <c r="F174" s="172">
        <v>-4.1699219913643049</v>
      </c>
      <c r="G174" s="172">
        <v>-8.6002282395203764</v>
      </c>
      <c r="H174" s="172">
        <v>3.465262174768398</v>
      </c>
      <c r="I174" s="172">
        <v>-2.7391488050518404</v>
      </c>
      <c r="J174" s="172">
        <v>1.0903207732986999</v>
      </c>
      <c r="K174" s="172">
        <v>2.0920648192268914</v>
      </c>
      <c r="L174" s="172">
        <v>0.30717204628093953</v>
      </c>
      <c r="M174" s="172">
        <v>-0.33824542722794604</v>
      </c>
      <c r="N174" s="172">
        <v>1.1710105239556867</v>
      </c>
    </row>
    <row r="175" spans="1:14" ht="12.75" x14ac:dyDescent="0.2">
      <c r="B175" s="138" t="s">
        <v>2</v>
      </c>
      <c r="C175" s="172">
        <v>1.8194173725805314</v>
      </c>
      <c r="D175" s="172">
        <v>5.1481075575289736</v>
      </c>
      <c r="E175" s="172">
        <v>1.4413219996026641</v>
      </c>
      <c r="F175" s="172">
        <v>-1.3091794822663445</v>
      </c>
      <c r="G175" s="172">
        <v>-3.4583927829801979</v>
      </c>
      <c r="H175" s="172">
        <v>7.2061246574418902</v>
      </c>
      <c r="I175" s="172">
        <v>1.6227155904745274</v>
      </c>
      <c r="J175" s="172">
        <v>-2.4429743336815193</v>
      </c>
      <c r="K175" s="172">
        <v>3.7212458350097819</v>
      </c>
      <c r="L175" s="172">
        <v>3.0489253091200936</v>
      </c>
      <c r="M175" s="172">
        <v>2.699281509018391</v>
      </c>
      <c r="N175" s="172">
        <v>-1.584440854502617</v>
      </c>
    </row>
    <row r="176" spans="1:14" ht="12.75" x14ac:dyDescent="0.2">
      <c r="A176" s="129">
        <v>2018</v>
      </c>
      <c r="B176" s="142" t="s">
        <v>3</v>
      </c>
      <c r="C176" s="172">
        <v>2.7003847187195902</v>
      </c>
      <c r="D176" s="172">
        <v>3.9299492888053891</v>
      </c>
      <c r="E176" s="172">
        <v>1.916155489813903</v>
      </c>
      <c r="F176" s="172">
        <v>0.25308753208236112</v>
      </c>
      <c r="G176" s="172">
        <v>0.71126703055463736</v>
      </c>
      <c r="H176" s="172">
        <v>5.6726424595679532</v>
      </c>
      <c r="I176" s="172">
        <v>2.4490806848762077</v>
      </c>
      <c r="J176" s="172">
        <v>-2.1095377783104539</v>
      </c>
      <c r="K176" s="172">
        <v>2.0546268812796171</v>
      </c>
      <c r="L176" s="172">
        <v>2.9507168712250262</v>
      </c>
      <c r="M176" s="172">
        <v>6.9293815392017848</v>
      </c>
      <c r="N176" s="172">
        <v>-3.1313750799513969</v>
      </c>
    </row>
    <row r="177" spans="1:14" ht="12.75" x14ac:dyDescent="0.2">
      <c r="B177" s="145" t="s">
        <v>4</v>
      </c>
      <c r="C177" s="172">
        <v>3.4872091375261789</v>
      </c>
      <c r="D177" s="172">
        <v>2.7369413841860251</v>
      </c>
      <c r="E177" s="172">
        <v>3.2740236369314459</v>
      </c>
      <c r="F177" s="172">
        <v>2.8182775373891644</v>
      </c>
      <c r="G177" s="172">
        <v>2.4068564339229681</v>
      </c>
      <c r="H177" s="172">
        <v>4.6767055295950541</v>
      </c>
      <c r="I177" s="172">
        <v>-3.7218658399936544E-2</v>
      </c>
      <c r="J177" s="172">
        <v>7.658370751243794</v>
      </c>
      <c r="K177" s="172">
        <v>-2.9504931440978055</v>
      </c>
      <c r="L177" s="172">
        <v>5.0781459169896408</v>
      </c>
      <c r="M177" s="172">
        <v>6.570898633859187</v>
      </c>
      <c r="N177" s="172">
        <v>-1.3079564161233463</v>
      </c>
    </row>
    <row r="178" spans="1:14" ht="12.75" x14ac:dyDescent="0.2">
      <c r="B178" s="145" t="s">
        <v>1</v>
      </c>
      <c r="C178" s="169">
        <v>2.954883917533337</v>
      </c>
      <c r="D178" s="169">
        <v>1.3586884678329341</v>
      </c>
      <c r="E178" s="169">
        <v>3.2890695704265909</v>
      </c>
      <c r="F178" s="169">
        <v>3.8974390148321163</v>
      </c>
      <c r="G178" s="169">
        <v>0.6122574344783942</v>
      </c>
      <c r="H178" s="169">
        <v>4.6742978707108591</v>
      </c>
      <c r="I178" s="169">
        <v>-0.90165419181329298</v>
      </c>
      <c r="J178" s="169">
        <v>10.384154273173365</v>
      </c>
      <c r="K178" s="169">
        <v>-5.1967251154478618</v>
      </c>
      <c r="L178" s="169">
        <v>4.3698899428103459</v>
      </c>
      <c r="M178" s="169">
        <v>4.0700473283582284</v>
      </c>
      <c r="N178" s="169">
        <v>-0.12326167189591786</v>
      </c>
    </row>
    <row r="179" spans="1:14" ht="14.25" customHeight="1" thickBot="1" x14ac:dyDescent="0.25">
      <c r="A179" s="116"/>
      <c r="B179" s="116" t="s">
        <v>2</v>
      </c>
      <c r="C179" s="169">
        <v>1.9802904638119116</v>
      </c>
      <c r="D179" s="169">
        <v>0.36890057877860727</v>
      </c>
      <c r="E179" s="169">
        <v>2.7821604852474735</v>
      </c>
      <c r="F179" s="169">
        <v>3.481758576208307</v>
      </c>
      <c r="G179" s="169">
        <v>0.41948292746442917</v>
      </c>
      <c r="H179" s="169">
        <v>3.2165486478188399</v>
      </c>
      <c r="I179" s="169">
        <v>-3.0424039872618209</v>
      </c>
      <c r="J179" s="169">
        <v>16.476589639331678</v>
      </c>
      <c r="K179" s="169">
        <v>-9.250243607398545</v>
      </c>
      <c r="L179" s="169">
        <v>4.0414498702391626</v>
      </c>
      <c r="M179" s="169">
        <v>0.78807437361824384</v>
      </c>
      <c r="N179" s="169">
        <v>1.1743918738667105</v>
      </c>
    </row>
    <row r="180" spans="1:14" ht="12.75" x14ac:dyDescent="0.2">
      <c r="A180" s="144" t="s">
        <v>231</v>
      </c>
      <c r="B180" s="110"/>
      <c r="C180" s="110"/>
      <c r="D180" s="115"/>
      <c r="E180" s="115"/>
      <c r="F180" s="115"/>
      <c r="G180" s="115"/>
      <c r="H180" s="103"/>
      <c r="I180" s="115"/>
      <c r="J180" s="103"/>
      <c r="K180" s="103"/>
      <c r="L180" s="103"/>
      <c r="M180" s="115"/>
      <c r="N180" s="115"/>
    </row>
    <row r="181" spans="1:14" ht="12.75" x14ac:dyDescent="0.2">
      <c r="A181" s="198" t="s">
        <v>213</v>
      </c>
      <c r="B181" s="110"/>
      <c r="C181" s="110"/>
      <c r="D181" s="110"/>
      <c r="E181" s="110"/>
      <c r="F181" s="114"/>
      <c r="G181" s="114"/>
      <c r="H181" s="99"/>
      <c r="I181" s="114"/>
      <c r="J181" s="99"/>
      <c r="K181" s="99"/>
      <c r="L181" s="99"/>
      <c r="M181" s="110"/>
      <c r="N181" s="110"/>
    </row>
    <row r="182" spans="1:14" ht="12.75" x14ac:dyDescent="0.2">
      <c r="A182" s="198" t="s">
        <v>17</v>
      </c>
      <c r="B182" s="110"/>
      <c r="C182" s="110"/>
      <c r="D182" s="110"/>
      <c r="E182" s="110"/>
      <c r="F182" s="110"/>
      <c r="G182" s="110"/>
      <c r="H182" s="92"/>
      <c r="I182" s="110"/>
      <c r="J182" s="121"/>
      <c r="K182" s="121"/>
      <c r="L182" s="121"/>
      <c r="M182" s="110"/>
      <c r="N182" s="110"/>
    </row>
    <row r="183" spans="1:14" ht="12.75" x14ac:dyDescent="0.2">
      <c r="A183" s="198" t="s">
        <v>214</v>
      </c>
      <c r="B183" s="82"/>
      <c r="F183" s="121"/>
      <c r="H183" s="92"/>
      <c r="J183" s="120"/>
      <c r="K183" s="120"/>
      <c r="L183" s="92"/>
    </row>
    <row r="184" spans="1:14" ht="12.75" x14ac:dyDescent="0.2">
      <c r="H184" s="188"/>
      <c r="J184" s="188"/>
      <c r="K184" s="188"/>
      <c r="L184" s="188"/>
    </row>
    <row r="185" spans="1:14" ht="12.75" x14ac:dyDescent="0.2">
      <c r="C185" s="114"/>
      <c r="D185" s="114"/>
      <c r="E185" s="114"/>
      <c r="F185" s="114"/>
      <c r="G185" s="114"/>
      <c r="H185" s="114"/>
      <c r="I185" s="114"/>
      <c r="J185" s="114"/>
      <c r="K185" s="114"/>
      <c r="L185" s="114"/>
      <c r="M185" s="114"/>
      <c r="N185" s="114"/>
    </row>
    <row r="186" spans="1:14" ht="12.75" x14ac:dyDescent="0.2">
      <c r="H186" s="189"/>
      <c r="J186" s="189"/>
      <c r="K186" s="189"/>
      <c r="L186" s="189"/>
    </row>
    <row r="187" spans="1:14" ht="19.5" customHeight="1" x14ac:dyDescent="0.2">
      <c r="H187" s="189"/>
      <c r="J187" s="189"/>
      <c r="K187" s="189"/>
      <c r="L187" s="189"/>
    </row>
    <row r="188" spans="1:14" ht="12.75" x14ac:dyDescent="0.2">
      <c r="H188" s="189"/>
      <c r="J188" s="189"/>
      <c r="K188" s="189"/>
      <c r="L188" s="189"/>
    </row>
    <row r="189" spans="1:14" ht="12.75" x14ac:dyDescent="0.2">
      <c r="H189" s="121"/>
      <c r="J189" s="121"/>
      <c r="K189" s="121"/>
      <c r="L189" s="121"/>
    </row>
    <row r="190" spans="1:14" ht="12.75" x14ac:dyDescent="0.2">
      <c r="H190" s="121"/>
      <c r="J190" s="121"/>
      <c r="K190" s="121"/>
      <c r="L190" s="121"/>
    </row>
    <row r="191" spans="1:14" ht="12.75" x14ac:dyDescent="0.2">
      <c r="H191" s="121"/>
      <c r="J191" s="121"/>
      <c r="K191" s="121"/>
      <c r="L191" s="121"/>
    </row>
    <row r="192" spans="1:14" ht="12.75" x14ac:dyDescent="0.2">
      <c r="H192" s="121"/>
      <c r="J192" s="121"/>
      <c r="K192" s="121"/>
      <c r="L192" s="121"/>
    </row>
    <row r="193" spans="1:12" ht="12.75" x14ac:dyDescent="0.2">
      <c r="H193" s="121"/>
      <c r="J193" s="121"/>
      <c r="K193" s="121"/>
      <c r="L193" s="121"/>
    </row>
    <row r="194" spans="1:12" ht="12.75" x14ac:dyDescent="0.2">
      <c r="H194" s="111"/>
      <c r="J194" s="111"/>
      <c r="K194" s="111"/>
      <c r="L194" s="111"/>
    </row>
    <row r="195" spans="1:12" ht="12.75" x14ac:dyDescent="0.2">
      <c r="H195" s="111"/>
      <c r="J195" s="111"/>
      <c r="K195" s="111"/>
      <c r="L195" s="111"/>
    </row>
    <row r="196" spans="1:12" ht="12.75" x14ac:dyDescent="0.2">
      <c r="H196" s="111"/>
      <c r="J196" s="111"/>
      <c r="K196" s="111"/>
      <c r="L196" s="111"/>
    </row>
    <row r="197" spans="1:12" ht="12.75" x14ac:dyDescent="0.2">
      <c r="H197" s="111"/>
      <c r="J197" s="111"/>
      <c r="K197" s="111"/>
      <c r="L197" s="111"/>
    </row>
    <row r="198" spans="1:12" ht="12.75" x14ac:dyDescent="0.2">
      <c r="H198" s="111"/>
      <c r="J198" s="111"/>
      <c r="K198" s="111"/>
      <c r="L198" s="111"/>
    </row>
    <row r="199" spans="1:12" s="121" customFormat="1" ht="12.75" x14ac:dyDescent="0.2">
      <c r="A199" s="129"/>
      <c r="B199" s="94"/>
      <c r="F199" s="120"/>
      <c r="G199" s="120"/>
      <c r="H199" s="111"/>
      <c r="I199" s="120"/>
      <c r="J199" s="111"/>
      <c r="K199" s="111"/>
      <c r="L199" s="111"/>
    </row>
    <row r="200" spans="1:12" s="121" customFormat="1" ht="12.75" x14ac:dyDescent="0.2">
      <c r="A200" s="129"/>
      <c r="B200" s="94"/>
      <c r="F200" s="120"/>
      <c r="G200" s="120"/>
      <c r="H200" s="111"/>
      <c r="I200" s="120"/>
      <c r="J200" s="111"/>
      <c r="K200" s="111"/>
      <c r="L200" s="111"/>
    </row>
    <row r="201" spans="1:12" s="121" customFormat="1" ht="12.75" x14ac:dyDescent="0.2">
      <c r="A201" s="129"/>
      <c r="B201" s="94"/>
      <c r="F201" s="120"/>
      <c r="G201" s="120"/>
      <c r="H201" s="111"/>
      <c r="I201" s="120"/>
      <c r="J201" s="111"/>
      <c r="K201" s="111"/>
      <c r="L201" s="111"/>
    </row>
    <row r="202" spans="1:12" s="121" customFormat="1" ht="12.75" x14ac:dyDescent="0.2">
      <c r="A202" s="129"/>
      <c r="B202" s="94"/>
      <c r="F202" s="120"/>
      <c r="G202" s="120"/>
      <c r="H202" s="111"/>
      <c r="I202" s="120"/>
      <c r="J202" s="111"/>
      <c r="K202" s="111"/>
      <c r="L202" s="111"/>
    </row>
    <row r="203" spans="1:12" s="121" customFormat="1" ht="12.75" x14ac:dyDescent="0.2">
      <c r="A203" s="129"/>
      <c r="B203" s="94"/>
      <c r="F203" s="120"/>
      <c r="G203" s="120"/>
      <c r="H203" s="111"/>
      <c r="I203" s="120"/>
      <c r="J203" s="111"/>
      <c r="K203" s="111"/>
      <c r="L203" s="111"/>
    </row>
    <row r="204" spans="1:12" s="121" customFormat="1" ht="12.75" x14ac:dyDescent="0.2">
      <c r="A204" s="129"/>
      <c r="B204" s="94"/>
      <c r="F204" s="120"/>
      <c r="G204" s="120"/>
      <c r="H204" s="111"/>
      <c r="I204" s="120"/>
      <c r="J204" s="111"/>
      <c r="K204" s="111"/>
      <c r="L204" s="111"/>
    </row>
    <row r="205" spans="1:12" s="121" customFormat="1" ht="12.75" x14ac:dyDescent="0.2">
      <c r="A205" s="129"/>
      <c r="B205" s="94"/>
      <c r="F205" s="120"/>
      <c r="G205" s="120"/>
      <c r="H205" s="111"/>
      <c r="I205" s="120"/>
      <c r="J205" s="111"/>
      <c r="K205" s="111"/>
      <c r="L205" s="111"/>
    </row>
    <row r="206" spans="1:12" s="121" customFormat="1" ht="12.75" x14ac:dyDescent="0.2">
      <c r="A206" s="129"/>
      <c r="B206" s="94"/>
      <c r="F206" s="120"/>
      <c r="G206" s="120"/>
      <c r="H206" s="111"/>
      <c r="I206" s="120"/>
      <c r="J206" s="111"/>
      <c r="K206" s="111"/>
      <c r="L206" s="111"/>
    </row>
    <row r="207" spans="1:12" s="121" customFormat="1" ht="12.75" x14ac:dyDescent="0.2">
      <c r="A207" s="129"/>
      <c r="B207" s="94"/>
      <c r="F207" s="120"/>
      <c r="G207" s="120"/>
      <c r="H207" s="111"/>
      <c r="I207" s="120"/>
      <c r="J207" s="111"/>
      <c r="K207" s="111"/>
      <c r="L207" s="111"/>
    </row>
    <row r="208" spans="1:12" s="121" customFormat="1" ht="12.75" x14ac:dyDescent="0.2">
      <c r="A208" s="129"/>
      <c r="B208" s="94"/>
      <c r="F208" s="120"/>
      <c r="G208" s="120"/>
      <c r="H208" s="111"/>
      <c r="I208" s="120"/>
      <c r="J208" s="111"/>
      <c r="K208" s="111"/>
      <c r="L208" s="111"/>
    </row>
    <row r="209" spans="1:12" s="121" customFormat="1" ht="12.75" x14ac:dyDescent="0.2">
      <c r="A209" s="129">
        <v>2018</v>
      </c>
      <c r="B209" s="94" t="s">
        <v>3</v>
      </c>
      <c r="F209" s="120"/>
      <c r="G209" s="120"/>
      <c r="H209" s="111"/>
      <c r="I209" s="120"/>
      <c r="J209" s="111"/>
      <c r="K209" s="111"/>
      <c r="L209" s="111"/>
    </row>
    <row r="210" spans="1:12" s="121" customFormat="1" ht="12.75" x14ac:dyDescent="0.2">
      <c r="A210" s="129"/>
      <c r="B210" s="94"/>
      <c r="F210" s="120"/>
      <c r="G210" s="120"/>
      <c r="H210" s="111"/>
      <c r="I210" s="120"/>
      <c r="J210" s="111"/>
      <c r="K210" s="111"/>
      <c r="L210" s="111"/>
    </row>
    <row r="211" spans="1:12" s="121" customFormat="1" ht="12.75" x14ac:dyDescent="0.2">
      <c r="A211" s="129"/>
      <c r="B211" s="94"/>
      <c r="F211" s="120"/>
      <c r="G211" s="120"/>
      <c r="H211" s="111"/>
      <c r="I211" s="120"/>
      <c r="J211" s="111"/>
      <c r="K211" s="111"/>
      <c r="L211" s="111"/>
    </row>
    <row r="212" spans="1:12" s="121" customFormat="1" ht="12.75" x14ac:dyDescent="0.2">
      <c r="A212" s="129"/>
      <c r="B212" s="94"/>
      <c r="F212" s="120"/>
      <c r="G212" s="120"/>
      <c r="H212" s="111"/>
      <c r="I212" s="120"/>
      <c r="J212" s="111"/>
      <c r="K212" s="111"/>
      <c r="L212" s="111"/>
    </row>
    <row r="213" spans="1:12" s="121" customFormat="1" ht="12.75" x14ac:dyDescent="0.2">
      <c r="A213" s="129"/>
      <c r="B213" s="94"/>
      <c r="F213" s="120"/>
      <c r="G213" s="120"/>
      <c r="H213" s="111"/>
      <c r="I213" s="120"/>
      <c r="J213" s="111"/>
      <c r="K213" s="111"/>
      <c r="L213" s="111"/>
    </row>
    <row r="214" spans="1:12" s="121" customFormat="1" ht="12.75" x14ac:dyDescent="0.2">
      <c r="A214" s="129"/>
      <c r="B214" s="94"/>
      <c r="F214" s="120"/>
      <c r="G214" s="120"/>
      <c r="H214" s="111"/>
      <c r="I214" s="120"/>
      <c r="J214" s="111"/>
      <c r="K214" s="111"/>
      <c r="L214" s="111"/>
    </row>
    <row r="215" spans="1:12" s="121" customFormat="1" ht="12.75" x14ac:dyDescent="0.2">
      <c r="A215" s="129"/>
      <c r="B215" s="94"/>
      <c r="F215" s="120"/>
      <c r="G215" s="120"/>
      <c r="H215" s="111"/>
      <c r="I215" s="120"/>
      <c r="J215" s="111"/>
      <c r="K215" s="111"/>
      <c r="L215" s="111"/>
    </row>
    <row r="216" spans="1:12" s="121" customFormat="1" ht="12.75" x14ac:dyDescent="0.2">
      <c r="A216" s="129"/>
      <c r="B216" s="94"/>
      <c r="F216" s="120"/>
      <c r="G216" s="120"/>
      <c r="H216" s="111"/>
      <c r="I216" s="120"/>
      <c r="J216" s="111"/>
      <c r="K216" s="111"/>
      <c r="L216" s="111"/>
    </row>
    <row r="217" spans="1:12" s="121" customFormat="1" ht="12.75" x14ac:dyDescent="0.2">
      <c r="A217" s="129"/>
      <c r="B217" s="94"/>
      <c r="F217" s="120"/>
      <c r="G217" s="120"/>
      <c r="H217" s="111"/>
      <c r="I217" s="120"/>
      <c r="J217" s="111"/>
      <c r="K217" s="111"/>
      <c r="L217" s="111"/>
    </row>
    <row r="218" spans="1:12" s="121" customFormat="1" ht="12.75" x14ac:dyDescent="0.2">
      <c r="A218" s="129"/>
      <c r="B218" s="94"/>
      <c r="F218" s="120"/>
      <c r="G218" s="120"/>
      <c r="H218" s="111"/>
      <c r="I218" s="120"/>
      <c r="J218" s="111"/>
      <c r="K218" s="111"/>
      <c r="L218" s="111"/>
    </row>
    <row r="219" spans="1:12" s="121" customFormat="1" ht="12.75" x14ac:dyDescent="0.2">
      <c r="A219" s="129"/>
      <c r="B219" s="94"/>
      <c r="F219" s="120"/>
      <c r="G219" s="120"/>
      <c r="H219" s="111"/>
      <c r="I219" s="120"/>
      <c r="J219" s="111"/>
      <c r="K219" s="111"/>
      <c r="L219" s="111"/>
    </row>
    <row r="220" spans="1:12" s="121" customFormat="1" ht="12.75" x14ac:dyDescent="0.2">
      <c r="A220" s="129"/>
      <c r="B220" s="94"/>
      <c r="F220" s="120"/>
      <c r="G220" s="120"/>
      <c r="H220" s="111"/>
      <c r="I220" s="120"/>
      <c r="J220" s="111"/>
      <c r="K220" s="111"/>
      <c r="L220" s="111"/>
    </row>
    <row r="221" spans="1:12" s="121" customFormat="1" ht="12.75" x14ac:dyDescent="0.2">
      <c r="A221" s="129"/>
      <c r="B221" s="94"/>
      <c r="F221" s="120"/>
      <c r="G221" s="120"/>
      <c r="H221" s="111"/>
      <c r="I221" s="120"/>
      <c r="J221" s="111"/>
      <c r="K221" s="111"/>
      <c r="L221" s="111"/>
    </row>
    <row r="222" spans="1:12" s="121" customFormat="1" ht="12.75" x14ac:dyDescent="0.2">
      <c r="A222" s="129"/>
      <c r="B222" s="94"/>
      <c r="F222" s="120"/>
      <c r="G222" s="120"/>
      <c r="H222" s="111"/>
      <c r="I222" s="120"/>
      <c r="J222" s="111"/>
      <c r="K222" s="111"/>
      <c r="L222" s="111"/>
    </row>
    <row r="223" spans="1:12" s="121" customFormat="1" ht="12.75" x14ac:dyDescent="0.2">
      <c r="A223" s="129"/>
      <c r="B223" s="94"/>
      <c r="F223" s="120"/>
      <c r="G223" s="120"/>
      <c r="H223" s="111"/>
      <c r="I223" s="120"/>
      <c r="J223" s="111"/>
      <c r="K223" s="111"/>
      <c r="L223" s="111"/>
    </row>
    <row r="224" spans="1:12" s="121" customFormat="1" ht="12.75" x14ac:dyDescent="0.2">
      <c r="A224" s="129">
        <v>2018</v>
      </c>
      <c r="B224" s="94" t="s">
        <v>3</v>
      </c>
      <c r="F224" s="120"/>
      <c r="G224" s="120"/>
      <c r="H224" s="111"/>
      <c r="I224" s="120"/>
      <c r="J224" s="111"/>
      <c r="K224" s="111"/>
      <c r="L224" s="111"/>
    </row>
    <row r="225" spans="1:12" s="121" customFormat="1" ht="12.75" x14ac:dyDescent="0.2">
      <c r="A225" s="129"/>
      <c r="B225" s="94"/>
      <c r="F225" s="120"/>
      <c r="G225" s="120"/>
      <c r="H225" s="111"/>
      <c r="I225" s="120"/>
      <c r="J225" s="111"/>
      <c r="K225" s="111"/>
      <c r="L225" s="111"/>
    </row>
    <row r="226" spans="1:12" s="121" customFormat="1" ht="12.75" x14ac:dyDescent="0.2">
      <c r="A226" s="129"/>
      <c r="B226" s="94"/>
      <c r="F226" s="120"/>
      <c r="G226" s="120"/>
      <c r="H226" s="111"/>
      <c r="I226" s="120"/>
      <c r="J226" s="111"/>
      <c r="K226" s="111"/>
      <c r="L226" s="111"/>
    </row>
    <row r="227" spans="1:12" s="121" customFormat="1" ht="12.75" x14ac:dyDescent="0.2">
      <c r="A227" s="129"/>
      <c r="B227" s="94"/>
      <c r="F227" s="120"/>
      <c r="G227" s="120"/>
      <c r="H227" s="111"/>
      <c r="I227" s="120"/>
      <c r="J227" s="111"/>
      <c r="K227" s="111"/>
      <c r="L227" s="111"/>
    </row>
    <row r="228" spans="1:12" s="121" customFormat="1" ht="12.75" x14ac:dyDescent="0.2">
      <c r="A228" s="129"/>
      <c r="B228" s="94"/>
      <c r="F228" s="120"/>
      <c r="G228" s="120"/>
      <c r="H228" s="111"/>
      <c r="I228" s="120"/>
      <c r="J228" s="111"/>
      <c r="K228" s="111"/>
      <c r="L228" s="111"/>
    </row>
    <row r="229" spans="1:12" s="121" customFormat="1" ht="12.75" x14ac:dyDescent="0.2">
      <c r="A229" s="129"/>
      <c r="B229" s="94"/>
      <c r="F229" s="120"/>
      <c r="G229" s="120"/>
      <c r="H229" s="111"/>
      <c r="I229" s="120"/>
      <c r="J229" s="111"/>
      <c r="K229" s="111"/>
      <c r="L229" s="111"/>
    </row>
    <row r="230" spans="1:12" s="121" customFormat="1" ht="12.75" x14ac:dyDescent="0.2">
      <c r="A230" s="129"/>
      <c r="B230" s="94"/>
      <c r="F230" s="120"/>
      <c r="G230" s="120"/>
      <c r="H230" s="111"/>
      <c r="I230" s="120"/>
      <c r="J230" s="111"/>
      <c r="K230" s="111"/>
      <c r="L230" s="111"/>
    </row>
    <row r="231" spans="1:12" s="121" customFormat="1" ht="12.75" x14ac:dyDescent="0.2">
      <c r="A231" s="129"/>
      <c r="B231" s="94"/>
      <c r="F231" s="120"/>
      <c r="G231" s="120"/>
      <c r="H231" s="111"/>
      <c r="I231" s="120"/>
      <c r="J231" s="111"/>
      <c r="K231" s="111"/>
      <c r="L231" s="111"/>
    </row>
    <row r="232" spans="1:12" s="121" customFormat="1" ht="12.75" x14ac:dyDescent="0.2">
      <c r="A232" s="129"/>
      <c r="B232" s="94"/>
      <c r="F232" s="120"/>
      <c r="G232" s="120"/>
      <c r="H232" s="111"/>
      <c r="I232" s="120"/>
      <c r="J232" s="111"/>
      <c r="K232" s="111"/>
      <c r="L232" s="111"/>
    </row>
    <row r="233" spans="1:12" s="121" customFormat="1" ht="12.75" x14ac:dyDescent="0.2">
      <c r="A233" s="129"/>
      <c r="B233" s="94"/>
      <c r="F233" s="120"/>
      <c r="G233" s="120"/>
      <c r="H233" s="111"/>
      <c r="I233" s="120"/>
      <c r="J233" s="111"/>
      <c r="K233" s="111"/>
      <c r="L233" s="111"/>
    </row>
    <row r="234" spans="1:12" s="121" customFormat="1" ht="12.75" x14ac:dyDescent="0.2">
      <c r="A234" s="129"/>
      <c r="B234" s="94"/>
      <c r="F234" s="120"/>
      <c r="G234" s="120"/>
      <c r="H234" s="111"/>
      <c r="I234" s="120"/>
      <c r="J234" s="111"/>
      <c r="K234" s="111"/>
      <c r="L234" s="111"/>
    </row>
    <row r="235" spans="1:12" s="121" customFormat="1" ht="12.75" x14ac:dyDescent="0.2">
      <c r="A235" s="129"/>
      <c r="B235" s="94"/>
      <c r="F235" s="120"/>
      <c r="G235" s="120"/>
      <c r="H235" s="111"/>
      <c r="I235" s="120"/>
      <c r="J235" s="111"/>
      <c r="K235" s="111"/>
      <c r="L235" s="111"/>
    </row>
    <row r="236" spans="1:12" s="121" customFormat="1" ht="12.75" x14ac:dyDescent="0.2">
      <c r="A236" s="129"/>
      <c r="B236" s="94"/>
      <c r="F236" s="120"/>
      <c r="G236" s="120"/>
      <c r="H236" s="111"/>
      <c r="I236" s="120"/>
      <c r="J236" s="111"/>
      <c r="K236" s="111"/>
      <c r="L236" s="111"/>
    </row>
    <row r="237" spans="1:12" s="121" customFormat="1" ht="12.75" x14ac:dyDescent="0.2">
      <c r="A237" s="129"/>
      <c r="B237" s="94"/>
      <c r="F237" s="120"/>
      <c r="G237" s="120"/>
      <c r="H237" s="111"/>
      <c r="I237" s="120"/>
      <c r="J237" s="111"/>
      <c r="K237" s="111"/>
      <c r="L237" s="111"/>
    </row>
    <row r="238" spans="1:12" s="121" customFormat="1" ht="12.75" x14ac:dyDescent="0.2">
      <c r="A238" s="129"/>
      <c r="B238" s="94"/>
      <c r="F238" s="120"/>
      <c r="G238" s="120"/>
      <c r="H238" s="111"/>
      <c r="I238" s="120"/>
      <c r="J238" s="111"/>
      <c r="K238" s="111"/>
      <c r="L238" s="111"/>
    </row>
    <row r="239" spans="1:12" s="121" customFormat="1" ht="12.75" x14ac:dyDescent="0.2">
      <c r="A239" s="129"/>
      <c r="B239" s="94"/>
      <c r="F239" s="120"/>
      <c r="G239" s="120"/>
      <c r="H239" s="111"/>
      <c r="I239" s="120"/>
      <c r="J239" s="111"/>
      <c r="K239" s="111"/>
      <c r="L239" s="111"/>
    </row>
    <row r="240" spans="1:12" s="121" customFormat="1" ht="12.75" x14ac:dyDescent="0.2">
      <c r="A240" s="129"/>
      <c r="B240" s="94"/>
      <c r="F240" s="120"/>
      <c r="G240" s="120"/>
      <c r="H240" s="111"/>
      <c r="I240" s="120"/>
      <c r="J240" s="111"/>
      <c r="K240" s="111"/>
      <c r="L240" s="111"/>
    </row>
    <row r="241" spans="1:12" s="121" customFormat="1" ht="12.75" x14ac:dyDescent="0.2">
      <c r="A241" s="129"/>
      <c r="B241" s="94"/>
      <c r="F241" s="120"/>
      <c r="G241" s="120"/>
      <c r="H241" s="111"/>
      <c r="I241" s="120"/>
      <c r="J241" s="111"/>
      <c r="K241" s="111"/>
      <c r="L241" s="111"/>
    </row>
    <row r="242" spans="1:12" s="121" customFormat="1" ht="12.75" x14ac:dyDescent="0.2">
      <c r="A242" s="129"/>
      <c r="B242" s="94"/>
      <c r="F242" s="120"/>
      <c r="G242" s="120"/>
      <c r="H242" s="111"/>
      <c r="I242" s="120"/>
      <c r="J242" s="111"/>
      <c r="K242" s="111"/>
      <c r="L242" s="111"/>
    </row>
    <row r="243" spans="1:12" s="121" customFormat="1" ht="12.75" x14ac:dyDescent="0.2">
      <c r="A243" s="129"/>
      <c r="B243" s="94"/>
      <c r="F243" s="120"/>
      <c r="G243" s="120"/>
      <c r="H243" s="111"/>
      <c r="I243" s="120"/>
      <c r="J243" s="111"/>
      <c r="K243" s="111"/>
      <c r="L243" s="111"/>
    </row>
    <row r="244" spans="1:12" s="121" customFormat="1" ht="12.75" x14ac:dyDescent="0.2">
      <c r="A244" s="129"/>
      <c r="B244" s="94"/>
      <c r="F244" s="120"/>
      <c r="G244" s="120"/>
      <c r="H244" s="111"/>
      <c r="I244" s="120"/>
      <c r="J244" s="111"/>
      <c r="K244" s="111"/>
      <c r="L244" s="111"/>
    </row>
    <row r="245" spans="1:12" s="121" customFormat="1" ht="12.75" x14ac:dyDescent="0.2">
      <c r="A245" s="129"/>
      <c r="B245" s="94"/>
      <c r="F245" s="120"/>
      <c r="G245" s="120"/>
      <c r="H245" s="111"/>
      <c r="I245" s="120"/>
      <c r="J245" s="111"/>
      <c r="K245" s="111"/>
      <c r="L245" s="111"/>
    </row>
    <row r="246" spans="1:12" s="121" customFormat="1" ht="12.75" x14ac:dyDescent="0.2">
      <c r="A246" s="129"/>
      <c r="B246" s="94"/>
      <c r="F246" s="120"/>
      <c r="G246" s="120"/>
      <c r="H246" s="111"/>
      <c r="I246" s="120"/>
      <c r="J246" s="111"/>
      <c r="K246" s="111"/>
      <c r="L246" s="111"/>
    </row>
    <row r="247" spans="1:12" s="121" customFormat="1" ht="12.75" x14ac:dyDescent="0.2">
      <c r="A247" s="129"/>
      <c r="B247" s="94"/>
      <c r="F247" s="120"/>
      <c r="G247" s="120"/>
      <c r="H247" s="111"/>
      <c r="I247" s="120"/>
      <c r="J247" s="111"/>
      <c r="K247" s="111"/>
      <c r="L247" s="111"/>
    </row>
    <row r="248" spans="1:12" s="121" customFormat="1" ht="12.75" x14ac:dyDescent="0.2">
      <c r="A248" s="129"/>
      <c r="B248" s="94"/>
      <c r="F248" s="120"/>
      <c r="G248" s="120"/>
      <c r="H248" s="111"/>
      <c r="I248" s="120"/>
      <c r="J248" s="111"/>
      <c r="K248" s="111"/>
      <c r="L248" s="111"/>
    </row>
    <row r="249" spans="1:12" s="121" customFormat="1" ht="12.75" x14ac:dyDescent="0.2">
      <c r="A249" s="129"/>
      <c r="B249" s="94"/>
      <c r="F249" s="120"/>
      <c r="G249" s="120"/>
      <c r="H249" s="111"/>
      <c r="I249" s="120"/>
      <c r="J249" s="111"/>
      <c r="K249" s="111"/>
      <c r="L249" s="111"/>
    </row>
    <row r="250" spans="1:12" s="121" customFormat="1" ht="12.75" x14ac:dyDescent="0.2">
      <c r="A250" s="129"/>
      <c r="B250" s="94"/>
      <c r="F250" s="120"/>
      <c r="G250" s="120"/>
      <c r="H250" s="111"/>
      <c r="I250" s="120"/>
      <c r="J250" s="111"/>
      <c r="K250" s="111"/>
      <c r="L250" s="111"/>
    </row>
    <row r="251" spans="1:12" s="121" customFormat="1" ht="12.75" x14ac:dyDescent="0.2">
      <c r="A251" s="129"/>
      <c r="B251" s="94"/>
      <c r="F251" s="120"/>
      <c r="G251" s="120"/>
      <c r="H251" s="111"/>
      <c r="I251" s="120"/>
      <c r="J251" s="111"/>
      <c r="K251" s="111"/>
      <c r="L251" s="111"/>
    </row>
    <row r="252" spans="1:12" s="121" customFormat="1" ht="12.75" x14ac:dyDescent="0.2">
      <c r="A252" s="129"/>
      <c r="B252" s="94"/>
      <c r="F252" s="120"/>
      <c r="G252" s="120"/>
      <c r="H252" s="111"/>
      <c r="I252" s="120"/>
      <c r="J252" s="111"/>
      <c r="K252" s="111"/>
      <c r="L252" s="111"/>
    </row>
    <row r="253" spans="1:12" s="121" customFormat="1" ht="12.75" x14ac:dyDescent="0.2">
      <c r="A253" s="129"/>
      <c r="B253" s="94"/>
      <c r="F253" s="120"/>
      <c r="G253" s="120"/>
      <c r="H253" s="111"/>
      <c r="I253" s="120"/>
      <c r="J253" s="111"/>
      <c r="K253" s="111"/>
      <c r="L253" s="111"/>
    </row>
    <row r="254" spans="1:12" s="121" customFormat="1" ht="12.75" x14ac:dyDescent="0.2">
      <c r="A254" s="129"/>
      <c r="B254" s="94"/>
      <c r="F254" s="120"/>
      <c r="G254" s="120"/>
      <c r="H254" s="111"/>
      <c r="I254" s="120"/>
      <c r="J254" s="111"/>
      <c r="K254" s="111"/>
      <c r="L254" s="111"/>
    </row>
    <row r="255" spans="1:12" s="121" customFormat="1" ht="12.75" x14ac:dyDescent="0.2">
      <c r="A255" s="129"/>
      <c r="B255" s="94"/>
      <c r="F255" s="120"/>
      <c r="G255" s="120"/>
      <c r="I255" s="120"/>
    </row>
    <row r="256" spans="1:12" s="121" customFormat="1" ht="12.75" x14ac:dyDescent="0.2">
      <c r="A256" s="129"/>
      <c r="B256" s="94"/>
      <c r="F256" s="120"/>
      <c r="G256" s="120"/>
      <c r="I256" s="120"/>
    </row>
    <row r="257" spans="1:12" s="121" customFormat="1" ht="12.75" x14ac:dyDescent="0.2">
      <c r="A257" s="129"/>
      <c r="B257" s="94"/>
      <c r="F257" s="120"/>
      <c r="G257" s="120"/>
      <c r="I257" s="120"/>
    </row>
    <row r="258" spans="1:12" s="121" customFormat="1" ht="12.75" x14ac:dyDescent="0.2">
      <c r="A258" s="129"/>
      <c r="B258" s="94"/>
      <c r="F258" s="120"/>
      <c r="G258" s="120"/>
      <c r="I258" s="120"/>
    </row>
    <row r="259" spans="1:12" s="121" customFormat="1" ht="12.75" x14ac:dyDescent="0.2">
      <c r="A259" s="129"/>
      <c r="B259" s="94"/>
      <c r="F259" s="120"/>
      <c r="G259" s="120"/>
      <c r="I259" s="120"/>
    </row>
    <row r="260" spans="1:12" s="121" customFormat="1" ht="12.75" x14ac:dyDescent="0.2">
      <c r="A260" s="129"/>
      <c r="B260" s="94"/>
      <c r="F260" s="120"/>
      <c r="G260" s="120"/>
      <c r="I260" s="120"/>
    </row>
    <row r="261" spans="1:12" s="121" customFormat="1" ht="12.75" x14ac:dyDescent="0.2">
      <c r="A261" s="129"/>
      <c r="B261" s="94"/>
      <c r="F261" s="120"/>
      <c r="G261" s="120"/>
      <c r="I261" s="120"/>
    </row>
    <row r="262" spans="1:12" s="121" customFormat="1" ht="12.75" x14ac:dyDescent="0.2">
      <c r="A262" s="129"/>
      <c r="B262" s="94"/>
      <c r="F262" s="120"/>
      <c r="G262" s="120"/>
      <c r="I262" s="120"/>
    </row>
    <row r="263" spans="1:12" s="121" customFormat="1" ht="12.75" x14ac:dyDescent="0.2">
      <c r="A263" s="129"/>
      <c r="B263" s="94"/>
      <c r="F263" s="120"/>
      <c r="G263" s="120"/>
      <c r="I263" s="120"/>
    </row>
    <row r="264" spans="1:12" s="121" customFormat="1" ht="12.75" x14ac:dyDescent="0.2">
      <c r="A264" s="129"/>
      <c r="B264" s="94"/>
      <c r="F264" s="120"/>
      <c r="G264" s="120"/>
      <c r="H264" s="120"/>
      <c r="I264" s="120"/>
      <c r="L264" s="120"/>
    </row>
    <row r="265" spans="1:12" s="121" customFormat="1" ht="12.75" x14ac:dyDescent="0.2">
      <c r="A265" s="129"/>
      <c r="B265" s="94"/>
      <c r="F265" s="120"/>
      <c r="G265" s="120"/>
      <c r="H265" s="190"/>
      <c r="I265" s="120"/>
      <c r="J265" s="190"/>
      <c r="K265" s="190"/>
      <c r="L265" s="190"/>
    </row>
    <row r="266" spans="1:12" s="121" customFormat="1" ht="12.75" x14ac:dyDescent="0.2">
      <c r="A266" s="129"/>
      <c r="B266" s="94"/>
      <c r="F266" s="120"/>
      <c r="G266" s="120"/>
      <c r="H266" s="190"/>
      <c r="I266" s="120"/>
      <c r="J266" s="190"/>
      <c r="K266" s="190"/>
      <c r="L266" s="190"/>
    </row>
    <row r="267" spans="1:12" s="121" customFormat="1" ht="12.75" x14ac:dyDescent="0.2">
      <c r="A267" s="129"/>
      <c r="B267" s="94"/>
      <c r="F267" s="120"/>
      <c r="G267" s="120"/>
      <c r="I267" s="120"/>
    </row>
    <row r="268" spans="1:12" s="121" customFormat="1" ht="12.75" x14ac:dyDescent="0.2">
      <c r="A268" s="129"/>
      <c r="B268" s="94"/>
      <c r="F268" s="120"/>
      <c r="G268" s="120"/>
      <c r="H268" s="190"/>
      <c r="I268" s="120"/>
      <c r="J268" s="190"/>
      <c r="K268" s="190"/>
      <c r="L268" s="190"/>
    </row>
    <row r="269" spans="1:12" s="121" customFormat="1" ht="12.75" x14ac:dyDescent="0.2">
      <c r="A269" s="129"/>
      <c r="B269" s="94"/>
      <c r="F269" s="120"/>
      <c r="G269" s="120"/>
      <c r="H269" s="92"/>
      <c r="I269" s="120"/>
      <c r="J269" s="92"/>
      <c r="K269" s="92"/>
      <c r="L269" s="92"/>
    </row>
    <row r="270" spans="1:12" s="121" customFormat="1" ht="12.75" x14ac:dyDescent="0.2">
      <c r="A270" s="129"/>
      <c r="B270" s="94"/>
      <c r="F270" s="120"/>
      <c r="G270" s="120"/>
      <c r="I270" s="120"/>
    </row>
    <row r="271" spans="1:12" s="121" customFormat="1" ht="12.75" x14ac:dyDescent="0.2">
      <c r="A271" s="129"/>
      <c r="B271" s="94"/>
      <c r="F271" s="120"/>
      <c r="G271" s="120"/>
      <c r="H271" s="119"/>
      <c r="I271" s="120"/>
      <c r="J271" s="108"/>
      <c r="K271" s="108"/>
      <c r="L271" s="119"/>
    </row>
    <row r="272" spans="1:12" s="121" customFormat="1" ht="12.75" x14ac:dyDescent="0.2">
      <c r="A272" s="129"/>
      <c r="B272" s="94"/>
      <c r="F272" s="120"/>
      <c r="G272" s="120"/>
      <c r="H272" s="119"/>
      <c r="I272" s="120"/>
      <c r="J272" s="108"/>
      <c r="K272" s="108"/>
      <c r="L272" s="119"/>
    </row>
    <row r="273" spans="1:12" s="121" customFormat="1" ht="12.75" x14ac:dyDescent="0.2">
      <c r="A273" s="129"/>
      <c r="B273" s="94"/>
      <c r="F273" s="120"/>
      <c r="G273" s="120"/>
      <c r="H273" s="119"/>
      <c r="I273" s="120"/>
      <c r="J273" s="108"/>
      <c r="K273" s="108"/>
      <c r="L273" s="119"/>
    </row>
    <row r="274" spans="1:12" s="121" customFormat="1" ht="12.75" x14ac:dyDescent="0.2">
      <c r="A274" s="129"/>
      <c r="B274" s="94"/>
      <c r="F274" s="120"/>
      <c r="G274" s="120"/>
      <c r="H274" s="120"/>
      <c r="I274" s="120"/>
      <c r="J274" s="191"/>
      <c r="K274" s="191"/>
      <c r="L274" s="191"/>
    </row>
    <row r="275" spans="1:12" s="121" customFormat="1" ht="12.75" x14ac:dyDescent="0.2">
      <c r="A275" s="129"/>
      <c r="B275" s="94"/>
      <c r="F275" s="120"/>
      <c r="G275" s="120"/>
      <c r="H275" s="120"/>
      <c r="I275" s="120"/>
      <c r="J275" s="108"/>
      <c r="K275" s="108"/>
      <c r="L275" s="120"/>
    </row>
    <row r="276" spans="1:12" s="121" customFormat="1" ht="12.75" x14ac:dyDescent="0.2">
      <c r="A276" s="129"/>
      <c r="B276" s="94"/>
      <c r="F276" s="120"/>
      <c r="G276" s="120"/>
      <c r="I276" s="120"/>
      <c r="J276" s="108"/>
      <c r="K276" s="108"/>
    </row>
    <row r="277" spans="1:12" s="121" customFormat="1" ht="12.75" x14ac:dyDescent="0.2">
      <c r="A277" s="129"/>
      <c r="B277" s="94"/>
      <c r="F277" s="120"/>
      <c r="G277" s="120"/>
      <c r="I277" s="120"/>
    </row>
    <row r="278" spans="1:12" s="121" customFormat="1" ht="12.75" x14ac:dyDescent="0.2">
      <c r="A278" s="129"/>
      <c r="B278" s="94"/>
      <c r="F278" s="120"/>
      <c r="G278" s="120"/>
      <c r="I278" s="120"/>
    </row>
    <row r="279" spans="1:12" s="121" customFormat="1" ht="12.75" x14ac:dyDescent="0.2">
      <c r="A279" s="129"/>
      <c r="B279" s="94"/>
      <c r="F279" s="120"/>
      <c r="G279" s="120"/>
      <c r="H279" s="120"/>
      <c r="I279" s="120"/>
      <c r="J279" s="120"/>
      <c r="K279" s="120"/>
      <c r="L279" s="120"/>
    </row>
    <row r="280" spans="1:12" s="121" customFormat="1" ht="12.75" x14ac:dyDescent="0.2">
      <c r="A280" s="129"/>
      <c r="B280" s="94"/>
      <c r="F280" s="120"/>
      <c r="G280" s="120"/>
      <c r="H280" s="120"/>
      <c r="I280" s="120"/>
      <c r="J280" s="120"/>
      <c r="K280" s="120"/>
      <c r="L280" s="120"/>
    </row>
    <row r="281" spans="1:12" s="121" customFormat="1" ht="12.75" x14ac:dyDescent="0.2">
      <c r="A281" s="129"/>
      <c r="B281" s="94"/>
      <c r="F281" s="120"/>
      <c r="G281" s="120"/>
      <c r="H281" s="120"/>
      <c r="I281" s="120"/>
      <c r="J281" s="120"/>
      <c r="K281" s="120"/>
      <c r="L281" s="120"/>
    </row>
    <row r="282" spans="1:12" s="121" customFormat="1" ht="12.75" x14ac:dyDescent="0.2">
      <c r="A282" s="129"/>
      <c r="B282" s="94"/>
      <c r="F282" s="120"/>
      <c r="G282" s="120"/>
      <c r="H282" s="120"/>
      <c r="I282" s="120"/>
      <c r="J282" s="120"/>
      <c r="K282" s="120"/>
      <c r="L282" s="120"/>
    </row>
    <row r="283" spans="1:12" s="121" customFormat="1" ht="12.75" x14ac:dyDescent="0.2">
      <c r="A283" s="129"/>
      <c r="B283" s="94"/>
      <c r="F283" s="120"/>
      <c r="G283" s="120"/>
      <c r="H283" s="120"/>
      <c r="I283" s="120"/>
      <c r="J283" s="120"/>
      <c r="K283" s="120"/>
      <c r="L283" s="120"/>
    </row>
    <row r="284" spans="1:12" s="121" customFormat="1" ht="12.75" x14ac:dyDescent="0.2">
      <c r="A284" s="129"/>
      <c r="B284" s="94"/>
      <c r="F284" s="120"/>
      <c r="G284" s="120"/>
      <c r="H284" s="120"/>
      <c r="I284" s="120"/>
      <c r="J284" s="120"/>
      <c r="K284" s="120"/>
      <c r="L284" s="120"/>
    </row>
    <row r="285" spans="1:12" s="121" customFormat="1" ht="12.75" x14ac:dyDescent="0.2">
      <c r="A285" s="129"/>
      <c r="B285" s="94"/>
      <c r="F285" s="120"/>
      <c r="G285" s="120"/>
      <c r="H285" s="120"/>
      <c r="I285" s="120"/>
      <c r="J285" s="120"/>
      <c r="K285" s="120"/>
      <c r="L285" s="120"/>
    </row>
    <row r="286" spans="1:12" s="121" customFormat="1" ht="12.75" x14ac:dyDescent="0.2">
      <c r="A286" s="129"/>
      <c r="B286" s="94"/>
      <c r="F286" s="120"/>
      <c r="G286" s="120"/>
      <c r="H286" s="120"/>
      <c r="I286" s="120"/>
      <c r="J286" s="120"/>
      <c r="K286" s="120"/>
      <c r="L286" s="120"/>
    </row>
    <row r="287" spans="1:12" s="121" customFormat="1" ht="12.75" x14ac:dyDescent="0.2">
      <c r="A287" s="129"/>
      <c r="B287" s="94"/>
      <c r="F287" s="120"/>
      <c r="G287" s="120"/>
      <c r="H287" s="120"/>
      <c r="I287" s="120"/>
      <c r="J287" s="120"/>
      <c r="K287" s="120"/>
      <c r="L287" s="120"/>
    </row>
    <row r="288" spans="1:12" s="121" customFormat="1" ht="12.75" x14ac:dyDescent="0.2">
      <c r="A288" s="129"/>
      <c r="B288" s="94"/>
      <c r="F288" s="120"/>
      <c r="G288" s="120"/>
      <c r="H288" s="120"/>
      <c r="I288" s="120"/>
      <c r="J288" s="120"/>
      <c r="K288" s="120"/>
      <c r="L288" s="120"/>
    </row>
    <row r="289" spans="1:12" s="121" customFormat="1" ht="12.75" x14ac:dyDescent="0.2">
      <c r="A289" s="129"/>
      <c r="B289" s="94"/>
      <c r="F289" s="120"/>
      <c r="G289" s="120"/>
      <c r="H289" s="120"/>
      <c r="I289" s="120"/>
      <c r="J289" s="120"/>
      <c r="K289" s="120"/>
      <c r="L289" s="120"/>
    </row>
    <row r="290" spans="1:12" s="121" customFormat="1" ht="12.75" x14ac:dyDescent="0.2">
      <c r="A290" s="129"/>
      <c r="B290" s="94"/>
      <c r="F290" s="120"/>
      <c r="G290" s="120"/>
      <c r="H290" s="120"/>
      <c r="I290" s="120"/>
      <c r="J290" s="120"/>
      <c r="K290" s="120"/>
      <c r="L290" s="120"/>
    </row>
    <row r="291" spans="1:12" s="121" customFormat="1" ht="12.75" x14ac:dyDescent="0.2">
      <c r="A291" s="129"/>
      <c r="B291" s="94"/>
      <c r="F291" s="120"/>
      <c r="G291" s="120"/>
      <c r="H291" s="120"/>
      <c r="I291" s="120"/>
      <c r="J291" s="120"/>
      <c r="K291" s="120"/>
      <c r="L291" s="120"/>
    </row>
    <row r="292" spans="1:12" s="121" customFormat="1" ht="12.75" x14ac:dyDescent="0.2">
      <c r="A292" s="129"/>
      <c r="B292" s="94"/>
      <c r="F292" s="120"/>
      <c r="G292" s="120"/>
      <c r="H292" s="120"/>
      <c r="I292" s="120"/>
      <c r="J292" s="120"/>
      <c r="K292" s="120"/>
      <c r="L292" s="120"/>
    </row>
    <row r="293" spans="1:12" s="121" customFormat="1" ht="12.75" x14ac:dyDescent="0.2">
      <c r="A293" s="129"/>
      <c r="B293" s="94"/>
      <c r="F293" s="120"/>
      <c r="G293" s="120"/>
      <c r="H293" s="120"/>
      <c r="I293" s="120"/>
      <c r="J293" s="120"/>
      <c r="K293" s="120"/>
      <c r="L293" s="120"/>
    </row>
    <row r="294" spans="1:12" s="121" customFormat="1" ht="12.75" x14ac:dyDescent="0.2">
      <c r="A294" s="129"/>
      <c r="B294" s="94"/>
      <c r="F294" s="120"/>
      <c r="G294" s="120"/>
      <c r="H294" s="120"/>
      <c r="I294" s="120"/>
      <c r="J294" s="120"/>
      <c r="K294" s="120"/>
      <c r="L294" s="120"/>
    </row>
    <row r="295" spans="1:12" s="121" customFormat="1" ht="12.75" x14ac:dyDescent="0.2">
      <c r="A295" s="129"/>
      <c r="B295" s="94"/>
      <c r="F295" s="120"/>
      <c r="G295" s="120"/>
      <c r="H295" s="120"/>
      <c r="I295" s="120"/>
      <c r="J295" s="120"/>
      <c r="K295" s="120"/>
      <c r="L295" s="120"/>
    </row>
    <row r="296" spans="1:12" s="121" customFormat="1" ht="12.75" x14ac:dyDescent="0.2">
      <c r="A296" s="129"/>
      <c r="B296" s="94"/>
      <c r="F296" s="120"/>
      <c r="G296" s="120"/>
      <c r="H296" s="120"/>
      <c r="I296" s="120"/>
      <c r="J296" s="120"/>
      <c r="K296" s="120"/>
      <c r="L296" s="120"/>
    </row>
    <row r="297" spans="1:12" s="121" customFormat="1" ht="12.75" x14ac:dyDescent="0.2">
      <c r="A297" s="129"/>
      <c r="B297" s="94"/>
      <c r="F297" s="120"/>
      <c r="G297" s="120"/>
      <c r="H297" s="120"/>
      <c r="I297" s="120"/>
      <c r="J297" s="120"/>
      <c r="K297" s="120"/>
      <c r="L297" s="120"/>
    </row>
    <row r="298" spans="1:12" s="121" customFormat="1" ht="12.75" x14ac:dyDescent="0.2">
      <c r="A298" s="129"/>
      <c r="B298" s="94"/>
      <c r="F298" s="120"/>
      <c r="G298" s="120"/>
      <c r="H298" s="120"/>
      <c r="I298" s="120"/>
      <c r="J298" s="120"/>
      <c r="K298" s="120"/>
      <c r="L298" s="120"/>
    </row>
    <row r="299" spans="1:12" s="121" customFormat="1" ht="12.75" x14ac:dyDescent="0.2">
      <c r="A299" s="129"/>
      <c r="B299" s="94"/>
      <c r="F299" s="120"/>
      <c r="G299" s="120"/>
      <c r="H299" s="120"/>
      <c r="I299" s="120"/>
      <c r="J299" s="120"/>
      <c r="K299" s="120"/>
      <c r="L299" s="120"/>
    </row>
    <row r="300" spans="1:12" s="121" customFormat="1" ht="12.75" x14ac:dyDescent="0.2">
      <c r="A300" s="129"/>
      <c r="B300" s="94"/>
      <c r="F300" s="120"/>
      <c r="G300" s="120"/>
      <c r="H300" s="120"/>
      <c r="I300" s="120"/>
      <c r="J300" s="120"/>
      <c r="K300" s="120"/>
      <c r="L300" s="120"/>
    </row>
    <row r="301" spans="1:12" s="121" customFormat="1" ht="12.75" x14ac:dyDescent="0.2">
      <c r="A301" s="129"/>
      <c r="B301" s="94"/>
      <c r="F301" s="120"/>
      <c r="G301" s="120"/>
      <c r="H301" s="120"/>
      <c r="I301" s="120"/>
      <c r="J301" s="120"/>
      <c r="K301" s="120"/>
      <c r="L301" s="120"/>
    </row>
    <row r="302" spans="1:12" s="121" customFormat="1" ht="12.75" x14ac:dyDescent="0.2">
      <c r="A302" s="129"/>
      <c r="B302" s="94"/>
      <c r="F302" s="120"/>
      <c r="G302" s="120"/>
      <c r="H302" s="120"/>
      <c r="I302" s="120"/>
      <c r="J302" s="120"/>
      <c r="K302" s="120"/>
      <c r="L302" s="120"/>
    </row>
    <row r="303" spans="1:12" s="121" customFormat="1" ht="12.75" x14ac:dyDescent="0.2">
      <c r="A303" s="129"/>
      <c r="B303" s="94"/>
      <c r="F303" s="120"/>
      <c r="G303" s="120"/>
      <c r="H303" s="120"/>
      <c r="I303" s="120"/>
      <c r="J303" s="120"/>
      <c r="K303" s="120"/>
      <c r="L303" s="120"/>
    </row>
    <row r="304" spans="1:12" s="121" customFormat="1" ht="12.75" x14ac:dyDescent="0.2">
      <c r="A304" s="129"/>
      <c r="B304" s="94"/>
      <c r="F304" s="120"/>
      <c r="G304" s="120"/>
      <c r="H304" s="120"/>
      <c r="I304" s="120"/>
      <c r="J304" s="120"/>
      <c r="K304" s="120"/>
      <c r="L304" s="120"/>
    </row>
    <row r="305" spans="1:12" s="121" customFormat="1" ht="12.75" x14ac:dyDescent="0.2">
      <c r="A305" s="129"/>
      <c r="B305" s="94"/>
      <c r="F305" s="120"/>
      <c r="G305" s="120"/>
      <c r="H305" s="120"/>
      <c r="I305" s="120"/>
      <c r="J305" s="120"/>
      <c r="K305" s="120"/>
      <c r="L305" s="120"/>
    </row>
    <row r="306" spans="1:12" s="121" customFormat="1" ht="12.75" x14ac:dyDescent="0.2">
      <c r="A306" s="129"/>
      <c r="B306" s="94"/>
      <c r="F306" s="120"/>
      <c r="G306" s="120"/>
      <c r="H306" s="120"/>
      <c r="I306" s="120"/>
      <c r="J306" s="120"/>
      <c r="K306" s="120"/>
      <c r="L306" s="120"/>
    </row>
    <row r="307" spans="1:12" s="121" customFormat="1" ht="12.75" x14ac:dyDescent="0.2">
      <c r="A307" s="129"/>
      <c r="B307" s="94"/>
      <c r="F307" s="120"/>
      <c r="G307" s="120"/>
      <c r="H307" s="120"/>
      <c r="I307" s="120"/>
      <c r="J307" s="120"/>
      <c r="K307" s="120"/>
      <c r="L307" s="120"/>
    </row>
    <row r="308" spans="1:12" s="121" customFormat="1" ht="12.75" x14ac:dyDescent="0.2">
      <c r="A308" s="129"/>
      <c r="B308" s="94"/>
      <c r="F308" s="120"/>
      <c r="G308" s="120"/>
      <c r="H308" s="120"/>
      <c r="I308" s="120"/>
      <c r="J308" s="120"/>
      <c r="K308" s="120"/>
      <c r="L308" s="120"/>
    </row>
    <row r="309" spans="1:12" s="121" customFormat="1" ht="12.75" x14ac:dyDescent="0.2">
      <c r="A309" s="129"/>
      <c r="B309" s="94"/>
      <c r="F309" s="120"/>
      <c r="G309" s="120"/>
      <c r="H309" s="120"/>
      <c r="I309" s="120"/>
      <c r="J309" s="120"/>
      <c r="K309" s="120"/>
      <c r="L309" s="120"/>
    </row>
    <row r="310" spans="1:12" s="121" customFormat="1" ht="12.75" x14ac:dyDescent="0.2">
      <c r="A310" s="129"/>
      <c r="B310" s="94"/>
      <c r="F310" s="120"/>
      <c r="G310" s="120"/>
      <c r="H310" s="120"/>
      <c r="I310" s="120"/>
      <c r="J310" s="120"/>
      <c r="K310" s="120"/>
      <c r="L310" s="120"/>
    </row>
    <row r="311" spans="1:12" s="121" customFormat="1" ht="12.75" x14ac:dyDescent="0.2">
      <c r="A311" s="129"/>
      <c r="B311" s="94"/>
      <c r="F311" s="120"/>
      <c r="G311" s="120"/>
      <c r="H311" s="120"/>
      <c r="I311" s="120"/>
      <c r="J311" s="120"/>
      <c r="K311" s="120"/>
      <c r="L311" s="120"/>
    </row>
    <row r="312" spans="1:12" s="121" customFormat="1" ht="12.75" x14ac:dyDescent="0.2">
      <c r="A312" s="129"/>
      <c r="B312" s="94"/>
      <c r="F312" s="120"/>
      <c r="G312" s="120"/>
      <c r="H312" s="120"/>
      <c r="I312" s="120"/>
      <c r="J312" s="120"/>
      <c r="K312" s="120"/>
      <c r="L312" s="120"/>
    </row>
    <row r="313" spans="1:12" s="121" customFormat="1" ht="12.75" x14ac:dyDescent="0.2">
      <c r="A313" s="129"/>
      <c r="B313" s="94"/>
      <c r="F313" s="120"/>
      <c r="G313" s="120"/>
      <c r="H313" s="120"/>
      <c r="I313" s="120"/>
      <c r="J313" s="120"/>
      <c r="K313" s="120"/>
      <c r="L313" s="120"/>
    </row>
    <row r="314" spans="1:12" s="121" customFormat="1" ht="12.75" x14ac:dyDescent="0.2">
      <c r="A314" s="129"/>
      <c r="B314" s="94"/>
      <c r="F314" s="120"/>
      <c r="G314" s="120"/>
      <c r="H314" s="120"/>
      <c r="I314" s="120"/>
      <c r="J314" s="120"/>
      <c r="K314" s="120"/>
      <c r="L314" s="120"/>
    </row>
    <row r="315" spans="1:12" s="121" customFormat="1" ht="12.75" x14ac:dyDescent="0.2">
      <c r="A315" s="129"/>
      <c r="B315" s="94"/>
      <c r="F315" s="120"/>
      <c r="G315" s="120"/>
      <c r="H315" s="120"/>
      <c r="I315" s="120"/>
      <c r="J315" s="120"/>
      <c r="K315" s="120"/>
      <c r="L315" s="120"/>
    </row>
    <row r="316" spans="1:12" s="121" customFormat="1" ht="12.75" x14ac:dyDescent="0.2">
      <c r="A316" s="129"/>
      <c r="B316" s="94"/>
      <c r="F316" s="120"/>
      <c r="G316" s="120"/>
      <c r="H316" s="120"/>
      <c r="I316" s="120"/>
      <c r="J316" s="120"/>
      <c r="K316" s="120"/>
      <c r="L316" s="120"/>
    </row>
    <row r="317" spans="1:12" s="121" customFormat="1" ht="12.75" x14ac:dyDescent="0.2">
      <c r="A317" s="129"/>
      <c r="B317" s="94"/>
      <c r="F317" s="120"/>
      <c r="G317" s="120"/>
      <c r="H317" s="120"/>
      <c r="I317" s="120"/>
      <c r="J317" s="120"/>
      <c r="K317" s="120"/>
      <c r="L317" s="120"/>
    </row>
    <row r="318" spans="1:12" s="121" customFormat="1" ht="12.75" x14ac:dyDescent="0.2">
      <c r="A318" s="129"/>
      <c r="B318" s="94"/>
      <c r="F318" s="120"/>
      <c r="G318" s="120"/>
      <c r="H318" s="120"/>
      <c r="I318" s="120"/>
      <c r="J318" s="120"/>
      <c r="K318" s="120"/>
      <c r="L318" s="120"/>
    </row>
    <row r="319" spans="1:12" s="121" customFormat="1" ht="12.75" x14ac:dyDescent="0.2">
      <c r="A319" s="129"/>
      <c r="B319" s="94"/>
      <c r="F319" s="120"/>
      <c r="G319" s="120"/>
      <c r="H319" s="120"/>
      <c r="I319" s="120"/>
      <c r="J319" s="120"/>
      <c r="K319" s="120"/>
      <c r="L319" s="120"/>
    </row>
    <row r="320" spans="1:12" s="121" customFormat="1" ht="7.35" customHeight="1" x14ac:dyDescent="0.2">
      <c r="A320" s="129"/>
      <c r="B320" s="94"/>
      <c r="F320" s="120"/>
      <c r="G320" s="120"/>
      <c r="H320" s="120"/>
      <c r="I320" s="120"/>
      <c r="J320" s="120"/>
      <c r="K320" s="120"/>
      <c r="L320" s="120"/>
    </row>
    <row r="321" spans="1:12" s="121" customFormat="1" ht="7.35" customHeight="1" x14ac:dyDescent="0.2">
      <c r="A321" s="129"/>
      <c r="B321" s="94"/>
      <c r="F321" s="120"/>
      <c r="G321" s="120"/>
      <c r="H321" s="120"/>
      <c r="I321" s="120"/>
      <c r="J321" s="120"/>
      <c r="K321" s="120"/>
      <c r="L321" s="120"/>
    </row>
    <row r="322" spans="1:12" s="121" customFormat="1" ht="7.35" customHeight="1" x14ac:dyDescent="0.2">
      <c r="A322" s="129"/>
      <c r="B322" s="94"/>
      <c r="F322" s="120"/>
      <c r="G322" s="120"/>
      <c r="H322" s="120"/>
      <c r="I322" s="120"/>
      <c r="J322" s="120"/>
      <c r="K322" s="120"/>
      <c r="L322" s="120"/>
    </row>
    <row r="323" spans="1:12" s="121" customFormat="1" ht="7.35" customHeight="1" x14ac:dyDescent="0.2">
      <c r="A323" s="129"/>
      <c r="B323" s="94"/>
      <c r="F323" s="120"/>
      <c r="G323" s="120"/>
      <c r="H323" s="120"/>
      <c r="I323" s="120"/>
      <c r="J323" s="120"/>
      <c r="K323" s="120"/>
      <c r="L323" s="120"/>
    </row>
    <row r="324" spans="1:12" s="121" customFormat="1" ht="7.35" customHeight="1" x14ac:dyDescent="0.2">
      <c r="A324" s="129"/>
      <c r="B324" s="94"/>
      <c r="F324" s="120"/>
      <c r="G324" s="120"/>
      <c r="H324" s="120"/>
      <c r="I324" s="120"/>
      <c r="J324" s="120"/>
      <c r="K324" s="120"/>
      <c r="L324" s="120"/>
    </row>
    <row r="325" spans="1:12" s="121" customFormat="1" ht="7.35" customHeight="1" x14ac:dyDescent="0.2">
      <c r="A325" s="129"/>
      <c r="B325" s="94"/>
      <c r="F325" s="120"/>
      <c r="G325" s="120"/>
      <c r="H325" s="120"/>
      <c r="I325" s="120"/>
      <c r="J325" s="120"/>
      <c r="K325" s="120"/>
      <c r="L325" s="120"/>
    </row>
    <row r="326" spans="1:12" s="121" customFormat="1" ht="7.35" customHeight="1" x14ac:dyDescent="0.2">
      <c r="A326" s="129"/>
      <c r="B326" s="94"/>
      <c r="F326" s="120"/>
      <c r="G326" s="120"/>
      <c r="H326" s="120"/>
      <c r="I326" s="120"/>
      <c r="J326" s="120"/>
      <c r="K326" s="120"/>
      <c r="L326" s="120"/>
    </row>
    <row r="327" spans="1:12" s="121" customFormat="1" ht="7.35" customHeight="1" x14ac:dyDescent="0.2">
      <c r="A327" s="129"/>
      <c r="B327" s="94"/>
      <c r="F327" s="120"/>
      <c r="G327" s="120"/>
      <c r="H327" s="120"/>
      <c r="I327" s="120"/>
      <c r="J327" s="120"/>
      <c r="K327" s="120"/>
      <c r="L327" s="120"/>
    </row>
    <row r="328" spans="1:12" s="121" customFormat="1" ht="7.35" customHeight="1" x14ac:dyDescent="0.2">
      <c r="A328" s="129"/>
      <c r="B328" s="94"/>
      <c r="F328" s="120"/>
      <c r="G328" s="120"/>
      <c r="H328" s="120"/>
      <c r="I328" s="120"/>
      <c r="J328" s="120"/>
      <c r="K328" s="120"/>
      <c r="L328" s="120"/>
    </row>
    <row r="329" spans="1:12" s="121" customFormat="1" ht="7.35" customHeight="1" x14ac:dyDescent="0.2">
      <c r="A329" s="129"/>
      <c r="B329" s="94"/>
      <c r="F329" s="120"/>
      <c r="G329" s="120"/>
      <c r="H329" s="120"/>
      <c r="I329" s="120"/>
      <c r="J329" s="120"/>
      <c r="K329" s="120"/>
      <c r="L329" s="120"/>
    </row>
    <row r="330" spans="1:12" s="121" customFormat="1" ht="7.35" customHeight="1" x14ac:dyDescent="0.2">
      <c r="A330" s="129"/>
      <c r="B330" s="94"/>
      <c r="F330" s="120"/>
      <c r="G330" s="120"/>
      <c r="H330" s="120"/>
      <c r="I330" s="120"/>
      <c r="J330" s="120"/>
      <c r="K330" s="120"/>
      <c r="L330" s="120"/>
    </row>
    <row r="331" spans="1:12" s="121" customFormat="1" ht="7.35" customHeight="1" x14ac:dyDescent="0.2">
      <c r="A331" s="129"/>
      <c r="B331" s="94"/>
      <c r="F331" s="120"/>
      <c r="G331" s="120"/>
      <c r="H331" s="120"/>
      <c r="I331" s="120"/>
      <c r="J331" s="120"/>
      <c r="K331" s="120"/>
      <c r="L331" s="120"/>
    </row>
    <row r="332" spans="1:12" s="121" customFormat="1" ht="7.35" customHeight="1" x14ac:dyDescent="0.2">
      <c r="A332" s="129"/>
      <c r="B332" s="94"/>
      <c r="F332" s="120"/>
      <c r="G332" s="120"/>
      <c r="H332" s="120"/>
      <c r="I332" s="120"/>
      <c r="J332" s="120"/>
      <c r="K332" s="120"/>
      <c r="L332" s="120"/>
    </row>
    <row r="333" spans="1:12" s="121" customFormat="1" ht="7.35" customHeight="1" x14ac:dyDescent="0.2">
      <c r="A333" s="129"/>
      <c r="B333" s="94"/>
      <c r="F333" s="120"/>
      <c r="G333" s="120"/>
      <c r="H333" s="120"/>
      <c r="I333" s="120"/>
      <c r="J333" s="120"/>
      <c r="K333" s="120"/>
      <c r="L333" s="120"/>
    </row>
    <row r="334" spans="1:12" s="121" customFormat="1" ht="7.35" customHeight="1" x14ac:dyDescent="0.2">
      <c r="A334" s="129"/>
      <c r="B334" s="94"/>
      <c r="F334" s="120"/>
      <c r="G334" s="120"/>
      <c r="H334" s="120"/>
      <c r="I334" s="120"/>
      <c r="J334" s="120"/>
      <c r="K334" s="120"/>
      <c r="L334" s="120"/>
    </row>
    <row r="335" spans="1:12" s="121" customFormat="1" ht="7.35" customHeight="1" x14ac:dyDescent="0.2">
      <c r="A335" s="129"/>
      <c r="B335" s="94"/>
      <c r="F335" s="120"/>
      <c r="G335" s="120"/>
      <c r="H335" s="120"/>
      <c r="I335" s="120"/>
      <c r="J335" s="120"/>
      <c r="K335" s="120"/>
      <c r="L335" s="120"/>
    </row>
    <row r="336" spans="1:12" s="121" customFormat="1" ht="7.35" customHeight="1" x14ac:dyDescent="0.2">
      <c r="A336" s="129"/>
      <c r="B336" s="94"/>
      <c r="F336" s="120"/>
      <c r="G336" s="120"/>
      <c r="H336" s="120"/>
      <c r="I336" s="120"/>
      <c r="J336" s="120"/>
      <c r="K336" s="120"/>
      <c r="L336" s="120"/>
    </row>
    <row r="337" spans="1:12" s="121" customFormat="1" ht="7.35" customHeight="1" x14ac:dyDescent="0.2">
      <c r="A337" s="129"/>
      <c r="B337" s="94"/>
      <c r="F337" s="120"/>
      <c r="G337" s="120"/>
      <c r="H337" s="120"/>
      <c r="I337" s="120"/>
      <c r="J337" s="120"/>
      <c r="K337" s="120"/>
      <c r="L337" s="120"/>
    </row>
    <row r="338" spans="1:12" s="121" customFormat="1" ht="7.35" customHeight="1" x14ac:dyDescent="0.2">
      <c r="A338" s="129"/>
      <c r="B338" s="94"/>
      <c r="F338" s="120"/>
      <c r="G338" s="120"/>
      <c r="H338" s="120"/>
      <c r="I338" s="120"/>
      <c r="J338" s="120"/>
      <c r="K338" s="120"/>
      <c r="L338" s="120"/>
    </row>
    <row r="339" spans="1:12" s="121" customFormat="1" ht="7.35" customHeight="1" x14ac:dyDescent="0.2">
      <c r="A339" s="129"/>
      <c r="B339" s="94"/>
      <c r="F339" s="120"/>
      <c r="G339" s="120"/>
      <c r="H339" s="120"/>
      <c r="I339" s="120"/>
      <c r="J339" s="120"/>
      <c r="K339" s="120"/>
      <c r="L339" s="120"/>
    </row>
    <row r="340" spans="1:12" s="121" customFormat="1" ht="7.35" customHeight="1" x14ac:dyDescent="0.2">
      <c r="A340" s="129"/>
      <c r="B340" s="94"/>
      <c r="F340" s="120"/>
      <c r="G340" s="120"/>
      <c r="H340" s="120"/>
      <c r="I340" s="120"/>
      <c r="J340" s="120"/>
      <c r="K340" s="120"/>
      <c r="L340" s="120"/>
    </row>
    <row r="341" spans="1:12" s="121" customFormat="1" ht="7.35" customHeight="1" x14ac:dyDescent="0.2">
      <c r="A341" s="129"/>
      <c r="B341" s="94"/>
      <c r="F341" s="120"/>
      <c r="G341" s="120"/>
      <c r="H341" s="120"/>
      <c r="I341" s="120"/>
      <c r="J341" s="120"/>
      <c r="K341" s="120"/>
      <c r="L341" s="120"/>
    </row>
    <row r="342" spans="1:12" s="121" customFormat="1" ht="7.35" customHeight="1" x14ac:dyDescent="0.2">
      <c r="A342" s="129"/>
      <c r="B342" s="94"/>
      <c r="F342" s="120"/>
      <c r="G342" s="120"/>
      <c r="H342" s="120"/>
      <c r="I342" s="120"/>
      <c r="J342" s="120"/>
      <c r="K342" s="120"/>
      <c r="L342" s="120"/>
    </row>
    <row r="343" spans="1:12" s="121" customFormat="1" ht="7.35" customHeight="1" x14ac:dyDescent="0.2">
      <c r="A343" s="129"/>
      <c r="B343" s="94"/>
      <c r="F343" s="120"/>
      <c r="G343" s="120"/>
      <c r="H343" s="120"/>
      <c r="I343" s="120"/>
      <c r="J343" s="120"/>
      <c r="K343" s="120"/>
      <c r="L343" s="120"/>
    </row>
    <row r="344" spans="1:12" s="121" customFormat="1" ht="7.35" customHeight="1" x14ac:dyDescent="0.2">
      <c r="A344" s="129"/>
      <c r="B344" s="94"/>
      <c r="F344" s="120"/>
      <c r="G344" s="120"/>
      <c r="H344" s="120"/>
      <c r="I344" s="120"/>
      <c r="J344" s="120"/>
      <c r="K344" s="120"/>
      <c r="L344" s="120"/>
    </row>
    <row r="345" spans="1:12" s="121" customFormat="1" ht="7.35" customHeight="1" x14ac:dyDescent="0.2">
      <c r="A345" s="129"/>
      <c r="B345" s="94"/>
      <c r="F345" s="120"/>
      <c r="G345" s="120"/>
      <c r="H345" s="120"/>
      <c r="I345" s="120"/>
      <c r="J345" s="120"/>
      <c r="K345" s="120"/>
      <c r="L345" s="120"/>
    </row>
    <row r="346" spans="1:12" s="121" customFormat="1" ht="7.35" customHeight="1" x14ac:dyDescent="0.2">
      <c r="A346" s="129"/>
      <c r="B346" s="94"/>
      <c r="F346" s="120"/>
      <c r="G346" s="120"/>
      <c r="H346" s="120"/>
      <c r="I346" s="120"/>
      <c r="J346" s="120"/>
      <c r="K346" s="120"/>
      <c r="L346" s="120"/>
    </row>
    <row r="347" spans="1:12" s="121" customFormat="1" ht="7.35" customHeight="1" x14ac:dyDescent="0.2">
      <c r="A347" s="129"/>
      <c r="B347" s="94"/>
      <c r="F347" s="120"/>
      <c r="G347" s="120"/>
      <c r="H347" s="120"/>
      <c r="I347" s="120"/>
      <c r="J347" s="120"/>
      <c r="K347" s="120"/>
      <c r="L347" s="120"/>
    </row>
    <row r="348" spans="1:12" s="121" customFormat="1" ht="7.35" customHeight="1" x14ac:dyDescent="0.2">
      <c r="A348" s="129"/>
      <c r="B348" s="94"/>
      <c r="F348" s="120"/>
      <c r="G348" s="120"/>
      <c r="H348" s="120"/>
      <c r="I348" s="120"/>
      <c r="J348" s="120"/>
      <c r="K348" s="120"/>
      <c r="L348" s="120"/>
    </row>
    <row r="349" spans="1:12" s="121" customFormat="1" ht="7.35" customHeight="1" x14ac:dyDescent="0.2">
      <c r="A349" s="129"/>
      <c r="B349" s="94"/>
      <c r="F349" s="120"/>
      <c r="G349" s="120"/>
      <c r="H349" s="120"/>
      <c r="I349" s="120"/>
      <c r="J349" s="120"/>
      <c r="K349" s="120"/>
      <c r="L349" s="120"/>
    </row>
    <row r="350" spans="1:12" s="121" customFormat="1" ht="7.35" customHeight="1" x14ac:dyDescent="0.2">
      <c r="A350" s="129"/>
      <c r="B350" s="94"/>
      <c r="F350" s="120"/>
      <c r="G350" s="120"/>
      <c r="H350" s="120"/>
      <c r="I350" s="120"/>
      <c r="J350" s="120"/>
      <c r="K350" s="120"/>
      <c r="L350" s="120"/>
    </row>
    <row r="351" spans="1:12" s="121" customFormat="1" ht="7.35" customHeight="1" x14ac:dyDescent="0.2">
      <c r="A351" s="129"/>
      <c r="B351" s="94"/>
      <c r="F351" s="120"/>
      <c r="G351" s="120"/>
      <c r="H351" s="120"/>
      <c r="I351" s="120"/>
      <c r="J351" s="120"/>
      <c r="K351" s="120"/>
      <c r="L351" s="120"/>
    </row>
    <row r="352" spans="1:12" s="121" customFormat="1" ht="7.35" customHeight="1" x14ac:dyDescent="0.2">
      <c r="A352" s="129"/>
      <c r="B352" s="94"/>
      <c r="F352" s="120"/>
      <c r="G352" s="120"/>
      <c r="H352" s="120"/>
      <c r="I352" s="120"/>
      <c r="J352" s="120"/>
      <c r="K352" s="120"/>
      <c r="L352" s="120"/>
    </row>
    <row r="353" spans="1:12" s="121" customFormat="1" ht="7.35" customHeight="1" x14ac:dyDescent="0.2">
      <c r="A353" s="129"/>
      <c r="B353" s="94"/>
      <c r="F353" s="120"/>
      <c r="G353" s="120"/>
      <c r="H353" s="120"/>
      <c r="I353" s="120"/>
      <c r="J353" s="120"/>
      <c r="K353" s="120"/>
      <c r="L353" s="120"/>
    </row>
    <row r="354" spans="1:12" s="121" customFormat="1" ht="7.35" customHeight="1" x14ac:dyDescent="0.2">
      <c r="A354" s="129"/>
      <c r="B354" s="94"/>
      <c r="F354" s="120"/>
      <c r="G354" s="120"/>
      <c r="H354" s="120"/>
      <c r="I354" s="120"/>
      <c r="J354" s="120"/>
      <c r="K354" s="120"/>
      <c r="L354" s="120"/>
    </row>
    <row r="355" spans="1:12" s="121" customFormat="1" ht="7.35" customHeight="1" x14ac:dyDescent="0.2">
      <c r="A355" s="129"/>
      <c r="B355" s="94"/>
      <c r="F355" s="120"/>
      <c r="G355" s="120"/>
      <c r="H355" s="120"/>
      <c r="I355" s="120"/>
      <c r="J355" s="120"/>
      <c r="K355" s="120"/>
      <c r="L355" s="120"/>
    </row>
    <row r="356" spans="1:12" s="121" customFormat="1" ht="7.35" customHeight="1" x14ac:dyDescent="0.2">
      <c r="A356" s="129"/>
      <c r="B356" s="94"/>
      <c r="F356" s="120"/>
      <c r="G356" s="120"/>
      <c r="H356" s="120"/>
      <c r="I356" s="120"/>
      <c r="J356" s="120"/>
      <c r="K356" s="120"/>
      <c r="L356" s="120"/>
    </row>
    <row r="357" spans="1:12" s="121" customFormat="1" ht="7.35" customHeight="1" x14ac:dyDescent="0.2">
      <c r="A357" s="129"/>
      <c r="B357" s="94"/>
      <c r="F357" s="120"/>
      <c r="G357" s="120"/>
      <c r="H357" s="120"/>
      <c r="I357" s="120"/>
      <c r="J357" s="120"/>
      <c r="K357" s="120"/>
      <c r="L357" s="120"/>
    </row>
    <row r="358" spans="1:12" s="121" customFormat="1" ht="7.35" customHeight="1" x14ac:dyDescent="0.2">
      <c r="A358" s="129"/>
      <c r="B358" s="94"/>
      <c r="F358" s="120"/>
      <c r="G358" s="120"/>
      <c r="H358" s="120"/>
      <c r="I358" s="120"/>
      <c r="J358" s="120"/>
      <c r="K358" s="120"/>
      <c r="L358" s="120"/>
    </row>
    <row r="359" spans="1:12" s="121" customFormat="1" ht="7.35" customHeight="1" x14ac:dyDescent="0.2">
      <c r="A359" s="129"/>
      <c r="B359" s="94"/>
      <c r="F359" s="120"/>
      <c r="G359" s="120"/>
      <c r="H359" s="120"/>
      <c r="I359" s="120"/>
      <c r="J359" s="120"/>
      <c r="K359" s="120"/>
      <c r="L359" s="120"/>
    </row>
    <row r="360" spans="1:12" s="121" customFormat="1" ht="7.35" customHeight="1" x14ac:dyDescent="0.2">
      <c r="A360" s="129"/>
      <c r="B360" s="94"/>
      <c r="F360" s="120"/>
      <c r="G360" s="120"/>
      <c r="H360" s="120"/>
      <c r="I360" s="120"/>
      <c r="J360" s="120"/>
      <c r="K360" s="120"/>
      <c r="L360" s="120"/>
    </row>
    <row r="361" spans="1:12" s="121" customFormat="1" ht="7.35" customHeight="1" x14ac:dyDescent="0.2">
      <c r="A361" s="129"/>
      <c r="B361" s="94"/>
      <c r="F361" s="120"/>
      <c r="G361" s="120"/>
      <c r="H361" s="120"/>
      <c r="I361" s="120"/>
      <c r="J361" s="120"/>
      <c r="K361" s="120"/>
      <c r="L361" s="120"/>
    </row>
    <row r="362" spans="1:12" s="121" customFormat="1" ht="7.35" customHeight="1" x14ac:dyDescent="0.2">
      <c r="A362" s="129"/>
      <c r="B362" s="94"/>
      <c r="F362" s="120"/>
      <c r="G362" s="120"/>
      <c r="H362" s="120"/>
      <c r="I362" s="120"/>
      <c r="J362" s="120"/>
      <c r="K362" s="120"/>
      <c r="L362" s="120"/>
    </row>
    <row r="363" spans="1:12" s="121" customFormat="1" ht="7.35" customHeight="1" x14ac:dyDescent="0.2">
      <c r="A363" s="129"/>
      <c r="B363" s="94"/>
      <c r="F363" s="120"/>
      <c r="G363" s="120"/>
      <c r="H363" s="120"/>
      <c r="I363" s="120"/>
      <c r="J363" s="120"/>
      <c r="K363" s="120"/>
      <c r="L363" s="120"/>
    </row>
    <row r="364" spans="1:12" s="121" customFormat="1" ht="7.35" customHeight="1" x14ac:dyDescent="0.2">
      <c r="A364" s="129"/>
      <c r="B364" s="94"/>
      <c r="F364" s="120"/>
      <c r="G364" s="120"/>
      <c r="H364" s="120"/>
      <c r="I364" s="120"/>
      <c r="J364" s="120"/>
      <c r="K364" s="120"/>
      <c r="L364" s="120"/>
    </row>
    <row r="365" spans="1:12" s="121" customFormat="1" ht="7.35" customHeight="1" x14ac:dyDescent="0.2">
      <c r="A365" s="129"/>
      <c r="B365" s="94"/>
      <c r="F365" s="120"/>
      <c r="G365" s="120"/>
      <c r="H365" s="120"/>
      <c r="I365" s="120"/>
      <c r="J365" s="120"/>
      <c r="K365" s="120"/>
      <c r="L365" s="120"/>
    </row>
    <row r="366" spans="1:12" s="121" customFormat="1" ht="7.35" customHeight="1" x14ac:dyDescent="0.2">
      <c r="A366" s="129"/>
      <c r="B366" s="94"/>
      <c r="F366" s="120"/>
      <c r="G366" s="120"/>
      <c r="H366" s="120"/>
      <c r="I366" s="120"/>
      <c r="J366" s="120"/>
      <c r="K366" s="120"/>
      <c r="L366" s="120"/>
    </row>
    <row r="367" spans="1:12" s="121" customFormat="1" ht="7.35" customHeight="1" x14ac:dyDescent="0.2">
      <c r="A367" s="129"/>
      <c r="B367" s="94"/>
      <c r="F367" s="120"/>
      <c r="G367" s="120"/>
      <c r="H367" s="120"/>
      <c r="I367" s="120"/>
      <c r="J367" s="120"/>
      <c r="K367" s="120"/>
      <c r="L367" s="120"/>
    </row>
    <row r="368" spans="1:12" s="121" customFormat="1" ht="7.35" customHeight="1" x14ac:dyDescent="0.2">
      <c r="A368" s="129"/>
      <c r="B368" s="94"/>
      <c r="F368" s="120"/>
      <c r="G368" s="120"/>
      <c r="H368" s="120"/>
      <c r="I368" s="120"/>
      <c r="J368" s="120"/>
      <c r="K368" s="120"/>
      <c r="L368" s="120"/>
    </row>
    <row r="369" spans="1:12" s="121" customFormat="1" ht="7.35" customHeight="1" x14ac:dyDescent="0.2">
      <c r="A369" s="129"/>
      <c r="B369" s="94"/>
      <c r="F369" s="120"/>
      <c r="G369" s="120"/>
      <c r="H369" s="120"/>
      <c r="I369" s="120"/>
      <c r="J369" s="120"/>
      <c r="K369" s="120"/>
      <c r="L369" s="120"/>
    </row>
    <row r="370" spans="1:12" s="121" customFormat="1" ht="7.35" customHeight="1" x14ac:dyDescent="0.2">
      <c r="A370" s="129"/>
      <c r="B370" s="94"/>
      <c r="F370" s="120"/>
      <c r="G370" s="120"/>
      <c r="H370" s="120"/>
      <c r="I370" s="120"/>
      <c r="J370" s="120"/>
      <c r="K370" s="120"/>
      <c r="L370" s="120"/>
    </row>
    <row r="371" spans="1:12" s="121" customFormat="1" ht="7.35" customHeight="1" x14ac:dyDescent="0.2">
      <c r="A371" s="129"/>
      <c r="B371" s="94"/>
      <c r="F371" s="120"/>
      <c r="G371" s="120"/>
      <c r="H371" s="120"/>
      <c r="I371" s="120"/>
      <c r="J371" s="120"/>
      <c r="K371" s="120"/>
      <c r="L371" s="120"/>
    </row>
    <row r="372" spans="1:12" s="121" customFormat="1" ht="7.35" customHeight="1" x14ac:dyDescent="0.2">
      <c r="A372" s="129"/>
      <c r="B372" s="94"/>
      <c r="F372" s="120"/>
      <c r="G372" s="120"/>
      <c r="H372" s="120"/>
      <c r="I372" s="120"/>
      <c r="J372" s="120"/>
      <c r="K372" s="120"/>
      <c r="L372" s="120"/>
    </row>
    <row r="373" spans="1:12" s="121" customFormat="1" ht="7.35" customHeight="1" x14ac:dyDescent="0.2">
      <c r="A373" s="129"/>
      <c r="B373" s="94"/>
      <c r="F373" s="120"/>
      <c r="G373" s="120"/>
      <c r="H373" s="120"/>
      <c r="I373" s="120"/>
      <c r="J373" s="120"/>
      <c r="K373" s="120"/>
      <c r="L373" s="120"/>
    </row>
    <row r="374" spans="1:12" s="121" customFormat="1" ht="7.35" customHeight="1" x14ac:dyDescent="0.2">
      <c r="A374" s="129"/>
      <c r="B374" s="94"/>
      <c r="F374" s="120"/>
      <c r="G374" s="120"/>
      <c r="H374" s="120"/>
      <c r="I374" s="120"/>
      <c r="J374" s="120"/>
      <c r="K374" s="120"/>
      <c r="L374" s="120"/>
    </row>
    <row r="375" spans="1:12" s="121" customFormat="1" ht="7.35" customHeight="1" x14ac:dyDescent="0.2">
      <c r="A375" s="129"/>
      <c r="B375" s="94"/>
      <c r="F375" s="120"/>
      <c r="G375" s="120"/>
      <c r="H375" s="120"/>
      <c r="I375" s="120"/>
      <c r="J375" s="120"/>
      <c r="K375" s="120"/>
      <c r="L375" s="120"/>
    </row>
    <row r="376" spans="1:12" s="121" customFormat="1" ht="7.35" customHeight="1" x14ac:dyDescent="0.2">
      <c r="A376" s="129"/>
      <c r="B376" s="94"/>
      <c r="F376" s="120"/>
      <c r="G376" s="120"/>
      <c r="H376" s="120"/>
      <c r="I376" s="120"/>
      <c r="J376" s="120"/>
      <c r="K376" s="120"/>
      <c r="L376" s="120"/>
    </row>
    <row r="377" spans="1:12" s="121" customFormat="1" ht="7.35" customHeight="1" x14ac:dyDescent="0.2">
      <c r="A377" s="129"/>
      <c r="B377" s="94"/>
      <c r="F377" s="120"/>
      <c r="G377" s="120"/>
      <c r="H377" s="120"/>
      <c r="I377" s="120"/>
      <c r="J377" s="120"/>
      <c r="K377" s="120"/>
      <c r="L377" s="120"/>
    </row>
    <row r="378" spans="1:12" s="121" customFormat="1" ht="7.35" customHeight="1" x14ac:dyDescent="0.2">
      <c r="A378" s="129"/>
      <c r="B378" s="94"/>
      <c r="F378" s="120"/>
      <c r="G378" s="120"/>
      <c r="H378" s="120"/>
      <c r="I378" s="120"/>
      <c r="J378" s="120"/>
      <c r="K378" s="120"/>
      <c r="L378" s="120"/>
    </row>
    <row r="379" spans="1:12" s="121" customFormat="1" ht="7.35" customHeight="1" x14ac:dyDescent="0.2">
      <c r="A379" s="129"/>
      <c r="B379" s="94"/>
      <c r="F379" s="120"/>
      <c r="G379" s="120"/>
      <c r="H379" s="120"/>
      <c r="I379" s="120"/>
      <c r="J379" s="120"/>
      <c r="K379" s="120"/>
      <c r="L379" s="120"/>
    </row>
    <row r="380" spans="1:12" s="121" customFormat="1" ht="7.35" customHeight="1" x14ac:dyDescent="0.2">
      <c r="A380" s="129"/>
      <c r="B380" s="94"/>
      <c r="F380" s="120"/>
      <c r="G380" s="120"/>
      <c r="H380" s="120"/>
      <c r="I380" s="120"/>
      <c r="J380" s="120"/>
      <c r="K380" s="120"/>
      <c r="L380" s="120"/>
    </row>
    <row r="381" spans="1:12" s="121" customFormat="1" ht="7.35" customHeight="1" x14ac:dyDescent="0.2">
      <c r="A381" s="129"/>
      <c r="B381" s="94"/>
      <c r="F381" s="120"/>
      <c r="G381" s="120"/>
      <c r="H381" s="120"/>
      <c r="I381" s="120"/>
      <c r="J381" s="120"/>
      <c r="K381" s="120"/>
      <c r="L381" s="120"/>
    </row>
    <row r="382" spans="1:12" s="121" customFormat="1" ht="7.35" customHeight="1" x14ac:dyDescent="0.2">
      <c r="A382" s="129"/>
      <c r="B382" s="94"/>
      <c r="F382" s="120"/>
      <c r="G382" s="120"/>
      <c r="H382" s="120"/>
      <c r="I382" s="120"/>
      <c r="J382" s="120"/>
      <c r="K382" s="120"/>
      <c r="L382" s="120"/>
    </row>
    <row r="383" spans="1:12" s="121" customFormat="1" ht="7.35" customHeight="1" x14ac:dyDescent="0.2">
      <c r="A383" s="129"/>
      <c r="B383" s="94"/>
      <c r="F383" s="120"/>
      <c r="G383" s="120"/>
      <c r="H383" s="120"/>
      <c r="I383" s="120"/>
      <c r="J383" s="120"/>
      <c r="K383" s="120"/>
      <c r="L383" s="120"/>
    </row>
    <row r="384" spans="1:12" s="121" customFormat="1" ht="7.35" customHeight="1" x14ac:dyDescent="0.2">
      <c r="A384" s="129"/>
      <c r="B384" s="94"/>
      <c r="F384" s="120"/>
      <c r="G384" s="120"/>
      <c r="H384" s="120"/>
      <c r="I384" s="120"/>
      <c r="J384" s="120"/>
      <c r="K384" s="120"/>
      <c r="L384" s="120"/>
    </row>
    <row r="385" spans="1:12" s="121" customFormat="1" ht="7.35" customHeight="1" x14ac:dyDescent="0.2">
      <c r="A385" s="129"/>
      <c r="B385" s="94"/>
      <c r="F385" s="120"/>
      <c r="G385" s="120"/>
      <c r="H385" s="120"/>
      <c r="I385" s="120"/>
      <c r="J385" s="120"/>
      <c r="K385" s="120"/>
      <c r="L385" s="120"/>
    </row>
    <row r="386" spans="1:12" s="121" customFormat="1" ht="7.35" customHeight="1" x14ac:dyDescent="0.2">
      <c r="A386" s="129"/>
      <c r="B386" s="94"/>
      <c r="F386" s="120"/>
      <c r="G386" s="120"/>
      <c r="H386" s="120"/>
      <c r="I386" s="120"/>
      <c r="J386" s="120"/>
      <c r="K386" s="120"/>
      <c r="L386" s="120"/>
    </row>
    <row r="387" spans="1:12" s="121" customFormat="1" ht="7.35" customHeight="1" x14ac:dyDescent="0.2">
      <c r="A387" s="129"/>
      <c r="B387" s="94"/>
      <c r="F387" s="120"/>
      <c r="G387" s="120"/>
      <c r="H387" s="120"/>
      <c r="I387" s="120"/>
      <c r="J387" s="120"/>
      <c r="K387" s="120"/>
      <c r="L387" s="120"/>
    </row>
    <row r="388" spans="1:12" s="121" customFormat="1" ht="7.35" customHeight="1" x14ac:dyDescent="0.2">
      <c r="A388" s="129"/>
      <c r="B388" s="94"/>
      <c r="F388" s="120"/>
      <c r="G388" s="120"/>
      <c r="H388" s="120"/>
      <c r="I388" s="120"/>
      <c r="J388" s="120"/>
      <c r="K388" s="120"/>
      <c r="L388" s="120"/>
    </row>
    <row r="389" spans="1:12" s="121" customFormat="1" ht="7.35" customHeight="1" x14ac:dyDescent="0.2">
      <c r="A389" s="129"/>
      <c r="B389" s="94"/>
      <c r="F389" s="120"/>
      <c r="G389" s="120"/>
      <c r="H389" s="120"/>
      <c r="I389" s="120"/>
      <c r="J389" s="120"/>
      <c r="K389" s="120"/>
      <c r="L389" s="120"/>
    </row>
    <row r="390" spans="1:12" s="121" customFormat="1" ht="7.35" customHeight="1" x14ac:dyDescent="0.2">
      <c r="A390" s="129"/>
      <c r="B390" s="94"/>
      <c r="F390" s="120"/>
      <c r="G390" s="120"/>
      <c r="H390" s="120"/>
      <c r="I390" s="120"/>
      <c r="J390" s="120"/>
      <c r="K390" s="120"/>
      <c r="L390" s="120"/>
    </row>
    <row r="391" spans="1:12" s="121" customFormat="1" ht="7.35" customHeight="1" x14ac:dyDescent="0.2">
      <c r="A391" s="129"/>
      <c r="B391" s="94"/>
      <c r="F391" s="120"/>
      <c r="G391" s="120"/>
      <c r="H391" s="120"/>
      <c r="I391" s="120"/>
      <c r="J391" s="120"/>
      <c r="K391" s="120"/>
      <c r="L391" s="120"/>
    </row>
    <row r="392" spans="1:12" s="121" customFormat="1" ht="7.35" customHeight="1" x14ac:dyDescent="0.2">
      <c r="A392" s="129"/>
      <c r="B392" s="94"/>
      <c r="F392" s="120"/>
      <c r="G392" s="120"/>
      <c r="H392" s="120"/>
      <c r="I392" s="120"/>
      <c r="J392" s="120"/>
      <c r="K392" s="120"/>
      <c r="L392" s="120"/>
    </row>
    <row r="393" spans="1:12" s="121" customFormat="1" ht="7.35" customHeight="1" x14ac:dyDescent="0.2">
      <c r="A393" s="129"/>
      <c r="B393" s="94"/>
      <c r="F393" s="120"/>
      <c r="G393" s="120"/>
      <c r="H393" s="120"/>
      <c r="I393" s="120"/>
      <c r="J393" s="120"/>
      <c r="K393" s="120"/>
      <c r="L393" s="120"/>
    </row>
    <row r="394" spans="1:12" s="121" customFormat="1" ht="7.35" customHeight="1" x14ac:dyDescent="0.2">
      <c r="A394" s="129"/>
      <c r="B394" s="94"/>
      <c r="F394" s="120"/>
      <c r="G394" s="120"/>
      <c r="H394" s="120"/>
      <c r="I394" s="120"/>
      <c r="J394" s="120"/>
      <c r="K394" s="120"/>
      <c r="L394" s="120"/>
    </row>
    <row r="395" spans="1:12" s="121" customFormat="1" ht="7.35" customHeight="1" x14ac:dyDescent="0.2">
      <c r="A395" s="129"/>
      <c r="B395" s="94"/>
      <c r="F395" s="120"/>
      <c r="G395" s="120"/>
      <c r="H395" s="120"/>
      <c r="I395" s="120"/>
      <c r="J395" s="120"/>
      <c r="K395" s="120"/>
      <c r="L395" s="120"/>
    </row>
    <row r="396" spans="1:12" s="121" customFormat="1" ht="7.35" customHeight="1" x14ac:dyDescent="0.2">
      <c r="A396" s="129"/>
      <c r="B396" s="94"/>
      <c r="F396" s="120"/>
      <c r="G396" s="120"/>
      <c r="H396" s="120"/>
      <c r="I396" s="120"/>
      <c r="J396" s="120"/>
      <c r="K396" s="120"/>
      <c r="L396" s="120"/>
    </row>
    <row r="397" spans="1:12" s="121" customFormat="1" ht="7.35" customHeight="1" x14ac:dyDescent="0.2">
      <c r="A397" s="129"/>
      <c r="B397" s="94"/>
      <c r="F397" s="120"/>
      <c r="G397" s="120"/>
      <c r="H397" s="120"/>
      <c r="I397" s="120"/>
      <c r="J397" s="120"/>
      <c r="K397" s="120"/>
      <c r="L397" s="120"/>
    </row>
    <row r="398" spans="1:12" s="121" customFormat="1" ht="7.35" customHeight="1" x14ac:dyDescent="0.2">
      <c r="A398" s="129"/>
      <c r="B398" s="94"/>
      <c r="F398" s="120"/>
      <c r="G398" s="120"/>
      <c r="H398" s="120"/>
      <c r="I398" s="120"/>
      <c r="J398" s="120"/>
      <c r="K398" s="120"/>
      <c r="L398" s="120"/>
    </row>
    <row r="399" spans="1:12" s="121" customFormat="1" ht="7.35" customHeight="1" x14ac:dyDescent="0.2">
      <c r="A399" s="129"/>
      <c r="B399" s="94"/>
      <c r="F399" s="120"/>
      <c r="G399" s="120"/>
      <c r="H399" s="120"/>
      <c r="I399" s="120"/>
      <c r="J399" s="120"/>
      <c r="K399" s="120"/>
      <c r="L399" s="120"/>
    </row>
    <row r="400" spans="1:12" s="121" customFormat="1" ht="7.35" customHeight="1" x14ac:dyDescent="0.2">
      <c r="A400" s="129"/>
      <c r="B400" s="94"/>
      <c r="F400" s="120"/>
      <c r="G400" s="120"/>
      <c r="H400" s="120"/>
      <c r="I400" s="120"/>
      <c r="J400" s="120"/>
      <c r="K400" s="120"/>
      <c r="L400" s="120"/>
    </row>
    <row r="401" spans="1:12" s="121" customFormat="1" ht="7.35" customHeight="1" x14ac:dyDescent="0.2">
      <c r="A401" s="129"/>
      <c r="B401" s="94"/>
      <c r="F401" s="120"/>
      <c r="G401" s="120"/>
      <c r="H401" s="120"/>
      <c r="I401" s="120"/>
      <c r="J401" s="120"/>
      <c r="K401" s="120"/>
      <c r="L401" s="120"/>
    </row>
    <row r="402" spans="1:12" s="121" customFormat="1" ht="7.35" customHeight="1" x14ac:dyDescent="0.2">
      <c r="A402" s="129"/>
      <c r="B402" s="94"/>
      <c r="F402" s="120"/>
      <c r="G402" s="120"/>
      <c r="H402" s="120"/>
      <c r="I402" s="120"/>
      <c r="J402" s="120"/>
      <c r="K402" s="120"/>
      <c r="L402" s="120"/>
    </row>
    <row r="403" spans="1:12" s="121" customFormat="1" ht="7.35" customHeight="1" x14ac:dyDescent="0.2">
      <c r="A403" s="129"/>
      <c r="B403" s="94"/>
      <c r="F403" s="120"/>
      <c r="G403" s="120"/>
      <c r="H403" s="120"/>
      <c r="I403" s="120"/>
      <c r="J403" s="120"/>
      <c r="K403" s="120"/>
      <c r="L403" s="120"/>
    </row>
    <row r="404" spans="1:12" s="121" customFormat="1" ht="7.35" customHeight="1" x14ac:dyDescent="0.2">
      <c r="A404" s="129"/>
      <c r="B404" s="94"/>
      <c r="F404" s="120"/>
      <c r="G404" s="120"/>
      <c r="H404" s="120"/>
      <c r="I404" s="120"/>
      <c r="J404" s="120"/>
      <c r="K404" s="120"/>
      <c r="L404" s="120"/>
    </row>
    <row r="405" spans="1:12" s="121" customFormat="1" ht="7.35" customHeight="1" x14ac:dyDescent="0.2">
      <c r="A405" s="129"/>
      <c r="B405" s="94"/>
      <c r="F405" s="120"/>
      <c r="G405" s="120"/>
      <c r="H405" s="120"/>
      <c r="I405" s="120"/>
      <c r="J405" s="120"/>
      <c r="K405" s="120"/>
      <c r="L405" s="120"/>
    </row>
    <row r="406" spans="1:12" s="121" customFormat="1" ht="7.35" customHeight="1" x14ac:dyDescent="0.2">
      <c r="A406" s="129"/>
      <c r="B406" s="94"/>
      <c r="F406" s="120"/>
      <c r="G406" s="120"/>
      <c r="H406" s="120"/>
      <c r="I406" s="120"/>
      <c r="J406" s="120"/>
      <c r="K406" s="120"/>
      <c r="L406" s="120"/>
    </row>
    <row r="407" spans="1:12" s="121" customFormat="1" ht="7.35" customHeight="1" x14ac:dyDescent="0.2">
      <c r="A407" s="129"/>
      <c r="B407" s="94"/>
      <c r="F407" s="120"/>
      <c r="G407" s="120"/>
      <c r="H407" s="120"/>
      <c r="I407" s="120"/>
      <c r="J407" s="120"/>
      <c r="K407" s="120"/>
      <c r="L407" s="120"/>
    </row>
    <row r="408" spans="1:12" s="121" customFormat="1" ht="7.35" customHeight="1" x14ac:dyDescent="0.2">
      <c r="A408" s="129"/>
      <c r="B408" s="94"/>
      <c r="F408" s="120"/>
      <c r="G408" s="120"/>
      <c r="H408" s="120"/>
      <c r="I408" s="120"/>
      <c r="J408" s="120"/>
      <c r="K408" s="120"/>
      <c r="L408" s="120"/>
    </row>
    <row r="409" spans="1:12" s="121" customFormat="1" ht="7.35" customHeight="1" x14ac:dyDescent="0.2">
      <c r="A409" s="129"/>
      <c r="B409" s="94"/>
      <c r="F409" s="120"/>
      <c r="G409" s="120"/>
      <c r="H409" s="120"/>
      <c r="I409" s="120"/>
      <c r="J409" s="120"/>
      <c r="K409" s="120"/>
      <c r="L409" s="120"/>
    </row>
    <row r="410" spans="1:12" s="121" customFormat="1" ht="7.35" customHeight="1" x14ac:dyDescent="0.2">
      <c r="A410" s="129"/>
      <c r="B410" s="94"/>
      <c r="F410" s="120"/>
      <c r="G410" s="120"/>
      <c r="H410" s="120"/>
      <c r="I410" s="120"/>
      <c r="J410" s="120"/>
      <c r="K410" s="120"/>
      <c r="L410" s="120"/>
    </row>
    <row r="411" spans="1:12" s="121" customFormat="1" ht="7.35" customHeight="1" x14ac:dyDescent="0.2">
      <c r="A411" s="129"/>
      <c r="B411" s="94"/>
      <c r="F411" s="120"/>
      <c r="G411" s="120"/>
      <c r="H411" s="120"/>
      <c r="I411" s="120"/>
      <c r="J411" s="120"/>
      <c r="K411" s="120"/>
      <c r="L411" s="120"/>
    </row>
    <row r="412" spans="1:12" s="121" customFormat="1" ht="7.35" customHeight="1" x14ac:dyDescent="0.2">
      <c r="A412" s="129"/>
      <c r="B412" s="94"/>
      <c r="F412" s="120"/>
      <c r="G412" s="120"/>
      <c r="H412" s="120"/>
      <c r="I412" s="120"/>
      <c r="J412" s="120"/>
      <c r="K412" s="120"/>
      <c r="L412" s="120"/>
    </row>
    <row r="413" spans="1:12" s="121" customFormat="1" ht="7.35" customHeight="1" x14ac:dyDescent="0.2">
      <c r="A413" s="129"/>
      <c r="B413" s="94"/>
      <c r="F413" s="120"/>
      <c r="G413" s="120"/>
      <c r="H413" s="120"/>
      <c r="I413" s="120"/>
      <c r="J413" s="120"/>
      <c r="K413" s="120"/>
      <c r="L413" s="120"/>
    </row>
    <row r="414" spans="1:12" s="121" customFormat="1" ht="7.35" customHeight="1" x14ac:dyDescent="0.2">
      <c r="A414" s="129"/>
      <c r="B414" s="94"/>
      <c r="F414" s="120"/>
      <c r="G414" s="120"/>
      <c r="H414" s="120"/>
      <c r="I414" s="120"/>
      <c r="J414" s="120"/>
      <c r="K414" s="120"/>
      <c r="L414" s="120"/>
    </row>
    <row r="415" spans="1:12" s="121" customFormat="1" ht="7.35" customHeight="1" x14ac:dyDescent="0.2">
      <c r="A415" s="129"/>
      <c r="B415" s="94"/>
      <c r="F415" s="120"/>
      <c r="G415" s="120"/>
      <c r="H415" s="120"/>
      <c r="I415" s="120"/>
      <c r="J415" s="120"/>
      <c r="K415" s="120"/>
      <c r="L415" s="120"/>
    </row>
    <row r="416" spans="1:12" s="121" customFormat="1" ht="7.35" customHeight="1" x14ac:dyDescent="0.2">
      <c r="A416" s="129"/>
      <c r="B416" s="94"/>
      <c r="F416" s="120"/>
      <c r="G416" s="120"/>
      <c r="H416" s="120"/>
      <c r="I416" s="120"/>
      <c r="J416" s="120"/>
      <c r="K416" s="120"/>
      <c r="L416" s="120"/>
    </row>
    <row r="417" spans="1:12" s="121" customFormat="1" ht="7.35" customHeight="1" x14ac:dyDescent="0.2">
      <c r="A417" s="129"/>
      <c r="B417" s="94"/>
      <c r="F417" s="120"/>
      <c r="G417" s="120"/>
      <c r="H417" s="120"/>
      <c r="I417" s="120"/>
      <c r="J417" s="120"/>
      <c r="K417" s="120"/>
      <c r="L417" s="120"/>
    </row>
    <row r="418" spans="1:12" s="121" customFormat="1" ht="7.35" customHeight="1" x14ac:dyDescent="0.2">
      <c r="A418" s="129"/>
      <c r="B418" s="94"/>
      <c r="F418" s="120"/>
      <c r="G418" s="120"/>
      <c r="H418" s="120"/>
      <c r="I418" s="120"/>
      <c r="J418" s="120"/>
      <c r="K418" s="120"/>
      <c r="L418" s="120"/>
    </row>
    <row r="419" spans="1:12" ht="7.35" customHeight="1" x14ac:dyDescent="0.2">
      <c r="H419" s="120"/>
      <c r="J419" s="120"/>
      <c r="K419" s="120"/>
      <c r="L419" s="120"/>
    </row>
    <row r="420" spans="1:12" ht="7.35" customHeight="1" x14ac:dyDescent="0.2">
      <c r="H420" s="120"/>
      <c r="J420" s="120"/>
      <c r="K420" s="120"/>
      <c r="L420" s="120"/>
    </row>
  </sheetData>
  <mergeCells count="2">
    <mergeCell ref="A1:N1"/>
    <mergeCell ref="F5:L5"/>
  </mergeCells>
  <pageMargins left="0.55118110236220474" right="0.55118110236220474" top="0.78740157480314965" bottom="0.78740157480314965" header="0.51181102362204722" footer="0.51181102362204722"/>
  <pageSetup paperSize="9" scale="48"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view="pageBreakPreview" zoomScale="85" zoomScaleNormal="85" zoomScaleSheetLayoutView="85" workbookViewId="0">
      <selection sqref="A1:D1"/>
    </sheetView>
  </sheetViews>
  <sheetFormatPr defaultRowHeight="12.75" x14ac:dyDescent="0.2"/>
  <cols>
    <col min="1" max="1" customWidth="true" style="151" width="13.0" collapsed="false"/>
    <col min="2" max="2" customWidth="true" style="151" width="24.0" collapsed="false"/>
    <col min="3" max="3" customWidth="true" style="151" width="9.7109375" collapsed="false"/>
    <col min="4" max="8" style="151" width="9.140625" collapsed="false"/>
    <col min="9" max="9" customWidth="true" style="151" width="24.0" collapsed="false"/>
    <col min="10" max="10" customWidth="true" style="151" width="9.85546875" collapsed="false"/>
    <col min="11" max="16384" style="151" width="9.140625" collapsed="false"/>
  </cols>
  <sheetData>
    <row r="1" spans="1:15" ht="23.25" customHeight="1" x14ac:dyDescent="0.2">
      <c r="A1" s="349" t="s">
        <v>269</v>
      </c>
      <c r="B1" s="349"/>
      <c r="C1" s="349"/>
      <c r="D1" s="349"/>
    </row>
    <row r="2" spans="1:15" ht="19.5" customHeight="1" x14ac:dyDescent="0.2">
      <c r="A2" s="229" t="s">
        <v>268</v>
      </c>
      <c r="B2" s="230"/>
      <c r="C2" s="230"/>
    </row>
    <row r="3" spans="1:15" ht="10.5" customHeight="1" x14ac:dyDescent="0.25">
      <c r="A3" s="289"/>
      <c r="B3" s="286"/>
      <c r="C3" s="313"/>
    </row>
    <row r="4" spans="1:15" ht="15.75" x14ac:dyDescent="0.25">
      <c r="A4" s="286" t="s">
        <v>291</v>
      </c>
      <c r="B4" s="286"/>
      <c r="C4" s="313"/>
    </row>
    <row r="5" spans="1:15" ht="16.5" thickBot="1" x14ac:dyDescent="0.3">
      <c r="A5" s="100"/>
      <c r="B5" s="98"/>
      <c r="C5" s="98"/>
      <c r="H5" s="98"/>
      <c r="I5" s="310"/>
      <c r="J5" s="310"/>
      <c r="O5" s="98" t="s">
        <v>216</v>
      </c>
    </row>
    <row r="6" spans="1:15" ht="25.5" x14ac:dyDescent="0.2">
      <c r="A6" s="227"/>
      <c r="B6" s="302" t="s">
        <v>102</v>
      </c>
      <c r="C6" s="302"/>
      <c r="D6" s="350" t="s">
        <v>292</v>
      </c>
      <c r="E6" s="351"/>
      <c r="F6" s="351"/>
      <c r="G6" s="351"/>
      <c r="H6" s="351"/>
      <c r="I6" s="303" t="s">
        <v>278</v>
      </c>
      <c r="J6" s="329"/>
      <c r="K6" s="350" t="s">
        <v>285</v>
      </c>
      <c r="L6" s="351"/>
      <c r="M6" s="351"/>
      <c r="N6" s="351"/>
      <c r="O6" s="351"/>
    </row>
    <row r="7" spans="1:15" ht="15.75" customHeight="1" thickBot="1" x14ac:dyDescent="0.25">
      <c r="A7" s="96" t="s">
        <v>45</v>
      </c>
      <c r="B7" s="269" t="s">
        <v>251</v>
      </c>
      <c r="C7" s="269"/>
      <c r="D7" s="306" t="s">
        <v>279</v>
      </c>
      <c r="E7" s="306" t="s">
        <v>280</v>
      </c>
      <c r="F7" s="306" t="s">
        <v>281</v>
      </c>
      <c r="G7" s="306" t="s">
        <v>282</v>
      </c>
      <c r="H7" s="306" t="s">
        <v>283</v>
      </c>
      <c r="I7" s="306"/>
      <c r="J7" s="306"/>
      <c r="K7" s="306" t="s">
        <v>279</v>
      </c>
      <c r="L7" s="306" t="s">
        <v>280</v>
      </c>
      <c r="M7" s="306" t="s">
        <v>281</v>
      </c>
      <c r="N7" s="306" t="s">
        <v>282</v>
      </c>
      <c r="O7" s="306" t="s">
        <v>283</v>
      </c>
    </row>
    <row r="8" spans="1:15" x14ac:dyDescent="0.2">
      <c r="A8" s="152">
        <v>1963</v>
      </c>
      <c r="B8" s="153">
        <v>35.262233087638357</v>
      </c>
      <c r="C8" s="153"/>
      <c r="D8" s="304" t="s">
        <v>284</v>
      </c>
      <c r="E8" s="304" t="s">
        <v>284</v>
      </c>
      <c r="F8" s="304" t="s">
        <v>284</v>
      </c>
      <c r="G8" s="304" t="s">
        <v>284</v>
      </c>
      <c r="H8" s="304" t="s">
        <v>284</v>
      </c>
      <c r="I8" s="290">
        <v>36.399680770759616</v>
      </c>
      <c r="J8" s="304"/>
      <c r="K8" s="304" t="s">
        <v>284</v>
      </c>
      <c r="L8" s="304" t="s">
        <v>284</v>
      </c>
      <c r="M8" s="304" t="s">
        <v>284</v>
      </c>
      <c r="N8" s="304" t="s">
        <v>284</v>
      </c>
      <c r="O8" s="304" t="s">
        <v>284</v>
      </c>
    </row>
    <row r="9" spans="1:15" x14ac:dyDescent="0.2">
      <c r="A9" s="152">
        <v>1964</v>
      </c>
      <c r="B9" s="153">
        <v>37.925565534279002</v>
      </c>
      <c r="C9" s="153"/>
      <c r="D9" s="304" t="s">
        <v>284</v>
      </c>
      <c r="E9" s="304" t="s">
        <v>284</v>
      </c>
      <c r="F9" s="304" t="s">
        <v>284</v>
      </c>
      <c r="G9" s="304" t="s">
        <v>284</v>
      </c>
      <c r="H9" s="304" t="s">
        <v>284</v>
      </c>
      <c r="I9" s="290">
        <v>39.12336826642624</v>
      </c>
      <c r="J9" s="304"/>
      <c r="K9" s="304" t="s">
        <v>284</v>
      </c>
      <c r="L9" s="304" t="s">
        <v>284</v>
      </c>
      <c r="M9" s="304" t="s">
        <v>284</v>
      </c>
      <c r="N9" s="304" t="s">
        <v>284</v>
      </c>
      <c r="O9" s="304" t="s">
        <v>284</v>
      </c>
    </row>
    <row r="10" spans="1:15" x14ac:dyDescent="0.2">
      <c r="A10" s="152">
        <v>1965</v>
      </c>
      <c r="B10" s="153">
        <v>39.041545117559565</v>
      </c>
      <c r="C10" s="153"/>
      <c r="D10" s="304" t="s">
        <v>284</v>
      </c>
      <c r="E10" s="304" t="s">
        <v>284</v>
      </c>
      <c r="F10" s="304" t="s">
        <v>284</v>
      </c>
      <c r="G10" s="304" t="s">
        <v>284</v>
      </c>
      <c r="H10" s="304" t="s">
        <v>284</v>
      </c>
      <c r="I10" s="290">
        <v>40.263771265599637</v>
      </c>
      <c r="J10" s="304"/>
      <c r="K10" s="304" t="s">
        <v>284</v>
      </c>
      <c r="L10" s="304" t="s">
        <v>284</v>
      </c>
      <c r="M10" s="304" t="s">
        <v>284</v>
      </c>
      <c r="N10" s="304" t="s">
        <v>284</v>
      </c>
      <c r="O10" s="304" t="s">
        <v>284</v>
      </c>
    </row>
    <row r="11" spans="1:15" x14ac:dyDescent="0.2">
      <c r="A11" s="152">
        <v>1966</v>
      </c>
      <c r="B11" s="153">
        <v>39.668277709970297</v>
      </c>
      <c r="C11" s="153"/>
      <c r="D11" s="305">
        <f>100*((B11/B8)^(1/3)-1)</f>
        <v>4.0026753198075582</v>
      </c>
      <c r="E11" s="304" t="s">
        <v>284</v>
      </c>
      <c r="F11" s="304" t="s">
        <v>284</v>
      </c>
      <c r="G11" s="304" t="s">
        <v>284</v>
      </c>
      <c r="H11" s="304" t="s">
        <v>284</v>
      </c>
      <c r="I11" s="290">
        <v>40.983281955095642</v>
      </c>
      <c r="J11" s="304"/>
      <c r="K11" s="305">
        <f>100*((I11/I8)^(1/3)-1)</f>
        <v>4.0326639823910382</v>
      </c>
      <c r="L11" s="304" t="s">
        <v>284</v>
      </c>
      <c r="M11" s="304" t="s">
        <v>284</v>
      </c>
      <c r="N11" s="304" t="s">
        <v>284</v>
      </c>
      <c r="O11" s="304" t="s">
        <v>284</v>
      </c>
    </row>
    <row r="12" spans="1:15" x14ac:dyDescent="0.2">
      <c r="A12" s="152">
        <v>1967</v>
      </c>
      <c r="B12" s="153">
        <v>40.527332409777181</v>
      </c>
      <c r="C12" s="153"/>
      <c r="D12" s="305">
        <f t="shared" ref="D12:D63" si="0">100*((B12/B9)^(1/3)-1)</f>
        <v>2.236345661575001</v>
      </c>
      <c r="E12" s="304" t="s">
        <v>284</v>
      </c>
      <c r="F12" s="304" t="s">
        <v>284</v>
      </c>
      <c r="G12" s="304" t="s">
        <v>284</v>
      </c>
      <c r="H12" s="304" t="s">
        <v>284</v>
      </c>
      <c r="I12" s="290">
        <v>41.889340176160047</v>
      </c>
      <c r="J12" s="304"/>
      <c r="K12" s="305">
        <f t="shared" ref="K12:K63" si="1">100*((I12/I9)^(1/3)-1)</f>
        <v>2.3031706753633419</v>
      </c>
      <c r="L12" s="304" t="s">
        <v>284</v>
      </c>
      <c r="M12" s="304" t="s">
        <v>284</v>
      </c>
      <c r="N12" s="304" t="s">
        <v>284</v>
      </c>
      <c r="O12" s="304" t="s">
        <v>284</v>
      </c>
    </row>
    <row r="13" spans="1:15" x14ac:dyDescent="0.2">
      <c r="A13" s="152">
        <v>1968</v>
      </c>
      <c r="B13" s="153">
        <v>42.633046249362543</v>
      </c>
      <c r="C13" s="153"/>
      <c r="D13" s="305">
        <f t="shared" si="0"/>
        <v>2.9768942264987608</v>
      </c>
      <c r="E13" s="305">
        <f>100*((B13/B8)^(1/5)-1)</f>
        <v>3.8693253217276347</v>
      </c>
      <c r="F13" s="304" t="s">
        <v>284</v>
      </c>
      <c r="G13" s="304" t="s">
        <v>284</v>
      </c>
      <c r="H13" s="304" t="s">
        <v>284</v>
      </c>
      <c r="I13" s="290">
        <v>44.049720683401581</v>
      </c>
      <c r="J13" s="304"/>
      <c r="K13" s="305">
        <f t="shared" si="1"/>
        <v>3.0408824990521666</v>
      </c>
      <c r="L13" s="305">
        <f>100*((I13/I8)^(1/5)-1)</f>
        <v>3.8888925680329089</v>
      </c>
      <c r="M13" s="304" t="s">
        <v>284</v>
      </c>
      <c r="N13" s="304" t="s">
        <v>284</v>
      </c>
      <c r="O13" s="304" t="s">
        <v>284</v>
      </c>
    </row>
    <row r="14" spans="1:15" x14ac:dyDescent="0.2">
      <c r="A14" s="152">
        <v>1969</v>
      </c>
      <c r="B14" s="153">
        <v>44.16561323648574</v>
      </c>
      <c r="C14" s="153"/>
      <c r="D14" s="305">
        <f t="shared" si="0"/>
        <v>3.6446700528329767</v>
      </c>
      <c r="E14" s="305">
        <f t="shared" ref="E14:E63" si="2">100*((B14/B9)^(1/5)-1)</f>
        <v>3.0932996046929118</v>
      </c>
      <c r="F14" s="304" t="s">
        <v>284</v>
      </c>
      <c r="G14" s="304" t="s">
        <v>284</v>
      </c>
      <c r="H14" s="304" t="s">
        <v>284</v>
      </c>
      <c r="I14" s="290">
        <v>45.560495328719952</v>
      </c>
      <c r="J14" s="304"/>
      <c r="K14" s="305">
        <f t="shared" si="1"/>
        <v>3.5922424690093102</v>
      </c>
      <c r="L14" s="305">
        <f t="shared" ref="L14:L63" si="3">100*((I14/I9)^(1/5)-1)</f>
        <v>3.0932996046929118</v>
      </c>
      <c r="M14" s="304" t="s">
        <v>284</v>
      </c>
      <c r="N14" s="304" t="s">
        <v>284</v>
      </c>
      <c r="O14" s="304" t="s">
        <v>284</v>
      </c>
    </row>
    <row r="15" spans="1:15" x14ac:dyDescent="0.2">
      <c r="A15" s="152">
        <v>1970</v>
      </c>
      <c r="B15" s="153">
        <v>45.204874506972516</v>
      </c>
      <c r="C15" s="153"/>
      <c r="D15" s="305">
        <f t="shared" si="0"/>
        <v>3.7080375990983461</v>
      </c>
      <c r="E15" s="305">
        <f t="shared" si="2"/>
        <v>2.9749652739491594</v>
      </c>
      <c r="F15" s="304" t="s">
        <v>284</v>
      </c>
      <c r="G15" s="304" t="s">
        <v>284</v>
      </c>
      <c r="H15" s="304" t="s">
        <v>284</v>
      </c>
      <c r="I15" s="290">
        <v>46.586069533337806</v>
      </c>
      <c r="J15" s="304"/>
      <c r="K15" s="305">
        <f t="shared" si="1"/>
        <v>3.605827470032974</v>
      </c>
      <c r="L15" s="305">
        <f t="shared" si="3"/>
        <v>2.959950255869126</v>
      </c>
      <c r="M15" s="304" t="s">
        <v>284</v>
      </c>
      <c r="N15" s="304" t="s">
        <v>284</v>
      </c>
      <c r="O15" s="304" t="s">
        <v>284</v>
      </c>
    </row>
    <row r="16" spans="1:15" x14ac:dyDescent="0.2">
      <c r="A16" s="152">
        <v>1971</v>
      </c>
      <c r="B16" s="153">
        <v>46.19499119528988</v>
      </c>
      <c r="C16" s="153"/>
      <c r="D16" s="305">
        <f t="shared" si="0"/>
        <v>2.7108147966079077</v>
      </c>
      <c r="E16" s="305">
        <f t="shared" si="2"/>
        <v>3.093268474226063</v>
      </c>
      <c r="F16" s="304" t="s">
        <v>284</v>
      </c>
      <c r="G16" s="304" t="s">
        <v>284</v>
      </c>
      <c r="H16" s="304" t="s">
        <v>284</v>
      </c>
      <c r="I16" s="290">
        <v>47.407305312149987</v>
      </c>
      <c r="J16" s="304"/>
      <c r="K16" s="305">
        <f t="shared" si="1"/>
        <v>2.4788013691908528</v>
      </c>
      <c r="L16" s="305">
        <f t="shared" si="3"/>
        <v>2.9550626608852104</v>
      </c>
      <c r="M16" s="304" t="s">
        <v>284</v>
      </c>
      <c r="N16" s="304" t="s">
        <v>284</v>
      </c>
      <c r="O16" s="304" t="s">
        <v>284</v>
      </c>
    </row>
    <row r="17" spans="1:15" x14ac:dyDescent="0.2">
      <c r="A17" s="152">
        <v>1972</v>
      </c>
      <c r="B17" s="153">
        <v>48.118606133130235</v>
      </c>
      <c r="C17" s="153"/>
      <c r="D17" s="305">
        <f t="shared" si="0"/>
        <v>2.8986296702712355</v>
      </c>
      <c r="E17" s="305">
        <f t="shared" si="2"/>
        <v>3.4934832204572164</v>
      </c>
      <c r="F17" s="304" t="s">
        <v>284</v>
      </c>
      <c r="G17" s="304" t="s">
        <v>284</v>
      </c>
      <c r="H17" s="304" t="s">
        <v>284</v>
      </c>
      <c r="I17" s="290">
        <v>49.428606804823296</v>
      </c>
      <c r="J17" s="304"/>
      <c r="K17" s="305">
        <f t="shared" si="1"/>
        <v>2.7535048284778929</v>
      </c>
      <c r="L17" s="305">
        <f t="shared" si="3"/>
        <v>3.3653477363793538</v>
      </c>
      <c r="M17" s="304" t="s">
        <v>284</v>
      </c>
      <c r="N17" s="304" t="s">
        <v>284</v>
      </c>
      <c r="O17" s="304" t="s">
        <v>284</v>
      </c>
    </row>
    <row r="18" spans="1:15" x14ac:dyDescent="0.2">
      <c r="A18" s="152">
        <v>1973</v>
      </c>
      <c r="B18" s="153">
        <v>51.088415421424934</v>
      </c>
      <c r="C18" s="153"/>
      <c r="D18" s="305">
        <f t="shared" si="0"/>
        <v>4.1627382604585872</v>
      </c>
      <c r="E18" s="305">
        <f t="shared" si="2"/>
        <v>3.6848284536300735</v>
      </c>
      <c r="F18" s="305">
        <f>100*((B18/B8)^(1/10)-1)</f>
        <v>3.7770358874140486</v>
      </c>
      <c r="G18" s="304" t="s">
        <v>284</v>
      </c>
      <c r="H18" s="304" t="s">
        <v>284</v>
      </c>
      <c r="I18" s="290">
        <v>52.446178960109314</v>
      </c>
      <c r="J18" s="304"/>
      <c r="K18" s="305">
        <f t="shared" si="1"/>
        <v>4.0285617057972622</v>
      </c>
      <c r="L18" s="305">
        <f t="shared" si="3"/>
        <v>3.5509621986023587</v>
      </c>
      <c r="M18" s="305">
        <f>100*((I18/I8)^(1/10)-1)</f>
        <v>3.719789756666203</v>
      </c>
      <c r="N18" s="304" t="s">
        <v>284</v>
      </c>
      <c r="O18" s="304" t="s">
        <v>284</v>
      </c>
    </row>
    <row r="19" spans="1:15" x14ac:dyDescent="0.2">
      <c r="A19" s="152">
        <v>1974</v>
      </c>
      <c r="B19" s="153">
        <v>50.394414145697887</v>
      </c>
      <c r="C19" s="153"/>
      <c r="D19" s="305">
        <f t="shared" si="0"/>
        <v>2.9427669703406822</v>
      </c>
      <c r="E19" s="305">
        <f t="shared" si="2"/>
        <v>2.6737979701874304</v>
      </c>
      <c r="F19" s="305">
        <f t="shared" ref="F19:F63" si="4">100*((B19/B9)^(1/10)-1)</f>
        <v>2.8833349755549298</v>
      </c>
      <c r="G19" s="304" t="s">
        <v>284</v>
      </c>
      <c r="H19" s="304" t="s">
        <v>284</v>
      </c>
      <c r="I19" s="290">
        <v>51.665621127468079</v>
      </c>
      <c r="J19" s="304"/>
      <c r="K19" s="305">
        <f t="shared" si="1"/>
        <v>2.9087085867026907</v>
      </c>
      <c r="L19" s="305">
        <f t="shared" si="3"/>
        <v>2.5469253637641298</v>
      </c>
      <c r="M19" s="305">
        <f t="shared" ref="M19:M63" si="5">100*((I19/I9)^(1/10)-1)</f>
        <v>2.8197495623609292</v>
      </c>
      <c r="N19" s="304" t="s">
        <v>284</v>
      </c>
      <c r="O19" s="304" t="s">
        <v>284</v>
      </c>
    </row>
    <row r="20" spans="1:15" x14ac:dyDescent="0.2">
      <c r="A20" s="152">
        <v>1975</v>
      </c>
      <c r="B20" s="153">
        <v>49.220345970369785</v>
      </c>
      <c r="C20" s="153"/>
      <c r="D20" s="305">
        <f t="shared" si="0"/>
        <v>0.75745931153461399</v>
      </c>
      <c r="E20" s="305">
        <f t="shared" si="2"/>
        <v>1.7166102796266625</v>
      </c>
      <c r="F20" s="305">
        <f t="shared" si="4"/>
        <v>2.3438538033836886</v>
      </c>
      <c r="G20" s="304" t="s">
        <v>284</v>
      </c>
      <c r="H20" s="304" t="s">
        <v>284</v>
      </c>
      <c r="I20" s="290">
        <v>50.542947576407919</v>
      </c>
      <c r="J20" s="304"/>
      <c r="K20" s="305">
        <f t="shared" si="1"/>
        <v>0.74590411521269218</v>
      </c>
      <c r="L20" s="305">
        <f t="shared" si="3"/>
        <v>1.6438014112769128</v>
      </c>
      <c r="M20" s="305">
        <f t="shared" si="5"/>
        <v>2.2997592231893238</v>
      </c>
      <c r="N20" s="304" t="s">
        <v>284</v>
      </c>
      <c r="O20" s="304" t="s">
        <v>284</v>
      </c>
    </row>
    <row r="21" spans="1:15" x14ac:dyDescent="0.2">
      <c r="A21" s="152">
        <v>1976</v>
      </c>
      <c r="B21" s="153">
        <v>50.336253974165594</v>
      </c>
      <c r="C21" s="153"/>
      <c r="D21" s="305">
        <f t="shared" si="0"/>
        <v>-0.49318632232364656</v>
      </c>
      <c r="E21" s="305">
        <f t="shared" si="2"/>
        <v>1.731910544541404</v>
      </c>
      <c r="F21" s="305">
        <f t="shared" si="4"/>
        <v>2.4103274390056662</v>
      </c>
      <c r="G21" s="304" t="s">
        <v>284</v>
      </c>
      <c r="H21" s="304" t="s">
        <v>284</v>
      </c>
      <c r="I21" s="290">
        <v>51.678964459661344</v>
      </c>
      <c r="J21" s="304"/>
      <c r="K21" s="305">
        <f t="shared" si="1"/>
        <v>-0.49001745680348208</v>
      </c>
      <c r="L21" s="305">
        <f t="shared" si="3"/>
        <v>1.7404622539020309</v>
      </c>
      <c r="M21" s="305">
        <f t="shared" si="5"/>
        <v>2.3459606750452666</v>
      </c>
      <c r="N21" s="304" t="s">
        <v>284</v>
      </c>
      <c r="O21" s="304" t="s">
        <v>284</v>
      </c>
    </row>
    <row r="22" spans="1:15" x14ac:dyDescent="0.2">
      <c r="A22" s="152">
        <v>1977</v>
      </c>
      <c r="B22" s="153">
        <v>51.313452036552981</v>
      </c>
      <c r="C22" s="153"/>
      <c r="D22" s="305">
        <f t="shared" si="0"/>
        <v>0.60423827377695805</v>
      </c>
      <c r="E22" s="305">
        <f t="shared" si="2"/>
        <v>1.2939807341767695</v>
      </c>
      <c r="F22" s="305">
        <f t="shared" si="4"/>
        <v>2.3878259142454894</v>
      </c>
      <c r="G22" s="304" t="s">
        <v>284</v>
      </c>
      <c r="H22" s="304" t="s">
        <v>284</v>
      </c>
      <c r="I22" s="290">
        <v>52.75480804263119</v>
      </c>
      <c r="J22" s="304"/>
      <c r="K22" s="305">
        <f t="shared" si="1"/>
        <v>0.69783439986628171</v>
      </c>
      <c r="L22" s="305">
        <f t="shared" si="3"/>
        <v>1.3110311148408993</v>
      </c>
      <c r="M22" s="305">
        <f t="shared" si="5"/>
        <v>2.3330345524683382</v>
      </c>
      <c r="N22" s="304" t="s">
        <v>284</v>
      </c>
      <c r="O22" s="304" t="s">
        <v>284</v>
      </c>
    </row>
    <row r="23" spans="1:15" x14ac:dyDescent="0.2">
      <c r="A23" s="152">
        <v>1978</v>
      </c>
      <c r="B23" s="153">
        <v>53.247778671388772</v>
      </c>
      <c r="C23" s="153"/>
      <c r="D23" s="305">
        <f t="shared" si="0"/>
        <v>2.6563009256059367</v>
      </c>
      <c r="E23" s="305">
        <f t="shared" si="2"/>
        <v>0.83140354554747109</v>
      </c>
      <c r="F23" s="305">
        <f t="shared" si="4"/>
        <v>2.2481627187444175</v>
      </c>
      <c r="G23" s="304" t="s">
        <v>284</v>
      </c>
      <c r="H23" s="304" t="s">
        <v>284</v>
      </c>
      <c r="I23" s="290">
        <v>54.889456631692696</v>
      </c>
      <c r="J23" s="304"/>
      <c r="K23" s="305">
        <f t="shared" si="1"/>
        <v>2.7880882357054437</v>
      </c>
      <c r="L23" s="305">
        <f t="shared" si="3"/>
        <v>0.91483531444911392</v>
      </c>
      <c r="M23" s="305">
        <f t="shared" si="5"/>
        <v>2.2244016706613134</v>
      </c>
      <c r="N23" s="304" t="s">
        <v>284</v>
      </c>
      <c r="O23" s="304" t="s">
        <v>284</v>
      </c>
    </row>
    <row r="24" spans="1:15" x14ac:dyDescent="0.2">
      <c r="A24" s="152">
        <v>1979</v>
      </c>
      <c r="B24" s="153">
        <v>54.543294519903945</v>
      </c>
      <c r="C24" s="153"/>
      <c r="D24" s="305">
        <f t="shared" si="0"/>
        <v>2.7117569433976474</v>
      </c>
      <c r="E24" s="305">
        <f t="shared" si="2"/>
        <v>1.5948733301758056</v>
      </c>
      <c r="F24" s="305">
        <f t="shared" si="4"/>
        <v>2.1329109499443222</v>
      </c>
      <c r="G24" s="304" t="s">
        <v>284</v>
      </c>
      <c r="H24" s="304" t="s">
        <v>284</v>
      </c>
      <c r="I24" s="290">
        <v>56.318917952080071</v>
      </c>
      <c r="J24" s="304"/>
      <c r="K24" s="305">
        <f t="shared" si="1"/>
        <v>2.9074538960326857</v>
      </c>
      <c r="L24" s="305">
        <f t="shared" si="3"/>
        <v>1.7397179838293697</v>
      </c>
      <c r="M24" s="305">
        <f t="shared" si="5"/>
        <v>2.1425242816044854</v>
      </c>
      <c r="N24" s="304" t="s">
        <v>284</v>
      </c>
      <c r="O24" s="304" t="s">
        <v>284</v>
      </c>
    </row>
    <row r="25" spans="1:15" x14ac:dyDescent="0.2">
      <c r="A25" s="152">
        <v>1980</v>
      </c>
      <c r="B25" s="153">
        <v>53.481784309930106</v>
      </c>
      <c r="C25" s="153"/>
      <c r="D25" s="305">
        <f t="shared" si="0"/>
        <v>1.3891663096522011</v>
      </c>
      <c r="E25" s="305">
        <f t="shared" si="2"/>
        <v>1.6745467890139976</v>
      </c>
      <c r="F25" s="305">
        <f t="shared" si="4"/>
        <v>1.6955763595241313</v>
      </c>
      <c r="G25" s="304" t="s">
        <v>284</v>
      </c>
      <c r="H25" s="304" t="s">
        <v>284</v>
      </c>
      <c r="I25" s="290">
        <v>55.325983768893209</v>
      </c>
      <c r="J25" s="304"/>
      <c r="K25" s="305">
        <f t="shared" si="1"/>
        <v>1.5989062484924155</v>
      </c>
      <c r="L25" s="305">
        <f t="shared" si="3"/>
        <v>1.8248352018135572</v>
      </c>
      <c r="M25" s="305">
        <f t="shared" si="5"/>
        <v>1.7342780383737377</v>
      </c>
      <c r="N25" s="304" t="s">
        <v>284</v>
      </c>
      <c r="O25" s="304" t="s">
        <v>284</v>
      </c>
    </row>
    <row r="26" spans="1:15" x14ac:dyDescent="0.2">
      <c r="A26" s="152">
        <v>1981</v>
      </c>
      <c r="B26" s="153">
        <v>52.838336554685192</v>
      </c>
      <c r="C26" s="153"/>
      <c r="D26" s="305">
        <f t="shared" si="0"/>
        <v>-0.25697226842317233</v>
      </c>
      <c r="E26" s="305">
        <f t="shared" si="2"/>
        <v>0.97495049428135694</v>
      </c>
      <c r="F26" s="305">
        <f t="shared" si="4"/>
        <v>1.352723845606274</v>
      </c>
      <c r="G26" s="304" t="s">
        <v>284</v>
      </c>
      <c r="H26" s="304" t="s">
        <v>284</v>
      </c>
      <c r="I26" s="290">
        <v>54.804907592047329</v>
      </c>
      <c r="J26" s="304"/>
      <c r="K26" s="305">
        <f t="shared" si="1"/>
        <v>-5.1371425262136672E-2</v>
      </c>
      <c r="L26" s="305">
        <f t="shared" si="3"/>
        <v>1.1815037167002718</v>
      </c>
      <c r="M26" s="305">
        <f t="shared" si="5"/>
        <v>1.4605980648743966</v>
      </c>
      <c r="N26" s="304" t="s">
        <v>284</v>
      </c>
      <c r="O26" s="304" t="s">
        <v>284</v>
      </c>
    </row>
    <row r="27" spans="1:15" x14ac:dyDescent="0.2">
      <c r="A27" s="152">
        <v>1982</v>
      </c>
      <c r="B27" s="153">
        <v>53.375773882377302</v>
      </c>
      <c r="C27" s="153"/>
      <c r="D27" s="305">
        <f t="shared" si="0"/>
        <v>-0.71866551821879732</v>
      </c>
      <c r="E27" s="305">
        <f t="shared" si="2"/>
        <v>0.7911941222511043</v>
      </c>
      <c r="F27" s="305">
        <f t="shared" si="4"/>
        <v>1.0422746952678974</v>
      </c>
      <c r="G27" s="304" t="s">
        <v>284</v>
      </c>
      <c r="H27" s="304" t="s">
        <v>284</v>
      </c>
      <c r="I27" s="290">
        <v>55.530218193684853</v>
      </c>
      <c r="J27" s="304"/>
      <c r="K27" s="305">
        <f t="shared" si="1"/>
        <v>-0.4690018894666359</v>
      </c>
      <c r="L27" s="305">
        <f t="shared" si="3"/>
        <v>1.0307243139803024</v>
      </c>
      <c r="M27" s="305">
        <f t="shared" si="5"/>
        <v>1.1707806361529016</v>
      </c>
      <c r="N27" s="304" t="s">
        <v>284</v>
      </c>
      <c r="O27" s="304" t="s">
        <v>284</v>
      </c>
    </row>
    <row r="28" spans="1:15" x14ac:dyDescent="0.2">
      <c r="A28" s="152">
        <v>1983</v>
      </c>
      <c r="B28" s="153">
        <v>54.427039842458917</v>
      </c>
      <c r="C28" s="153"/>
      <c r="D28" s="305">
        <f t="shared" si="0"/>
        <v>0.58570761741223443</v>
      </c>
      <c r="E28" s="305">
        <f t="shared" si="2"/>
        <v>0.43906101420083665</v>
      </c>
      <c r="F28" s="305">
        <f t="shared" si="4"/>
        <v>0.63504107843723734</v>
      </c>
      <c r="G28" s="305">
        <f>100*((B28/B8)^(1/20)-1)</f>
        <v>2.1939639583883119</v>
      </c>
      <c r="H28" s="304" t="s">
        <v>284</v>
      </c>
      <c r="I28" s="290">
        <v>56.804519916694197</v>
      </c>
      <c r="J28" s="304"/>
      <c r="K28" s="305">
        <f t="shared" si="1"/>
        <v>0.88298320494453186</v>
      </c>
      <c r="L28" s="305">
        <f t="shared" si="3"/>
        <v>0.68824993382763378</v>
      </c>
      <c r="M28" s="305">
        <f t="shared" si="5"/>
        <v>0.80147895825888327</v>
      </c>
      <c r="N28" s="305">
        <f>100*((I28/I8)^(1/20)-1)</f>
        <v>2.2502234946780941</v>
      </c>
      <c r="O28" s="304" t="s">
        <v>284</v>
      </c>
    </row>
    <row r="29" spans="1:15" x14ac:dyDescent="0.2">
      <c r="A29" s="152">
        <v>1984</v>
      </c>
      <c r="B29" s="153">
        <v>56.42579186664053</v>
      </c>
      <c r="C29" s="153"/>
      <c r="D29" s="305">
        <f t="shared" si="0"/>
        <v>2.213793940468145</v>
      </c>
      <c r="E29" s="305">
        <f t="shared" si="2"/>
        <v>0.68093942958269427</v>
      </c>
      <c r="F29" s="305">
        <f t="shared" si="4"/>
        <v>1.1368740277825529</v>
      </c>
      <c r="G29" s="305">
        <f t="shared" ref="G29:G63" si="6">100*((B29/B9)^(1/20)-1)</f>
        <v>2.0063669041342491</v>
      </c>
      <c r="H29" s="304" t="s">
        <v>284</v>
      </c>
      <c r="I29" s="290">
        <v>58.996469989464536</v>
      </c>
      <c r="J29" s="304"/>
      <c r="K29" s="305">
        <f t="shared" si="1"/>
        <v>2.4870184835133147</v>
      </c>
      <c r="L29" s="305">
        <f t="shared" si="3"/>
        <v>0.93327030506147324</v>
      </c>
      <c r="M29" s="305">
        <f t="shared" si="5"/>
        <v>1.3356919156452651</v>
      </c>
      <c r="N29" s="305">
        <f t="shared" ref="N29:N63" si="7">100*((I29/I9)^(1/20)-1)</f>
        <v>2.0750237055823906</v>
      </c>
      <c r="O29" s="304" t="s">
        <v>284</v>
      </c>
    </row>
    <row r="30" spans="1:15" x14ac:dyDescent="0.2">
      <c r="A30" s="152">
        <v>1985</v>
      </c>
      <c r="B30" s="153">
        <v>58.213261862813525</v>
      </c>
      <c r="C30" s="153"/>
      <c r="D30" s="305">
        <f t="shared" si="0"/>
        <v>2.93409486934324</v>
      </c>
      <c r="E30" s="305">
        <f t="shared" si="2"/>
        <v>1.7098957850179231</v>
      </c>
      <c r="F30" s="305">
        <f t="shared" si="4"/>
        <v>1.6922197510681913</v>
      </c>
      <c r="G30" s="305">
        <f t="shared" si="6"/>
        <v>2.0175164917519917</v>
      </c>
      <c r="H30" s="304" t="s">
        <v>284</v>
      </c>
      <c r="I30" s="290">
        <v>60.995820110980745</v>
      </c>
      <c r="J30" s="304"/>
      <c r="K30" s="305">
        <f t="shared" si="1"/>
        <v>3.1787427603872542</v>
      </c>
      <c r="L30" s="305">
        <f t="shared" si="3"/>
        <v>1.9704148087184681</v>
      </c>
      <c r="M30" s="305">
        <f t="shared" si="5"/>
        <v>1.8975990068378801</v>
      </c>
      <c r="N30" s="305">
        <f t="shared" si="7"/>
        <v>2.0984811043759377</v>
      </c>
      <c r="O30" s="304" t="s">
        <v>284</v>
      </c>
    </row>
    <row r="31" spans="1:15" x14ac:dyDescent="0.2">
      <c r="A31" s="152">
        <v>1986</v>
      </c>
      <c r="B31" s="153">
        <v>58.103101492888349</v>
      </c>
      <c r="C31" s="153"/>
      <c r="D31" s="305">
        <f t="shared" si="0"/>
        <v>2.2025033436188446</v>
      </c>
      <c r="E31" s="305">
        <f t="shared" si="2"/>
        <v>1.9177988956493364</v>
      </c>
      <c r="F31" s="305">
        <f t="shared" si="4"/>
        <v>1.4452793281891196</v>
      </c>
      <c r="G31" s="305">
        <f t="shared" si="6"/>
        <v>1.9266612478856748</v>
      </c>
      <c r="H31" s="304" t="s">
        <v>284</v>
      </c>
      <c r="I31" s="290">
        <v>61.072500336731196</v>
      </c>
      <c r="J31" s="304"/>
      <c r="K31" s="305">
        <f t="shared" si="1"/>
        <v>2.4442535320513992</v>
      </c>
      <c r="L31" s="305">
        <f t="shared" si="3"/>
        <v>2.1892590396973555</v>
      </c>
      <c r="M31" s="305">
        <f t="shared" si="5"/>
        <v>1.6841329477317535</v>
      </c>
      <c r="N31" s="305">
        <f t="shared" si="7"/>
        <v>2.0145101049092284</v>
      </c>
      <c r="O31" s="304" t="s">
        <v>284</v>
      </c>
    </row>
    <row r="32" spans="1:15" x14ac:dyDescent="0.2">
      <c r="A32" s="152">
        <v>1987</v>
      </c>
      <c r="B32" s="153">
        <v>59.742324037873196</v>
      </c>
      <c r="C32" s="153"/>
      <c r="D32" s="305">
        <f t="shared" si="0"/>
        <v>1.9220499883042752</v>
      </c>
      <c r="E32" s="305">
        <f t="shared" si="2"/>
        <v>2.2792619908513112</v>
      </c>
      <c r="F32" s="305">
        <f t="shared" si="4"/>
        <v>1.5325019390366235</v>
      </c>
      <c r="G32" s="305">
        <f t="shared" si="6"/>
        <v>1.9592670293969494</v>
      </c>
      <c r="H32" s="304" t="s">
        <v>284</v>
      </c>
      <c r="I32" s="290">
        <v>62.952392235271233</v>
      </c>
      <c r="J32" s="304"/>
      <c r="K32" s="305">
        <f t="shared" si="1"/>
        <v>2.1869422341467049</v>
      </c>
      <c r="L32" s="305">
        <f t="shared" si="3"/>
        <v>2.5407693715856938</v>
      </c>
      <c r="M32" s="305">
        <f t="shared" si="5"/>
        <v>1.7829465152395141</v>
      </c>
      <c r="N32" s="305">
        <f t="shared" si="7"/>
        <v>2.0576199144191509</v>
      </c>
      <c r="O32" s="304" t="s">
        <v>284</v>
      </c>
    </row>
    <row r="33" spans="1:15" x14ac:dyDescent="0.2">
      <c r="A33" s="152">
        <v>1988</v>
      </c>
      <c r="B33" s="153">
        <v>62.6486158394409</v>
      </c>
      <c r="C33" s="153"/>
      <c r="D33" s="305">
        <f t="shared" si="0"/>
        <v>2.4778129947229388</v>
      </c>
      <c r="E33" s="305">
        <f t="shared" si="2"/>
        <v>2.8535658857366641</v>
      </c>
      <c r="F33" s="305">
        <f t="shared" si="4"/>
        <v>1.6391439334552338</v>
      </c>
      <c r="G33" s="305">
        <f t="shared" si="6"/>
        <v>1.9431985347811986</v>
      </c>
      <c r="H33" s="304" t="s">
        <v>284</v>
      </c>
      <c r="I33" s="290">
        <v>66.295419129584189</v>
      </c>
      <c r="J33" s="304"/>
      <c r="K33" s="305">
        <f t="shared" si="1"/>
        <v>2.8161052783561624</v>
      </c>
      <c r="L33" s="305">
        <f t="shared" si="3"/>
        <v>3.1383371904027513</v>
      </c>
      <c r="M33" s="305">
        <f t="shared" si="5"/>
        <v>1.9059305084186962</v>
      </c>
      <c r="N33" s="305">
        <f t="shared" si="7"/>
        <v>2.0650418748510146</v>
      </c>
      <c r="O33" s="304" t="s">
        <v>284</v>
      </c>
    </row>
    <row r="34" spans="1:15" x14ac:dyDescent="0.2">
      <c r="A34" s="152">
        <v>1989</v>
      </c>
      <c r="B34" s="153">
        <v>64.459664374710883</v>
      </c>
      <c r="C34" s="153"/>
      <c r="D34" s="305">
        <f t="shared" si="0"/>
        <v>3.5212660900507675</v>
      </c>
      <c r="E34" s="305">
        <f t="shared" si="2"/>
        <v>2.6980211615066807</v>
      </c>
      <c r="F34" s="305">
        <f t="shared" si="4"/>
        <v>1.6844788947637523</v>
      </c>
      <c r="G34" s="305">
        <f t="shared" si="6"/>
        <v>1.9084482658351387</v>
      </c>
      <c r="H34" s="304" t="s">
        <v>284</v>
      </c>
      <c r="I34" s="290">
        <v>68.201815348642228</v>
      </c>
      <c r="J34" s="304"/>
      <c r="K34" s="305">
        <f t="shared" si="1"/>
        <v>3.7488786276921537</v>
      </c>
      <c r="L34" s="305">
        <f t="shared" si="3"/>
        <v>2.9423270858657924</v>
      </c>
      <c r="M34" s="305">
        <f t="shared" si="5"/>
        <v>1.9328490997369441</v>
      </c>
      <c r="N34" s="305">
        <f t="shared" si="7"/>
        <v>2.0376328334943627</v>
      </c>
      <c r="O34" s="304" t="s">
        <v>284</v>
      </c>
    </row>
    <row r="35" spans="1:15" x14ac:dyDescent="0.2">
      <c r="A35" s="152">
        <v>1990</v>
      </c>
      <c r="B35" s="153">
        <v>65.67491431107301</v>
      </c>
      <c r="C35" s="153"/>
      <c r="D35" s="305">
        <f t="shared" si="0"/>
        <v>3.2062030250696871</v>
      </c>
      <c r="E35" s="305">
        <f t="shared" si="2"/>
        <v>2.4414025827268482</v>
      </c>
      <c r="F35" s="305">
        <f t="shared" si="4"/>
        <v>2.0749939052665978</v>
      </c>
      <c r="G35" s="305">
        <f t="shared" si="6"/>
        <v>1.8851085148904323</v>
      </c>
      <c r="H35" s="304" t="s">
        <v>284</v>
      </c>
      <c r="I35" s="290">
        <v>69.445495829466893</v>
      </c>
      <c r="J35" s="304"/>
      <c r="K35" s="305">
        <f t="shared" si="1"/>
        <v>3.3262373960477598</v>
      </c>
      <c r="L35" s="305">
        <f t="shared" si="3"/>
        <v>2.6286938327616749</v>
      </c>
      <c r="M35" s="305">
        <f t="shared" si="5"/>
        <v>2.2990248311472117</v>
      </c>
      <c r="N35" s="305">
        <f t="shared" si="7"/>
        <v>2.0162606412645889</v>
      </c>
      <c r="O35" s="304" t="s">
        <v>284</v>
      </c>
    </row>
    <row r="36" spans="1:15" x14ac:dyDescent="0.2">
      <c r="A36" s="152">
        <v>1991</v>
      </c>
      <c r="B36" s="153">
        <v>65.694725365721993</v>
      </c>
      <c r="C36" s="153"/>
      <c r="D36" s="305">
        <f t="shared" si="0"/>
        <v>1.5951573046274481</v>
      </c>
      <c r="E36" s="305">
        <f t="shared" si="2"/>
        <v>2.4863997935608451</v>
      </c>
      <c r="F36" s="305">
        <f t="shared" si="4"/>
        <v>2.2017039177882447</v>
      </c>
      <c r="G36" s="305">
        <f t="shared" si="6"/>
        <v>1.7763286512635368</v>
      </c>
      <c r="H36" s="304" t="s">
        <v>284</v>
      </c>
      <c r="I36" s="290">
        <v>69.438293282164295</v>
      </c>
      <c r="J36" s="304"/>
      <c r="K36" s="305">
        <f t="shared" si="1"/>
        <v>1.5559030661947748</v>
      </c>
      <c r="L36" s="305">
        <f t="shared" si="3"/>
        <v>2.6007811882196474</v>
      </c>
      <c r="M36" s="305">
        <f t="shared" si="5"/>
        <v>2.3948133770372415</v>
      </c>
      <c r="N36" s="305">
        <f t="shared" si="7"/>
        <v>1.9266354000533115</v>
      </c>
      <c r="O36" s="304" t="s">
        <v>284</v>
      </c>
    </row>
    <row r="37" spans="1:15" x14ac:dyDescent="0.2">
      <c r="A37" s="152">
        <v>1992</v>
      </c>
      <c r="B37" s="153">
        <v>66.654403097696942</v>
      </c>
      <c r="C37" s="153"/>
      <c r="D37" s="305">
        <f t="shared" si="0"/>
        <v>1.1222989738477684</v>
      </c>
      <c r="E37" s="305">
        <f t="shared" si="2"/>
        <v>2.213755695437003</v>
      </c>
      <c r="F37" s="305">
        <f t="shared" si="4"/>
        <v>2.2465035971522607</v>
      </c>
      <c r="G37" s="305">
        <f t="shared" si="6"/>
        <v>1.6426057472660238</v>
      </c>
      <c r="H37" s="304" t="s">
        <v>284</v>
      </c>
      <c r="I37" s="290">
        <v>70.420933503471673</v>
      </c>
      <c r="J37" s="304"/>
      <c r="K37" s="305">
        <f t="shared" si="1"/>
        <v>1.0730290142286991</v>
      </c>
      <c r="L37" s="305">
        <f t="shared" si="3"/>
        <v>2.267563217180979</v>
      </c>
      <c r="M37" s="305">
        <f t="shared" si="5"/>
        <v>2.4040751828120044</v>
      </c>
      <c r="N37" s="305">
        <f t="shared" si="7"/>
        <v>1.7855600100936897</v>
      </c>
      <c r="O37" s="304" t="s">
        <v>284</v>
      </c>
    </row>
    <row r="38" spans="1:15" x14ac:dyDescent="0.2">
      <c r="A38" s="152">
        <v>1993</v>
      </c>
      <c r="B38" s="153">
        <v>68.456054785112855</v>
      </c>
      <c r="C38" s="153"/>
      <c r="D38" s="305">
        <f t="shared" si="0"/>
        <v>1.3920997969549598</v>
      </c>
      <c r="E38" s="305">
        <f t="shared" si="2"/>
        <v>1.788819415437537</v>
      </c>
      <c r="F38" s="305">
        <f t="shared" si="4"/>
        <v>2.3198076824671121</v>
      </c>
      <c r="G38" s="305">
        <f t="shared" si="6"/>
        <v>1.4739279286205331</v>
      </c>
      <c r="H38" s="305">
        <f>100*((B38/B8)^(1/30)-1)</f>
        <v>2.2358946596823248</v>
      </c>
      <c r="I38" s="290">
        <v>72.227250162084999</v>
      </c>
      <c r="J38" s="305"/>
      <c r="K38" s="305">
        <f t="shared" si="1"/>
        <v>1.3177801400355849</v>
      </c>
      <c r="L38" s="305">
        <f t="shared" si="3"/>
        <v>1.7287040684546673</v>
      </c>
      <c r="M38" s="305">
        <f t="shared" si="5"/>
        <v>2.4310957773808761</v>
      </c>
      <c r="N38" s="305">
        <f t="shared" si="7"/>
        <v>1.6130205518714913</v>
      </c>
      <c r="O38" s="305">
        <f>100*((I38/I8)^(1/30)-1)</f>
        <v>2.3104787406654559</v>
      </c>
    </row>
    <row r="39" spans="1:15" x14ac:dyDescent="0.2">
      <c r="A39" s="152">
        <v>1994</v>
      </c>
      <c r="B39" s="153">
        <v>70.718682029636824</v>
      </c>
      <c r="C39" s="153"/>
      <c r="D39" s="305">
        <f t="shared" si="0"/>
        <v>2.4867887820388956</v>
      </c>
      <c r="E39" s="305">
        <f t="shared" si="2"/>
        <v>1.870684344088458</v>
      </c>
      <c r="F39" s="305">
        <f t="shared" si="4"/>
        <v>2.2835162502070183</v>
      </c>
      <c r="G39" s="305">
        <f t="shared" si="6"/>
        <v>1.7085792748863238</v>
      </c>
      <c r="H39" s="305">
        <f t="shared" ref="H39:H63" si="8">100*((B39/B9)^(1/30)-1)</f>
        <v>2.0986664778358088</v>
      </c>
      <c r="I39" s="290">
        <v>74.471940305326243</v>
      </c>
      <c r="J39" s="305"/>
      <c r="K39" s="305">
        <f t="shared" si="1"/>
        <v>2.36021995792568</v>
      </c>
      <c r="L39" s="305">
        <f t="shared" si="3"/>
        <v>1.7745865852249132</v>
      </c>
      <c r="M39" s="305">
        <f t="shared" si="5"/>
        <v>2.3567915738129885</v>
      </c>
      <c r="N39" s="305">
        <f t="shared" si="7"/>
        <v>1.8449620570297531</v>
      </c>
      <c r="O39" s="305">
        <f t="shared" ref="O39:O63" si="9">100*((I39/I9)^(1/30)-1)</f>
        <v>2.168860039286824</v>
      </c>
    </row>
    <row r="40" spans="1:15" x14ac:dyDescent="0.2">
      <c r="A40" s="152">
        <v>1995</v>
      </c>
      <c r="B40" s="153">
        <v>71.814954535512214</v>
      </c>
      <c r="C40" s="153"/>
      <c r="D40" s="305">
        <f t="shared" si="0"/>
        <v>2.516872533575798</v>
      </c>
      <c r="E40" s="305">
        <f t="shared" si="2"/>
        <v>1.8035857306546443</v>
      </c>
      <c r="F40" s="305">
        <f t="shared" si="4"/>
        <v>2.1219962113899316</v>
      </c>
      <c r="G40" s="305">
        <f t="shared" si="6"/>
        <v>1.9068814170388526</v>
      </c>
      <c r="H40" s="305">
        <f t="shared" si="8"/>
        <v>2.0523311826857515</v>
      </c>
      <c r="I40" s="290">
        <v>75.604464753797174</v>
      </c>
      <c r="J40" s="305"/>
      <c r="K40" s="305">
        <f t="shared" si="1"/>
        <v>2.395739883871606</v>
      </c>
      <c r="L40" s="305">
        <f t="shared" si="3"/>
        <v>1.7139855550335925</v>
      </c>
      <c r="M40" s="305">
        <f t="shared" si="5"/>
        <v>2.1703160513731889</v>
      </c>
      <c r="N40" s="305">
        <f t="shared" si="7"/>
        <v>2.0338664140721274</v>
      </c>
      <c r="O40" s="305">
        <f t="shared" si="9"/>
        <v>2.1224204731266294</v>
      </c>
    </row>
    <row r="41" spans="1:15" x14ac:dyDescent="0.2">
      <c r="A41" s="152">
        <v>1996</v>
      </c>
      <c r="B41" s="153">
        <v>73.208870774487011</v>
      </c>
      <c r="C41" s="153"/>
      <c r="D41" s="305">
        <f t="shared" si="0"/>
        <v>2.2627059944256622</v>
      </c>
      <c r="E41" s="305">
        <f t="shared" si="2"/>
        <v>2.1895863816551397</v>
      </c>
      <c r="F41" s="305">
        <f t="shared" si="4"/>
        <v>2.337885480641666</v>
      </c>
      <c r="G41" s="305">
        <f t="shared" si="6"/>
        <v>1.8906049566883576</v>
      </c>
      <c r="H41" s="305">
        <f t="shared" si="8"/>
        <v>2.063552061029128</v>
      </c>
      <c r="I41" s="290">
        <v>77.245990953071001</v>
      </c>
      <c r="J41" s="305"/>
      <c r="K41" s="305">
        <f t="shared" si="1"/>
        <v>2.2645133662790196</v>
      </c>
      <c r="L41" s="305">
        <f t="shared" si="3"/>
        <v>2.154001278861184</v>
      </c>
      <c r="M41" s="305">
        <f t="shared" si="5"/>
        <v>2.3771475120964114</v>
      </c>
      <c r="N41" s="305">
        <f t="shared" si="7"/>
        <v>2.030051839786684</v>
      </c>
      <c r="O41" s="305">
        <f t="shared" si="9"/>
        <v>2.1352462906076175</v>
      </c>
    </row>
    <row r="42" spans="1:15" x14ac:dyDescent="0.2">
      <c r="A42" s="152">
        <v>1997</v>
      </c>
      <c r="B42" s="153">
        <v>77.040096601828708</v>
      </c>
      <c r="C42" s="333"/>
      <c r="D42" s="334">
        <f t="shared" si="0"/>
        <v>2.8949878340618129</v>
      </c>
      <c r="E42" s="334">
        <f t="shared" si="2"/>
        <v>2.9384429989911087</v>
      </c>
      <c r="F42" s="334">
        <f t="shared" si="4"/>
        <v>2.5754593670803017</v>
      </c>
      <c r="G42" s="334">
        <f t="shared" si="6"/>
        <v>2.0526483100054227</v>
      </c>
      <c r="H42" s="334">
        <f t="shared" si="8"/>
        <v>2.1642520848019986</v>
      </c>
      <c r="I42" s="335">
        <v>81.430012362270787</v>
      </c>
      <c r="J42" s="334"/>
      <c r="K42" s="334">
        <f t="shared" si="1"/>
        <v>3.022150345298602</v>
      </c>
      <c r="L42" s="334">
        <f t="shared" si="3"/>
        <v>2.9476754152369278</v>
      </c>
      <c r="M42" s="334">
        <f t="shared" si="5"/>
        <v>2.6070558177631931</v>
      </c>
      <c r="N42" s="334">
        <f t="shared" si="7"/>
        <v>2.1941704520643812</v>
      </c>
      <c r="O42" s="334">
        <f t="shared" si="9"/>
        <v>2.240437535550055</v>
      </c>
    </row>
    <row r="43" spans="1:15" ht="14.25" x14ac:dyDescent="0.2">
      <c r="A43" s="154" t="s">
        <v>224</v>
      </c>
      <c r="B43" s="155">
        <v>78.264532723260317</v>
      </c>
      <c r="C43" s="308"/>
      <c r="D43" s="305">
        <f t="shared" si="0"/>
        <v>2.9082127258790003</v>
      </c>
      <c r="E43" s="305">
        <f t="shared" si="2"/>
        <v>2.7142326537173078</v>
      </c>
      <c r="F43" s="305">
        <f t="shared" si="4"/>
        <v>2.2504791137159863</v>
      </c>
      <c r="G43" s="305">
        <f t="shared" si="6"/>
        <v>1.9443532713006029</v>
      </c>
      <c r="H43" s="305">
        <f t="shared" si="8"/>
        <v>2.0455226536002735</v>
      </c>
      <c r="I43" s="290">
        <v>82.826381027261306</v>
      </c>
      <c r="J43" s="305"/>
      <c r="K43" s="305">
        <f t="shared" si="1"/>
        <v>3.0877547824458729</v>
      </c>
      <c r="L43" s="305">
        <f t="shared" si="3"/>
        <v>2.7764283223493669</v>
      </c>
      <c r="M43" s="305">
        <f t="shared" si="5"/>
        <v>2.2512242568128116</v>
      </c>
      <c r="N43" s="305">
        <f t="shared" si="7"/>
        <v>2.0784313825183309</v>
      </c>
      <c r="O43" s="305">
        <f t="shared" si="9"/>
        <v>2.1270649708802436</v>
      </c>
    </row>
    <row r="44" spans="1:15" x14ac:dyDescent="0.2">
      <c r="A44" s="152">
        <v>1999</v>
      </c>
      <c r="B44" s="156">
        <v>79.069826218139525</v>
      </c>
      <c r="C44" s="156"/>
      <c r="D44" s="305">
        <f t="shared" si="0"/>
        <v>2.6003932646051275</v>
      </c>
      <c r="E44" s="305">
        <f t="shared" si="2"/>
        <v>2.2575363457968178</v>
      </c>
      <c r="F44" s="305">
        <f t="shared" si="4"/>
        <v>2.0639270598913351</v>
      </c>
      <c r="G44" s="305">
        <f t="shared" si="6"/>
        <v>1.874026312098942</v>
      </c>
      <c r="H44" s="305">
        <f t="shared" si="8"/>
        <v>1.9602481962228246</v>
      </c>
      <c r="I44" s="290">
        <v>83.76308446851084</v>
      </c>
      <c r="J44" s="305"/>
      <c r="K44" s="305">
        <f t="shared" si="1"/>
        <v>2.7366903330239278</v>
      </c>
      <c r="L44" s="305">
        <f t="shared" si="3"/>
        <v>2.3792628976426755</v>
      </c>
      <c r="M44" s="305">
        <f t="shared" si="5"/>
        <v>2.0764769979236597</v>
      </c>
      <c r="N44" s="305">
        <f t="shared" si="7"/>
        <v>2.0046377693785145</v>
      </c>
      <c r="O44" s="305">
        <f t="shared" si="9"/>
        <v>2.050579245609474</v>
      </c>
    </row>
    <row r="45" spans="1:15" x14ac:dyDescent="0.2">
      <c r="A45" s="152">
        <v>2000</v>
      </c>
      <c r="B45" s="156">
        <v>81.96567838770514</v>
      </c>
      <c r="C45" s="156"/>
      <c r="D45" s="305">
        <f t="shared" si="0"/>
        <v>2.0873051458369263</v>
      </c>
      <c r="E45" s="305">
        <f t="shared" si="2"/>
        <v>2.6794253738871676</v>
      </c>
      <c r="F45" s="305">
        <f t="shared" si="4"/>
        <v>2.240567701010332</v>
      </c>
      <c r="G45" s="305">
        <f t="shared" si="6"/>
        <v>2.1577472585981861</v>
      </c>
      <c r="H45" s="305">
        <f t="shared" si="8"/>
        <v>2.0034573840022052</v>
      </c>
      <c r="I45" s="290">
        <v>86.985346454261688</v>
      </c>
      <c r="J45" s="305"/>
      <c r="K45" s="305">
        <f t="shared" si="1"/>
        <v>2.2242341613356587</v>
      </c>
      <c r="L45" s="305">
        <f t="shared" si="3"/>
        <v>2.8441826254651748</v>
      </c>
      <c r="M45" s="305">
        <f t="shared" si="5"/>
        <v>2.2775229754113724</v>
      </c>
      <c r="N45" s="305">
        <f t="shared" si="7"/>
        <v>2.2882733382954212</v>
      </c>
      <c r="O45" s="305">
        <f t="shared" si="9"/>
        <v>2.1032738482973157</v>
      </c>
    </row>
    <row r="46" spans="1:15" x14ac:dyDescent="0.2">
      <c r="A46" s="152">
        <v>2001</v>
      </c>
      <c r="B46" s="156">
        <v>83.828447647425733</v>
      </c>
      <c r="C46" s="156"/>
      <c r="D46" s="305">
        <f t="shared" si="0"/>
        <v>2.3156676203308191</v>
      </c>
      <c r="E46" s="305">
        <f t="shared" si="2"/>
        <v>2.7461466308674298</v>
      </c>
      <c r="F46" s="305">
        <f t="shared" si="4"/>
        <v>2.4674886318447387</v>
      </c>
      <c r="G46" s="305">
        <f t="shared" si="6"/>
        <v>2.3345099873504527</v>
      </c>
      <c r="H46" s="305">
        <f t="shared" si="8"/>
        <v>2.0061957538612951</v>
      </c>
      <c r="I46" s="290">
        <v>88.940059478223304</v>
      </c>
      <c r="J46" s="305"/>
      <c r="K46" s="305">
        <f t="shared" si="1"/>
        <v>2.4022682496382952</v>
      </c>
      <c r="L46" s="305">
        <f t="shared" si="3"/>
        <v>2.8594726309499219</v>
      </c>
      <c r="M46" s="305">
        <f t="shared" si="5"/>
        <v>2.5061300541828313</v>
      </c>
      <c r="N46" s="305">
        <f t="shared" si="7"/>
        <v>2.4504565968368919</v>
      </c>
      <c r="O46" s="305">
        <f t="shared" si="9"/>
        <v>2.1194353628461338</v>
      </c>
    </row>
    <row r="47" spans="1:15" x14ac:dyDescent="0.2">
      <c r="A47" s="152">
        <v>2002</v>
      </c>
      <c r="B47" s="156">
        <v>85.565073914665234</v>
      </c>
      <c r="C47" s="156"/>
      <c r="D47" s="305">
        <f t="shared" si="0"/>
        <v>2.6664586526345735</v>
      </c>
      <c r="E47" s="305">
        <f t="shared" si="2"/>
        <v>2.1212077096830262</v>
      </c>
      <c r="F47" s="305">
        <f t="shared" si="4"/>
        <v>2.5290111081314182</v>
      </c>
      <c r="G47" s="305">
        <f t="shared" si="6"/>
        <v>2.3876599160271184</v>
      </c>
      <c r="H47" s="305">
        <f t="shared" si="8"/>
        <v>1.9372194305573798</v>
      </c>
      <c r="I47" s="290">
        <v>90.750324149920303</v>
      </c>
      <c r="J47" s="305"/>
      <c r="K47" s="305">
        <f t="shared" si="1"/>
        <v>2.7066367307880146</v>
      </c>
      <c r="L47" s="305">
        <f t="shared" si="3"/>
        <v>2.1910206699199408</v>
      </c>
      <c r="M47" s="305">
        <f t="shared" si="5"/>
        <v>2.5686503093351964</v>
      </c>
      <c r="N47" s="305">
        <f t="shared" si="7"/>
        <v>2.4863297112191152</v>
      </c>
      <c r="O47" s="305">
        <f t="shared" si="9"/>
        <v>2.045923542112682</v>
      </c>
    </row>
    <row r="48" spans="1:15" x14ac:dyDescent="0.2">
      <c r="A48" s="152">
        <v>2003</v>
      </c>
      <c r="B48" s="156">
        <v>88.353653724246954</v>
      </c>
      <c r="C48" s="156"/>
      <c r="D48" s="305">
        <f t="shared" si="0"/>
        <v>2.5331166703843166</v>
      </c>
      <c r="E48" s="305">
        <f t="shared" si="2"/>
        <v>2.4547041132786607</v>
      </c>
      <c r="F48" s="305">
        <f t="shared" si="4"/>
        <v>2.5843863107786635</v>
      </c>
      <c r="G48" s="305">
        <f t="shared" si="6"/>
        <v>2.45201158856172</v>
      </c>
      <c r="H48" s="305">
        <f t="shared" si="8"/>
        <v>1.8427386426230985</v>
      </c>
      <c r="I48" s="290">
        <v>93.661671393978267</v>
      </c>
      <c r="J48" s="305"/>
      <c r="K48" s="305">
        <f t="shared" si="1"/>
        <v>2.4956109842073193</v>
      </c>
      <c r="L48" s="305">
        <f t="shared" si="3"/>
        <v>2.4893275154549199</v>
      </c>
      <c r="M48" s="305">
        <f t="shared" si="5"/>
        <v>2.6327775284189725</v>
      </c>
      <c r="N48" s="305">
        <f t="shared" si="7"/>
        <v>2.5318870640353763</v>
      </c>
      <c r="O48" s="305">
        <f t="shared" si="9"/>
        <v>1.9518087343227464</v>
      </c>
    </row>
    <row r="49" spans="1:15" x14ac:dyDescent="0.2">
      <c r="A49" s="152">
        <v>2004</v>
      </c>
      <c r="B49" s="156">
        <v>90.355403046446682</v>
      </c>
      <c r="C49" s="156"/>
      <c r="D49" s="305">
        <f t="shared" si="0"/>
        <v>2.5307736889483179</v>
      </c>
      <c r="E49" s="305">
        <f t="shared" si="2"/>
        <v>2.7043098661366782</v>
      </c>
      <c r="F49" s="305">
        <f t="shared" si="4"/>
        <v>2.4806796377075724</v>
      </c>
      <c r="G49" s="305">
        <f t="shared" si="6"/>
        <v>2.3820504827663624</v>
      </c>
      <c r="H49" s="305">
        <f t="shared" si="8"/>
        <v>1.9652975457235655</v>
      </c>
      <c r="I49" s="290">
        <v>95.48602178639301</v>
      </c>
      <c r="J49" s="305"/>
      <c r="K49" s="305">
        <f t="shared" si="1"/>
        <v>2.3954820193340165</v>
      </c>
      <c r="L49" s="305">
        <f t="shared" si="3"/>
        <v>2.6543666123854504</v>
      </c>
      <c r="M49" s="305">
        <f t="shared" si="5"/>
        <v>2.5167224749230943</v>
      </c>
      <c r="N49" s="305">
        <f t="shared" si="7"/>
        <v>2.4367258125528535</v>
      </c>
      <c r="O49" s="305">
        <f t="shared" si="9"/>
        <v>2.0683916732993968</v>
      </c>
    </row>
    <row r="50" spans="1:15" x14ac:dyDescent="0.2">
      <c r="A50" s="152">
        <v>2005</v>
      </c>
      <c r="B50" s="156">
        <v>91.756283026236559</v>
      </c>
      <c r="C50" s="156"/>
      <c r="D50" s="305">
        <f t="shared" si="0"/>
        <v>2.3559501609356159</v>
      </c>
      <c r="E50" s="305">
        <f t="shared" si="2"/>
        <v>2.2823634903895718</v>
      </c>
      <c r="F50" s="305">
        <f t="shared" si="4"/>
        <v>2.4807021300901066</v>
      </c>
      <c r="G50" s="305">
        <f t="shared" si="6"/>
        <v>2.3011919513631129</v>
      </c>
      <c r="H50" s="305">
        <f t="shared" si="8"/>
        <v>2.097797097030174</v>
      </c>
      <c r="I50" s="290">
        <v>96.474992896553744</v>
      </c>
      <c r="J50" s="305"/>
      <c r="K50" s="305">
        <f t="shared" si="1"/>
        <v>2.0599904680057568</v>
      </c>
      <c r="L50" s="305">
        <f t="shared" si="3"/>
        <v>2.0924747920810116</v>
      </c>
      <c r="M50" s="305">
        <f t="shared" si="5"/>
        <v>2.4676393902117733</v>
      </c>
      <c r="N50" s="305">
        <f t="shared" si="7"/>
        <v>2.3188697237028322</v>
      </c>
      <c r="O50" s="305">
        <f t="shared" si="9"/>
        <v>2.1782529904885051</v>
      </c>
    </row>
    <row r="51" spans="1:15" x14ac:dyDescent="0.2">
      <c r="A51" s="152">
        <v>2006</v>
      </c>
      <c r="B51" s="156">
        <v>94.788854345781672</v>
      </c>
      <c r="C51" s="156"/>
      <c r="D51" s="305">
        <f t="shared" si="0"/>
        <v>2.3711511333163182</v>
      </c>
      <c r="E51" s="305">
        <f t="shared" si="2"/>
        <v>2.4880358444214989</v>
      </c>
      <c r="F51" s="305">
        <f t="shared" si="4"/>
        <v>2.6170100849782552</v>
      </c>
      <c r="G51" s="305">
        <f t="shared" si="6"/>
        <v>2.4773527489969638</v>
      </c>
      <c r="H51" s="305">
        <f t="shared" si="8"/>
        <v>2.1321668527581883</v>
      </c>
      <c r="I51" s="290">
        <v>99.218895871867858</v>
      </c>
      <c r="J51" s="305"/>
      <c r="K51" s="305">
        <f t="shared" si="1"/>
        <v>1.9398903475877693</v>
      </c>
      <c r="L51" s="305">
        <f t="shared" si="3"/>
        <v>2.2114136382300753</v>
      </c>
      <c r="M51" s="305">
        <f t="shared" si="5"/>
        <v>2.534931139062202</v>
      </c>
      <c r="N51" s="305">
        <f t="shared" si="7"/>
        <v>2.4560089519712669</v>
      </c>
      <c r="O51" s="305">
        <f t="shared" si="9"/>
        <v>2.1980681097100829</v>
      </c>
    </row>
    <row r="52" spans="1:15" x14ac:dyDescent="0.2">
      <c r="A52" s="152">
        <v>2007</v>
      </c>
      <c r="B52" s="156">
        <v>95.255314990711696</v>
      </c>
      <c r="C52" s="156"/>
      <c r="D52" s="305">
        <f t="shared" si="0"/>
        <v>1.7759183924167976</v>
      </c>
      <c r="E52" s="305">
        <f t="shared" si="2"/>
        <v>2.1688576421841743</v>
      </c>
      <c r="F52" s="305">
        <f t="shared" si="4"/>
        <v>2.1450298973891613</v>
      </c>
      <c r="G52" s="305">
        <f t="shared" si="6"/>
        <v>2.3600183850552403</v>
      </c>
      <c r="H52" s="305">
        <f t="shared" si="8"/>
        <v>2.0834328852469941</v>
      </c>
      <c r="I52" s="290">
        <v>98.995514012590689</v>
      </c>
      <c r="J52" s="305"/>
      <c r="K52" s="305">
        <f t="shared" si="1"/>
        <v>1.2104226343010227</v>
      </c>
      <c r="L52" s="305">
        <f t="shared" si="3"/>
        <v>1.7544628405002927</v>
      </c>
      <c r="M52" s="305">
        <f t="shared" si="5"/>
        <v>1.9725081352330198</v>
      </c>
      <c r="N52" s="305">
        <f t="shared" si="7"/>
        <v>2.2892899286585333</v>
      </c>
      <c r="O52" s="305">
        <f t="shared" si="9"/>
        <v>2.1202295272734872</v>
      </c>
    </row>
    <row r="53" spans="1:15" x14ac:dyDescent="0.2">
      <c r="A53" s="152">
        <v>2008</v>
      </c>
      <c r="B53" s="156">
        <v>95.869131490619623</v>
      </c>
      <c r="C53" s="156"/>
      <c r="D53" s="305">
        <f t="shared" si="0"/>
        <v>1.4723364229867864</v>
      </c>
      <c r="E53" s="305">
        <f t="shared" si="2"/>
        <v>1.6461317696868871</v>
      </c>
      <c r="F53" s="305">
        <f t="shared" si="4"/>
        <v>2.0496171218814752</v>
      </c>
      <c r="G53" s="305">
        <f t="shared" si="6"/>
        <v>2.1499987473502458</v>
      </c>
      <c r="H53" s="305">
        <f t="shared" si="8"/>
        <v>1.9794291515909501</v>
      </c>
      <c r="I53" s="290">
        <v>99.003410309461884</v>
      </c>
      <c r="J53" s="305"/>
      <c r="K53" s="305">
        <f t="shared" si="1"/>
        <v>0.86607771544011669</v>
      </c>
      <c r="L53" s="305">
        <f t="shared" si="3"/>
        <v>1.1154805654353117</v>
      </c>
      <c r="M53" s="305">
        <f t="shared" si="5"/>
        <v>1.8000864663361593</v>
      </c>
      <c r="N53" s="305">
        <f t="shared" si="7"/>
        <v>2.0254060057212975</v>
      </c>
      <c r="O53" s="305">
        <f t="shared" si="9"/>
        <v>1.9855652842550642</v>
      </c>
    </row>
    <row r="54" spans="1:15" x14ac:dyDescent="0.2">
      <c r="A54" s="152">
        <v>2009</v>
      </c>
      <c r="B54" s="156">
        <v>93.588370358461731</v>
      </c>
      <c r="C54" s="156"/>
      <c r="D54" s="305">
        <f t="shared" si="0"/>
        <v>-0.42395558350406537</v>
      </c>
      <c r="E54" s="305">
        <f t="shared" si="2"/>
        <v>0.70558381343599486</v>
      </c>
      <c r="F54" s="305">
        <f t="shared" si="4"/>
        <v>1.7000368005111843</v>
      </c>
      <c r="G54" s="305">
        <f t="shared" si="6"/>
        <v>1.8818194674380395</v>
      </c>
      <c r="H54" s="305">
        <f t="shared" si="8"/>
        <v>1.8159967596793392</v>
      </c>
      <c r="I54" s="290">
        <v>96.112371019326602</v>
      </c>
      <c r="J54" s="305"/>
      <c r="K54" s="305">
        <f t="shared" si="1"/>
        <v>-1.0547461393776381</v>
      </c>
      <c r="L54" s="305">
        <f t="shared" si="3"/>
        <v>0.13084893934998121</v>
      </c>
      <c r="M54" s="305">
        <f t="shared" si="5"/>
        <v>1.3847566265729139</v>
      </c>
      <c r="N54" s="305">
        <f t="shared" si="7"/>
        <v>1.7300288888804971</v>
      </c>
      <c r="O54" s="305">
        <f t="shared" si="9"/>
        <v>1.7975907461142526</v>
      </c>
    </row>
    <row r="55" spans="1:15" x14ac:dyDescent="0.2">
      <c r="A55" s="152">
        <v>2010</v>
      </c>
      <c r="B55" s="156">
        <v>94.466580423330001</v>
      </c>
      <c r="C55" s="156"/>
      <c r="D55" s="305">
        <f t="shared" si="0"/>
        <v>-0.27677251798641223</v>
      </c>
      <c r="E55" s="305">
        <f t="shared" si="2"/>
        <v>0.58390132079049195</v>
      </c>
      <c r="F55" s="305">
        <f t="shared" si="4"/>
        <v>1.4295773242428922</v>
      </c>
      <c r="G55" s="305">
        <f t="shared" si="6"/>
        <v>1.8342651925378206</v>
      </c>
      <c r="H55" s="305">
        <f t="shared" si="8"/>
        <v>1.9144449502476624</v>
      </c>
      <c r="I55" s="290">
        <v>96.455652885590069</v>
      </c>
      <c r="J55" s="305"/>
      <c r="K55" s="305">
        <f t="shared" si="1"/>
        <v>-0.8626307702291558</v>
      </c>
      <c r="L55" s="305">
        <f t="shared" si="3"/>
        <v>-4.0096529431710159E-3</v>
      </c>
      <c r="M55" s="305">
        <f t="shared" si="5"/>
        <v>1.0387951423416197</v>
      </c>
      <c r="N55" s="305">
        <f t="shared" si="7"/>
        <v>1.6562722687524456</v>
      </c>
      <c r="O55" s="305">
        <f t="shared" si="9"/>
        <v>1.8700731470930876</v>
      </c>
    </row>
    <row r="56" spans="1:15" x14ac:dyDescent="0.2">
      <c r="A56" s="152">
        <v>2011</v>
      </c>
      <c r="B56" s="156">
        <v>95.275351560708714</v>
      </c>
      <c r="C56" s="156"/>
      <c r="D56" s="305">
        <f t="shared" si="0"/>
        <v>-0.20688273860558493</v>
      </c>
      <c r="E56" s="305">
        <f t="shared" si="2"/>
        <v>0.10243852352753713</v>
      </c>
      <c r="F56" s="305">
        <f t="shared" si="4"/>
        <v>1.2882140602414438</v>
      </c>
      <c r="G56" s="305">
        <f t="shared" si="6"/>
        <v>1.876145013234809</v>
      </c>
      <c r="H56" s="305">
        <f t="shared" si="8"/>
        <v>1.9845492565178091</v>
      </c>
      <c r="I56" s="290">
        <v>96.589457147434459</v>
      </c>
      <c r="J56" s="305"/>
      <c r="K56" s="305">
        <f t="shared" si="1"/>
        <v>-0.81944744447969287</v>
      </c>
      <c r="L56" s="305">
        <f t="shared" si="3"/>
        <v>-0.5357374354122979</v>
      </c>
      <c r="M56" s="305">
        <f t="shared" si="5"/>
        <v>0.82848249979068367</v>
      </c>
      <c r="N56" s="305">
        <f t="shared" si="7"/>
        <v>1.663845787425533</v>
      </c>
      <c r="O56" s="305">
        <f t="shared" si="9"/>
        <v>1.9069200066280212</v>
      </c>
    </row>
    <row r="57" spans="1:15" x14ac:dyDescent="0.2">
      <c r="A57" s="152">
        <v>2012</v>
      </c>
      <c r="B57" s="156">
        <v>95.506022193174104</v>
      </c>
      <c r="C57" s="156"/>
      <c r="D57" s="305">
        <f t="shared" si="0"/>
        <v>0.67839667768461176</v>
      </c>
      <c r="E57" s="305">
        <f t="shared" si="2"/>
        <v>5.2583665073635544E-2</v>
      </c>
      <c r="F57" s="305">
        <f t="shared" si="4"/>
        <v>1.1051837306556234</v>
      </c>
      <c r="G57" s="305">
        <f t="shared" si="6"/>
        <v>1.814608508848381</v>
      </c>
      <c r="H57" s="305">
        <f t="shared" si="8"/>
        <v>1.9583704512812661</v>
      </c>
      <c r="I57" s="290">
        <v>96.573670815252271</v>
      </c>
      <c r="J57" s="305"/>
      <c r="K57" s="305">
        <f t="shared" si="1"/>
        <v>0.15973099553445724</v>
      </c>
      <c r="L57" s="305">
        <f t="shared" si="3"/>
        <v>-0.49414289477632822</v>
      </c>
      <c r="M57" s="305">
        <f t="shared" si="5"/>
        <v>0.62387907065406534</v>
      </c>
      <c r="N57" s="305">
        <f t="shared" si="7"/>
        <v>1.591611194855802</v>
      </c>
      <c r="O57" s="305">
        <f t="shared" si="9"/>
        <v>1.8617137635163372</v>
      </c>
    </row>
    <row r="58" spans="1:15" x14ac:dyDescent="0.2">
      <c r="A58" s="152">
        <v>2013</v>
      </c>
      <c r="B58" s="156">
        <v>97.505500480374167</v>
      </c>
      <c r="C58" s="156"/>
      <c r="D58" s="305">
        <f t="shared" si="0"/>
        <v>1.0610114246818014</v>
      </c>
      <c r="E58" s="305">
        <f t="shared" si="2"/>
        <v>0.33906841662576515</v>
      </c>
      <c r="F58" s="305">
        <f t="shared" si="4"/>
        <v>0.99048554157945556</v>
      </c>
      <c r="G58" s="305">
        <f t="shared" si="6"/>
        <v>1.7843159947076304</v>
      </c>
      <c r="H58" s="305">
        <f t="shared" si="8"/>
        <v>1.9625011084668076</v>
      </c>
      <c r="I58" s="290">
        <v>98.334563522918017</v>
      </c>
      <c r="J58" s="305"/>
      <c r="K58" s="305">
        <f t="shared" si="1"/>
        <v>0.64514652493954383</v>
      </c>
      <c r="L58" s="305">
        <f t="shared" si="3"/>
        <v>-0.13548252176404096</v>
      </c>
      <c r="M58" s="305">
        <f t="shared" si="5"/>
        <v>0.48805240548321915</v>
      </c>
      <c r="N58" s="305">
        <f t="shared" si="7"/>
        <v>1.5547533441742312</v>
      </c>
      <c r="O58" s="305">
        <f t="shared" si="9"/>
        <v>1.8460312506751064</v>
      </c>
    </row>
    <row r="59" spans="1:15" x14ac:dyDescent="0.2">
      <c r="A59" s="152" t="s">
        <v>225</v>
      </c>
      <c r="B59" s="156">
        <v>99.388775122591682</v>
      </c>
      <c r="C59" s="156"/>
      <c r="D59" s="305">
        <f t="shared" si="0"/>
        <v>1.4189070737710585</v>
      </c>
      <c r="E59" s="305">
        <f t="shared" si="2"/>
        <v>1.2099221175817743</v>
      </c>
      <c r="F59" s="305">
        <f t="shared" si="4"/>
        <v>0.95743803486427748</v>
      </c>
      <c r="G59" s="305">
        <f t="shared" si="6"/>
        <v>1.7162074808859451</v>
      </c>
      <c r="H59" s="305">
        <f t="shared" si="8"/>
        <v>1.9049599237374704</v>
      </c>
      <c r="I59" s="290">
        <v>99.860851360177477</v>
      </c>
      <c r="J59" s="305"/>
      <c r="K59" s="305">
        <f t="shared" si="1"/>
        <v>1.1164575365669505</v>
      </c>
      <c r="L59" s="305">
        <f t="shared" si="3"/>
        <v>0.76812893353834788</v>
      </c>
      <c r="M59" s="305">
        <f t="shared" si="5"/>
        <v>0.448983549586357</v>
      </c>
      <c r="N59" s="305">
        <f t="shared" si="7"/>
        <v>1.4775865373288344</v>
      </c>
      <c r="O59" s="305">
        <f t="shared" si="9"/>
        <v>1.7698125488984084</v>
      </c>
    </row>
    <row r="60" spans="1:15" x14ac:dyDescent="0.2">
      <c r="A60" s="157">
        <v>2015</v>
      </c>
      <c r="B60" s="156">
        <v>100</v>
      </c>
      <c r="C60" s="156"/>
      <c r="D60" s="305">
        <f t="shared" si="0"/>
        <v>1.5445020544711863</v>
      </c>
      <c r="E60" s="305">
        <f t="shared" si="2"/>
        <v>1.1449865682918059</v>
      </c>
      <c r="F60" s="305">
        <f t="shared" si="4"/>
        <v>0.86405379558043283</v>
      </c>
      <c r="G60" s="305">
        <f t="shared" si="6"/>
        <v>1.6691647091597872</v>
      </c>
      <c r="H60" s="305">
        <f t="shared" si="8"/>
        <v>1.8198849962988151</v>
      </c>
      <c r="I60" s="290">
        <v>100</v>
      </c>
      <c r="J60" s="305"/>
      <c r="K60" s="305">
        <f t="shared" si="1"/>
        <v>1.1689137125073357</v>
      </c>
      <c r="L60" s="305">
        <f t="shared" si="3"/>
        <v>0.72434757434458596</v>
      </c>
      <c r="M60" s="305">
        <f t="shared" si="5"/>
        <v>0.35950820803059003</v>
      </c>
      <c r="N60" s="305">
        <f t="shared" si="7"/>
        <v>1.4080958131029941</v>
      </c>
      <c r="O60" s="305">
        <f t="shared" si="9"/>
        <v>1.6615353012906953</v>
      </c>
    </row>
    <row r="61" spans="1:15" x14ac:dyDescent="0.2">
      <c r="A61" s="307">
        <v>2016</v>
      </c>
      <c r="B61" s="308">
        <v>100.42319030993652</v>
      </c>
      <c r="C61" s="308"/>
      <c r="D61" s="305">
        <f t="shared" si="0"/>
        <v>0.98765773315996341</v>
      </c>
      <c r="E61" s="305">
        <f t="shared" si="2"/>
        <v>1.0579980956007651</v>
      </c>
      <c r="F61" s="305">
        <f t="shared" si="4"/>
        <v>0.57908351976387884</v>
      </c>
      <c r="G61" s="305">
        <f t="shared" si="6"/>
        <v>1.5929368995969195</v>
      </c>
      <c r="H61" s="305">
        <f t="shared" si="8"/>
        <v>1.840648612628315</v>
      </c>
      <c r="I61" s="290">
        <v>99.834181644733079</v>
      </c>
      <c r="J61" s="305"/>
      <c r="K61" s="305">
        <f t="shared" si="1"/>
        <v>0.505776356537746</v>
      </c>
      <c r="L61" s="305">
        <f t="shared" si="3"/>
        <v>0.66300883930612287</v>
      </c>
      <c r="M61" s="305">
        <f t="shared" si="5"/>
        <v>6.1840587379546896E-2</v>
      </c>
      <c r="N61" s="305">
        <f t="shared" si="7"/>
        <v>1.2908383531046841</v>
      </c>
      <c r="O61" s="305">
        <f t="shared" si="9"/>
        <v>1.6516545874528887</v>
      </c>
    </row>
    <row r="62" spans="1:15" x14ac:dyDescent="0.2">
      <c r="A62" s="307">
        <v>2017</v>
      </c>
      <c r="B62" s="308">
        <v>101.88319266976598</v>
      </c>
      <c r="C62" s="308"/>
      <c r="D62" s="305">
        <f t="shared" si="0"/>
        <v>0.82968315792006919</v>
      </c>
      <c r="E62" s="305">
        <f t="shared" si="2"/>
        <v>1.3011458254951869</v>
      </c>
      <c r="F62" s="305">
        <f t="shared" si="4"/>
        <v>0.67492919328615564</v>
      </c>
      <c r="G62" s="305">
        <f t="shared" si="6"/>
        <v>1.4073155761740397</v>
      </c>
      <c r="H62" s="305">
        <f t="shared" si="8"/>
        <v>1.7952111988590369</v>
      </c>
      <c r="I62" s="290">
        <v>100.88805676202838</v>
      </c>
      <c r="J62" s="309"/>
      <c r="K62" s="305">
        <f t="shared" si="1"/>
        <v>0.34170992522954968</v>
      </c>
      <c r="L62" s="305">
        <f t="shared" si="3"/>
        <v>0.87793964218030318</v>
      </c>
      <c r="M62" s="305">
        <f t="shared" si="5"/>
        <v>0.18954959028496532</v>
      </c>
      <c r="N62" s="305">
        <f t="shared" si="7"/>
        <v>1.0770976070280103</v>
      </c>
      <c r="O62" s="305">
        <f t="shared" si="9"/>
        <v>1.5845319567102001</v>
      </c>
    </row>
    <row r="63" spans="1:15" x14ac:dyDescent="0.2">
      <c r="A63" s="311">
        <v>2018</v>
      </c>
      <c r="B63" s="312">
        <v>103.27818776601198</v>
      </c>
      <c r="C63" s="312"/>
      <c r="D63" s="331">
        <f t="shared" si="0"/>
        <v>1.0810015054651956</v>
      </c>
      <c r="E63" s="331">
        <f t="shared" si="2"/>
        <v>1.1569901081978973</v>
      </c>
      <c r="F63" s="331">
        <f t="shared" si="4"/>
        <v>0.74719922303747577</v>
      </c>
      <c r="G63" s="331">
        <f t="shared" si="6"/>
        <v>1.3963170278530779</v>
      </c>
      <c r="H63" s="331">
        <f t="shared" si="8"/>
        <v>1.6802419486374509</v>
      </c>
      <c r="I63" s="330">
        <v>102.26942635562754</v>
      </c>
      <c r="J63" s="331"/>
      <c r="K63" s="331">
        <f t="shared" si="1"/>
        <v>0.75082397653878363</v>
      </c>
      <c r="L63" s="331">
        <f t="shared" si="3"/>
        <v>0.78779062267011479</v>
      </c>
      <c r="M63" s="331">
        <f t="shared" si="5"/>
        <v>0.32509196721639544</v>
      </c>
      <c r="N63" s="331">
        <f t="shared" si="7"/>
        <v>1.0598982633851506</v>
      </c>
      <c r="O63" s="331">
        <f t="shared" si="9"/>
        <v>1.4554566533775848</v>
      </c>
    </row>
    <row r="64" spans="1:15" ht="11.25" customHeight="1" x14ac:dyDescent="0.2">
      <c r="A64" s="352" t="s">
        <v>267</v>
      </c>
      <c r="B64" s="352"/>
      <c r="C64" s="352"/>
      <c r="D64" s="352"/>
      <c r="E64" s="352"/>
      <c r="F64" s="352"/>
      <c r="G64" s="352"/>
      <c r="H64" s="352"/>
      <c r="I64" s="314"/>
      <c r="J64" s="314"/>
    </row>
    <row r="65" spans="1:10" ht="13.5" customHeight="1" x14ac:dyDescent="0.2">
      <c r="A65" s="352"/>
      <c r="B65" s="352"/>
      <c r="C65" s="352"/>
      <c r="D65" s="352"/>
      <c r="E65" s="352"/>
      <c r="F65" s="352"/>
      <c r="G65" s="352"/>
      <c r="H65" s="352"/>
      <c r="I65" s="314"/>
      <c r="J65" s="314"/>
    </row>
    <row r="66" spans="1:10" x14ac:dyDescent="0.2">
      <c r="A66" s="352"/>
      <c r="B66" s="352"/>
      <c r="C66" s="352"/>
      <c r="D66" s="352"/>
      <c r="E66" s="352"/>
      <c r="F66" s="352"/>
      <c r="G66" s="352"/>
      <c r="H66" s="352"/>
      <c r="I66" s="314"/>
      <c r="J66" s="314"/>
    </row>
    <row r="67" spans="1:10" x14ac:dyDescent="0.2">
      <c r="A67" s="352"/>
      <c r="B67" s="352"/>
      <c r="C67" s="352"/>
      <c r="D67" s="352"/>
      <c r="E67" s="352"/>
      <c r="F67" s="352"/>
      <c r="G67" s="352"/>
      <c r="H67" s="352"/>
      <c r="I67" s="314"/>
      <c r="J67" s="314"/>
    </row>
    <row r="68" spans="1:10" ht="12.75" customHeight="1" x14ac:dyDescent="0.2">
      <c r="A68" s="352"/>
      <c r="B68" s="352"/>
      <c r="C68" s="352"/>
      <c r="D68" s="352"/>
      <c r="E68" s="352"/>
      <c r="F68" s="352"/>
      <c r="G68" s="352"/>
      <c r="H68" s="352"/>
      <c r="I68" s="314"/>
      <c r="J68" s="314"/>
    </row>
    <row r="69" spans="1:10" x14ac:dyDescent="0.2">
      <c r="A69" s="353"/>
      <c r="B69" s="353"/>
      <c r="C69" s="353"/>
      <c r="D69" s="353"/>
      <c r="E69" s="353"/>
      <c r="F69" s="353"/>
      <c r="G69" s="353"/>
      <c r="H69" s="353"/>
      <c r="I69" s="314"/>
      <c r="J69" s="314"/>
    </row>
    <row r="70" spans="1:10" ht="12.75" customHeight="1" x14ac:dyDescent="0.2">
      <c r="A70" s="292"/>
      <c r="B70" s="292"/>
      <c r="C70" s="292"/>
      <c r="D70" s="292"/>
      <c r="I70" s="292"/>
    </row>
    <row r="71" spans="1:10" ht="12.75" customHeight="1" x14ac:dyDescent="0.2">
      <c r="A71" s="292"/>
      <c r="B71" s="292"/>
      <c r="C71" s="292"/>
      <c r="D71" s="292"/>
      <c r="I71" s="292"/>
    </row>
    <row r="72" spans="1:10" ht="12.75" customHeight="1" x14ac:dyDescent="0.2">
      <c r="A72" s="292"/>
      <c r="B72" s="292"/>
      <c r="C72" s="292"/>
      <c r="D72" s="292"/>
      <c r="I72" s="292"/>
    </row>
    <row r="73" spans="1:10" ht="12.75" customHeight="1" x14ac:dyDescent="0.2">
      <c r="A73" s="292"/>
      <c r="B73" s="292"/>
      <c r="C73" s="292"/>
      <c r="D73" s="292"/>
      <c r="I73" s="292"/>
    </row>
    <row r="74" spans="1:10" ht="12.75" customHeight="1" x14ac:dyDescent="0.2">
      <c r="A74" s="292"/>
      <c r="B74" s="292"/>
      <c r="C74" s="292"/>
      <c r="D74" s="292"/>
      <c r="I74" s="292"/>
    </row>
    <row r="75" spans="1:10" ht="12.75" customHeight="1" x14ac:dyDescent="0.2">
      <c r="A75" s="292"/>
      <c r="B75" s="292"/>
      <c r="C75" s="292"/>
      <c r="D75" s="292"/>
      <c r="I75" s="292"/>
    </row>
    <row r="76" spans="1:10" ht="12.75" customHeight="1" x14ac:dyDescent="0.2">
      <c r="A76" s="292"/>
      <c r="B76" s="292"/>
      <c r="C76" s="292"/>
      <c r="D76" s="292"/>
      <c r="I76" s="292"/>
    </row>
  </sheetData>
  <mergeCells count="4">
    <mergeCell ref="A1:D1"/>
    <mergeCell ref="D6:H6"/>
    <mergeCell ref="A64:H69"/>
    <mergeCell ref="K6:O6"/>
  </mergeCells>
  <pageMargins left="0.7" right="0.7" top="0.75" bottom="0.75" header="0.3" footer="0.3"/>
  <pageSetup paperSize="9" scale="54"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168"/>
  <sheetViews>
    <sheetView view="pageBreakPreview" zoomScale="85" zoomScaleNormal="70" zoomScaleSheetLayoutView="85" workbookViewId="0">
      <pane ySplit="11" topLeftCell="A117" activePane="bottomLeft" state="frozen"/>
      <selection activeCell="E32" sqref="E32"/>
      <selection pane="bottomLeft" activeCell="C127" sqref="C127"/>
    </sheetView>
  </sheetViews>
  <sheetFormatPr defaultRowHeight="12.75" customHeight="1" x14ac:dyDescent="0.2"/>
  <cols>
    <col min="1" max="1" customWidth="true" style="92" width="9.28515625" collapsed="false"/>
    <col min="2" max="2" bestFit="true" customWidth="true" style="92" width="15.0" collapsed="false"/>
    <col min="3" max="3" customWidth="true" style="92" width="11.5703125" collapsed="false"/>
    <col min="4" max="4" bestFit="true" customWidth="true" style="92" width="15.42578125" collapsed="false"/>
    <col min="5" max="5" customWidth="true" style="92" width="15.42578125" collapsed="false"/>
    <col min="6" max="6" bestFit="true" customWidth="true" style="92" width="17.0" collapsed="false"/>
    <col min="7" max="7" customWidth="true" style="92" width="11.0" collapsed="false"/>
    <col min="8" max="9" customWidth="true" style="92" width="12.140625" collapsed="false"/>
    <col min="10" max="10" customWidth="true" style="92" width="13.0" collapsed="false"/>
    <col min="11" max="11" bestFit="true" customWidth="true" style="92" width="17.140625" collapsed="false"/>
    <col min="12" max="12" bestFit="true" customWidth="true" style="92" width="10.28515625" collapsed="false"/>
    <col min="13" max="13" customWidth="true" style="92" width="12.42578125" collapsed="false"/>
    <col min="14" max="14" bestFit="true" customWidth="true" style="92" width="16.28515625" collapsed="false"/>
    <col min="15" max="15" bestFit="true" customWidth="true" style="92" width="11.140625" collapsed="false"/>
    <col min="16" max="16" bestFit="true" customWidth="true" style="92" width="13.140625" collapsed="false"/>
    <col min="17" max="17" customWidth="true" style="92" width="18.7109375" collapsed="false"/>
    <col min="18" max="16384" style="92" width="9.140625" collapsed="false"/>
  </cols>
  <sheetData>
    <row r="1" spans="1:17" s="231" customFormat="1" ht="56.25" customHeight="1" x14ac:dyDescent="0.2">
      <c r="A1" s="338" t="s">
        <v>270</v>
      </c>
      <c r="B1" s="339"/>
      <c r="C1" s="339"/>
      <c r="D1" s="339"/>
      <c r="E1" s="339"/>
      <c r="F1" s="339"/>
      <c r="G1" s="339"/>
      <c r="H1" s="339"/>
      <c r="I1" s="339"/>
      <c r="J1" s="339"/>
      <c r="K1" s="339"/>
      <c r="L1" s="339"/>
      <c r="M1" s="339"/>
      <c r="N1" s="339"/>
      <c r="O1" s="339"/>
      <c r="P1" s="339"/>
      <c r="Q1" s="187"/>
    </row>
    <row r="2" spans="1:17" s="231" customFormat="1" ht="9" customHeight="1" thickBot="1" x14ac:dyDescent="0.25">
      <c r="A2" s="195"/>
      <c r="B2" s="196"/>
      <c r="C2" s="196"/>
      <c r="D2" s="196"/>
      <c r="E2" s="196"/>
      <c r="F2" s="196"/>
      <c r="G2" s="196"/>
      <c r="H2" s="196"/>
      <c r="I2" s="196"/>
      <c r="J2" s="196"/>
      <c r="K2" s="196"/>
      <c r="L2" s="196"/>
      <c r="M2" s="196"/>
      <c r="N2" s="196"/>
      <c r="O2" s="196"/>
      <c r="P2" s="196"/>
      <c r="Q2" s="187"/>
    </row>
    <row r="3" spans="1:17" ht="80.25" customHeight="1" thickTop="1" thickBot="1" x14ac:dyDescent="0.35">
      <c r="A3" s="107"/>
      <c r="B3" s="354" t="s">
        <v>289</v>
      </c>
      <c r="C3" s="355"/>
      <c r="D3" s="355"/>
      <c r="E3" s="355"/>
      <c r="F3" s="355"/>
      <c r="G3" s="355"/>
      <c r="H3" s="355"/>
      <c r="I3" s="355"/>
      <c r="J3" s="355"/>
      <c r="K3" s="355"/>
      <c r="L3" s="355"/>
      <c r="M3" s="355"/>
      <c r="N3" s="355"/>
      <c r="O3" s="355"/>
      <c r="P3" s="356"/>
      <c r="Q3" s="106"/>
    </row>
    <row r="4" spans="1:17" ht="10.5" customHeight="1" thickTop="1" x14ac:dyDescent="0.3">
      <c r="A4" s="107"/>
      <c r="B4" s="293"/>
      <c r="C4" s="293"/>
      <c r="D4" s="293"/>
      <c r="E4" s="293"/>
      <c r="F4" s="293"/>
      <c r="G4" s="293"/>
      <c r="H4" s="293"/>
      <c r="I4" s="293"/>
      <c r="J4" s="293"/>
      <c r="K4" s="293"/>
      <c r="L4" s="293"/>
      <c r="M4" s="293"/>
      <c r="N4" s="293"/>
      <c r="O4" s="293"/>
      <c r="P4" s="293"/>
      <c r="Q4" s="106"/>
    </row>
    <row r="5" spans="1:17" ht="18" customHeight="1" thickBot="1" x14ac:dyDescent="0.3">
      <c r="A5" s="343" t="s">
        <v>290</v>
      </c>
      <c r="B5" s="343"/>
      <c r="C5" s="343"/>
      <c r="Q5" s="140" t="s">
        <v>273</v>
      </c>
    </row>
    <row r="6" spans="1:17" s="102" customFormat="1" ht="63.75" x14ac:dyDescent="0.2">
      <c r="A6" s="104"/>
      <c r="B6" s="104"/>
      <c r="C6" s="295" t="s">
        <v>102</v>
      </c>
      <c r="D6" s="273" t="s">
        <v>275</v>
      </c>
      <c r="E6" s="273" t="s">
        <v>21</v>
      </c>
      <c r="F6" s="212" t="s">
        <v>5</v>
      </c>
      <c r="G6" s="213"/>
      <c r="H6" s="213"/>
      <c r="I6" s="212"/>
      <c r="J6" s="212"/>
      <c r="K6" s="214" t="s">
        <v>0</v>
      </c>
      <c r="L6" s="212" t="s">
        <v>6</v>
      </c>
      <c r="M6" s="212"/>
      <c r="N6" s="212"/>
      <c r="O6" s="212"/>
      <c r="P6" s="212"/>
      <c r="Q6" s="291" t="s">
        <v>257</v>
      </c>
    </row>
    <row r="7" spans="1:17" s="102" customFormat="1" ht="61.5" customHeight="1" x14ac:dyDescent="0.2">
      <c r="A7" s="216"/>
      <c r="B7" s="216"/>
      <c r="C7" s="270"/>
      <c r="D7" s="270"/>
      <c r="E7" s="270" t="s">
        <v>10</v>
      </c>
      <c r="F7" s="270" t="s">
        <v>10</v>
      </c>
      <c r="G7" s="235" t="s">
        <v>20</v>
      </c>
      <c r="H7" s="235" t="s">
        <v>22</v>
      </c>
      <c r="I7" s="235" t="s">
        <v>36</v>
      </c>
      <c r="J7" s="235" t="s">
        <v>37</v>
      </c>
      <c r="K7" s="235" t="s">
        <v>10</v>
      </c>
      <c r="L7" s="235" t="s">
        <v>10</v>
      </c>
      <c r="M7" s="235" t="s">
        <v>23</v>
      </c>
      <c r="N7" s="235" t="s">
        <v>24</v>
      </c>
      <c r="O7" s="235" t="s">
        <v>25</v>
      </c>
      <c r="P7" s="235" t="s">
        <v>26</v>
      </c>
      <c r="Q7" s="217"/>
    </row>
    <row r="8" spans="1:17" s="102" customFormat="1" x14ac:dyDescent="0.2">
      <c r="A8" s="216"/>
      <c r="B8" s="216"/>
      <c r="C8" s="270"/>
      <c r="D8" s="270"/>
      <c r="E8" s="270"/>
      <c r="F8" s="270"/>
      <c r="G8" s="235"/>
      <c r="H8" s="235"/>
      <c r="I8" s="235"/>
      <c r="J8" s="235"/>
      <c r="K8" s="235"/>
      <c r="L8" s="235"/>
      <c r="M8" s="235"/>
      <c r="N8" s="235"/>
      <c r="O8" s="235"/>
      <c r="P8" s="235"/>
      <c r="Q8" s="217"/>
    </row>
    <row r="9" spans="1:17" s="102" customFormat="1" ht="13.5" thickBot="1" x14ac:dyDescent="0.25">
      <c r="A9" s="96" t="s">
        <v>45</v>
      </c>
      <c r="B9" s="218"/>
      <c r="C9" s="271" t="s">
        <v>251</v>
      </c>
      <c r="D9" s="294" t="s">
        <v>271</v>
      </c>
      <c r="E9" s="271" t="s">
        <v>46</v>
      </c>
      <c r="F9" s="271" t="s">
        <v>47</v>
      </c>
      <c r="G9" s="239" t="s">
        <v>40</v>
      </c>
      <c r="H9" s="239" t="s">
        <v>12</v>
      </c>
      <c r="I9" s="239" t="s">
        <v>14</v>
      </c>
      <c r="J9" s="239" t="s">
        <v>13</v>
      </c>
      <c r="K9" s="239" t="s">
        <v>31</v>
      </c>
      <c r="L9" s="239" t="s">
        <v>180</v>
      </c>
      <c r="M9" s="239" t="s">
        <v>48</v>
      </c>
      <c r="N9" s="239" t="s">
        <v>49</v>
      </c>
      <c r="O9" s="239" t="s">
        <v>50</v>
      </c>
      <c r="P9" s="239" t="s">
        <v>252</v>
      </c>
      <c r="Q9" s="219"/>
    </row>
    <row r="10" spans="1:17" ht="12.75" customHeight="1" x14ac:dyDescent="0.2">
      <c r="A10" s="209"/>
      <c r="B10" s="209"/>
      <c r="C10" s="272"/>
      <c r="D10" s="238"/>
      <c r="E10" s="238"/>
      <c r="F10" s="238"/>
      <c r="G10" s="238"/>
      <c r="H10" s="238"/>
      <c r="I10" s="238"/>
      <c r="J10" s="238"/>
      <c r="K10" s="238"/>
      <c r="L10" s="238"/>
      <c r="M10" s="238"/>
      <c r="N10" s="238"/>
      <c r="O10" s="238"/>
      <c r="P10" s="238"/>
      <c r="Q10" s="220"/>
    </row>
    <row r="11" spans="1:17" ht="12.75" customHeight="1" x14ac:dyDescent="0.2">
      <c r="A11" s="109" t="s">
        <v>276</v>
      </c>
      <c r="B11" s="215"/>
      <c r="C11" s="165">
        <v>1000</v>
      </c>
      <c r="D11" s="165">
        <v>993</v>
      </c>
      <c r="E11" s="165">
        <v>7</v>
      </c>
      <c r="F11" s="165">
        <v>138</v>
      </c>
      <c r="G11" s="165">
        <v>10</v>
      </c>
      <c r="H11" s="165">
        <v>100</v>
      </c>
      <c r="I11" s="165">
        <v>17</v>
      </c>
      <c r="J11" s="165">
        <v>10</v>
      </c>
      <c r="K11" s="165">
        <v>60</v>
      </c>
      <c r="L11" s="165">
        <v>796</v>
      </c>
      <c r="M11" s="165">
        <v>134</v>
      </c>
      <c r="N11" s="165">
        <v>106</v>
      </c>
      <c r="O11" s="165">
        <v>335</v>
      </c>
      <c r="P11" s="165">
        <v>221</v>
      </c>
      <c r="Q11" s="166"/>
    </row>
    <row r="12" spans="1:17" ht="27" customHeight="1" x14ac:dyDescent="0.2">
      <c r="A12" s="109" t="s">
        <v>272</v>
      </c>
      <c r="B12" s="215"/>
      <c r="C12" s="165" t="s">
        <v>103</v>
      </c>
      <c r="D12" s="165" t="s">
        <v>70</v>
      </c>
      <c r="E12" s="165" t="s">
        <v>51</v>
      </c>
      <c r="F12" s="165" t="s">
        <v>52</v>
      </c>
      <c r="G12" s="165" t="s">
        <v>53</v>
      </c>
      <c r="H12" s="165" t="s">
        <v>54</v>
      </c>
      <c r="I12" s="165" t="s">
        <v>55</v>
      </c>
      <c r="J12" s="165" t="s">
        <v>56</v>
      </c>
      <c r="K12" s="165" t="s">
        <v>57</v>
      </c>
      <c r="L12" s="165" t="s">
        <v>58</v>
      </c>
      <c r="M12" s="165" t="s">
        <v>59</v>
      </c>
      <c r="N12" s="165" t="s">
        <v>60</v>
      </c>
      <c r="O12" s="165" t="s">
        <v>61</v>
      </c>
      <c r="P12" s="165" t="s">
        <v>62</v>
      </c>
      <c r="Q12" s="166" t="s">
        <v>277</v>
      </c>
    </row>
    <row r="13" spans="1:17" ht="12.75" customHeight="1" x14ac:dyDescent="0.2">
      <c r="C13" s="167"/>
      <c r="D13" s="167"/>
      <c r="E13" s="167"/>
      <c r="F13" s="167"/>
      <c r="G13" s="167"/>
      <c r="H13" s="167"/>
      <c r="I13" s="167"/>
      <c r="J13" s="167"/>
      <c r="K13" s="167"/>
      <c r="L13" s="167"/>
      <c r="M13" s="167"/>
      <c r="N13" s="167"/>
      <c r="O13" s="167"/>
      <c r="P13" s="167"/>
      <c r="Q13" s="168"/>
    </row>
    <row r="14" spans="1:17" ht="12.75" customHeight="1" x14ac:dyDescent="0.2">
      <c r="A14" s="129">
        <v>1998</v>
      </c>
      <c r="C14" s="169">
        <v>70.7</v>
      </c>
      <c r="D14" s="169">
        <v>69.7</v>
      </c>
      <c r="E14" s="169">
        <v>85.9</v>
      </c>
      <c r="F14" s="169">
        <v>109.3</v>
      </c>
      <c r="G14" s="169">
        <v>216.1</v>
      </c>
      <c r="H14" s="169">
        <v>102.2</v>
      </c>
      <c r="I14" s="169">
        <v>90.5</v>
      </c>
      <c r="J14" s="169">
        <v>70.900000000000006</v>
      </c>
      <c r="K14" s="169">
        <v>78.400000000000006</v>
      </c>
      <c r="L14" s="169">
        <v>64.599999999999994</v>
      </c>
      <c r="M14" s="169">
        <v>71.7</v>
      </c>
      <c r="N14" s="169">
        <v>53.3</v>
      </c>
      <c r="O14" s="169">
        <v>58.3</v>
      </c>
      <c r="P14" s="315">
        <v>77.5</v>
      </c>
      <c r="Q14" s="169">
        <v>79.400000000000006</v>
      </c>
    </row>
    <row r="15" spans="1:17" ht="12.75" customHeight="1" x14ac:dyDescent="0.2">
      <c r="A15" s="129">
        <v>1999</v>
      </c>
      <c r="C15" s="169">
        <v>73</v>
      </c>
      <c r="D15" s="169">
        <v>72</v>
      </c>
      <c r="E15" s="169">
        <v>91.4</v>
      </c>
      <c r="F15" s="169">
        <v>110.4</v>
      </c>
      <c r="G15" s="169">
        <v>223.2</v>
      </c>
      <c r="H15" s="169">
        <v>102.7</v>
      </c>
      <c r="I15" s="169">
        <v>94.6</v>
      </c>
      <c r="J15" s="169">
        <v>71.400000000000006</v>
      </c>
      <c r="K15" s="169">
        <v>79.3</v>
      </c>
      <c r="L15" s="169">
        <v>67.2</v>
      </c>
      <c r="M15" s="169">
        <v>72.599999999999994</v>
      </c>
      <c r="N15" s="169">
        <v>59.5</v>
      </c>
      <c r="O15" s="169">
        <v>60.7</v>
      </c>
      <c r="P15" s="315">
        <v>79.3</v>
      </c>
      <c r="Q15" s="169">
        <v>81.599999999999994</v>
      </c>
    </row>
    <row r="16" spans="1:17" ht="12.75" customHeight="1" x14ac:dyDescent="0.2">
      <c r="A16" s="129">
        <v>2000</v>
      </c>
      <c r="C16" s="169">
        <v>75.5</v>
      </c>
      <c r="D16" s="169">
        <v>74.599999999999994</v>
      </c>
      <c r="E16" s="169">
        <v>92.6</v>
      </c>
      <c r="F16" s="169">
        <v>112.4</v>
      </c>
      <c r="G16" s="169">
        <v>215.5</v>
      </c>
      <c r="H16" s="169">
        <v>105</v>
      </c>
      <c r="I16" s="169">
        <v>98.9</v>
      </c>
      <c r="J16" s="169">
        <v>72.3</v>
      </c>
      <c r="K16" s="169">
        <v>80</v>
      </c>
      <c r="L16" s="169">
        <v>70</v>
      </c>
      <c r="M16" s="169">
        <v>72</v>
      </c>
      <c r="N16" s="169">
        <v>67.599999999999994</v>
      </c>
      <c r="O16" s="169">
        <v>63.2</v>
      </c>
      <c r="P16" s="315">
        <v>81.2</v>
      </c>
      <c r="Q16" s="169">
        <v>84.2</v>
      </c>
    </row>
    <row r="17" spans="1:17" ht="12.75" customHeight="1" x14ac:dyDescent="0.2">
      <c r="A17" s="129">
        <v>2001</v>
      </c>
      <c r="C17" s="169">
        <v>77.599999999999994</v>
      </c>
      <c r="D17" s="169">
        <v>76.7</v>
      </c>
      <c r="E17" s="169">
        <v>87.3</v>
      </c>
      <c r="F17" s="169">
        <v>110.7</v>
      </c>
      <c r="G17" s="169">
        <v>204.4</v>
      </c>
      <c r="H17" s="169">
        <v>103.4</v>
      </c>
      <c r="I17" s="169">
        <v>102.4</v>
      </c>
      <c r="J17" s="169">
        <v>73</v>
      </c>
      <c r="K17" s="169">
        <v>81.5</v>
      </c>
      <c r="L17" s="169">
        <v>72.599999999999994</v>
      </c>
      <c r="M17" s="169">
        <v>75.099999999999994</v>
      </c>
      <c r="N17" s="169">
        <v>70.7</v>
      </c>
      <c r="O17" s="169">
        <v>65.900000000000006</v>
      </c>
      <c r="P17" s="315">
        <v>82.9</v>
      </c>
      <c r="Q17" s="169">
        <v>86.2</v>
      </c>
    </row>
    <row r="18" spans="1:17" ht="12.75" customHeight="1" x14ac:dyDescent="0.2">
      <c r="A18" s="129">
        <v>2002</v>
      </c>
      <c r="C18" s="169">
        <v>79.599999999999994</v>
      </c>
      <c r="D18" s="169">
        <v>78.400000000000006</v>
      </c>
      <c r="E18" s="169">
        <v>98.6</v>
      </c>
      <c r="F18" s="169">
        <v>109.2</v>
      </c>
      <c r="G18" s="169">
        <v>203.3</v>
      </c>
      <c r="H18" s="169">
        <v>101.2</v>
      </c>
      <c r="I18" s="169">
        <v>103.2</v>
      </c>
      <c r="J18" s="169">
        <v>76.400000000000006</v>
      </c>
      <c r="K18" s="169">
        <v>86.1</v>
      </c>
      <c r="L18" s="169">
        <v>74.5</v>
      </c>
      <c r="M18" s="169">
        <v>78.8</v>
      </c>
      <c r="N18" s="169">
        <v>72.400000000000006</v>
      </c>
      <c r="O18" s="169">
        <v>66.900000000000006</v>
      </c>
      <c r="P18" s="315">
        <v>85.4</v>
      </c>
      <c r="Q18" s="169">
        <v>88</v>
      </c>
    </row>
    <row r="19" spans="1:17" ht="12.75" customHeight="1" x14ac:dyDescent="0.2">
      <c r="A19" s="129">
        <v>2003</v>
      </c>
      <c r="C19" s="169">
        <v>82.2</v>
      </c>
      <c r="D19" s="169">
        <v>81.3</v>
      </c>
      <c r="E19" s="169">
        <v>94.4</v>
      </c>
      <c r="F19" s="169">
        <v>108.5</v>
      </c>
      <c r="G19" s="169">
        <v>192.5</v>
      </c>
      <c r="H19" s="169">
        <v>100.7</v>
      </c>
      <c r="I19" s="169">
        <v>105.1</v>
      </c>
      <c r="J19" s="169">
        <v>80.400000000000006</v>
      </c>
      <c r="K19" s="169">
        <v>90.3</v>
      </c>
      <c r="L19" s="169">
        <v>77.7</v>
      </c>
      <c r="M19" s="169">
        <v>80.8</v>
      </c>
      <c r="N19" s="169">
        <v>76.2</v>
      </c>
      <c r="O19" s="169">
        <v>70.7</v>
      </c>
      <c r="P19" s="315">
        <v>87.7</v>
      </c>
      <c r="Q19" s="169">
        <v>90.5</v>
      </c>
    </row>
    <row r="20" spans="1:17" ht="12.75" customHeight="1" x14ac:dyDescent="0.2">
      <c r="A20" s="129">
        <v>2004</v>
      </c>
      <c r="C20" s="169">
        <v>84.2</v>
      </c>
      <c r="D20" s="169">
        <v>83.2</v>
      </c>
      <c r="E20" s="169">
        <v>92.2</v>
      </c>
      <c r="F20" s="169">
        <v>109.2</v>
      </c>
      <c r="G20" s="169">
        <v>178.4</v>
      </c>
      <c r="H20" s="169">
        <v>102.5</v>
      </c>
      <c r="I20" s="169">
        <v>106.7</v>
      </c>
      <c r="J20" s="169">
        <v>81.7</v>
      </c>
      <c r="K20" s="169">
        <v>95.1</v>
      </c>
      <c r="L20" s="169">
        <v>79.400000000000006</v>
      </c>
      <c r="M20" s="169">
        <v>83.1</v>
      </c>
      <c r="N20" s="169">
        <v>78.400000000000006</v>
      </c>
      <c r="O20" s="169">
        <v>72.7</v>
      </c>
      <c r="P20" s="315">
        <v>88.3</v>
      </c>
      <c r="Q20" s="169">
        <v>92.2</v>
      </c>
    </row>
    <row r="21" spans="1:17" ht="12.75" customHeight="1" x14ac:dyDescent="0.2">
      <c r="A21" s="129">
        <v>2005</v>
      </c>
      <c r="C21" s="169">
        <v>86.8</v>
      </c>
      <c r="D21" s="169">
        <v>86.2</v>
      </c>
      <c r="E21" s="169">
        <v>99.5</v>
      </c>
      <c r="F21" s="169">
        <v>108.5</v>
      </c>
      <c r="G21" s="169">
        <v>164.6</v>
      </c>
      <c r="H21" s="169">
        <v>102.5</v>
      </c>
      <c r="I21" s="169">
        <v>106.5</v>
      </c>
      <c r="J21" s="169">
        <v>85.5</v>
      </c>
      <c r="K21" s="169">
        <v>92.8</v>
      </c>
      <c r="L21" s="169">
        <v>83</v>
      </c>
      <c r="M21" s="169">
        <v>83</v>
      </c>
      <c r="N21" s="169">
        <v>82.5</v>
      </c>
      <c r="O21" s="169">
        <v>77.400000000000006</v>
      </c>
      <c r="P21" s="315">
        <v>92.4</v>
      </c>
      <c r="Q21" s="169">
        <v>94.3</v>
      </c>
    </row>
    <row r="22" spans="1:17" ht="12.75" customHeight="1" x14ac:dyDescent="0.2">
      <c r="A22" s="129">
        <v>2006</v>
      </c>
      <c r="C22" s="169">
        <v>89</v>
      </c>
      <c r="D22" s="169">
        <v>88.5</v>
      </c>
      <c r="E22" s="169">
        <v>93.5</v>
      </c>
      <c r="F22" s="169">
        <v>109.2</v>
      </c>
      <c r="G22" s="169">
        <v>155.4</v>
      </c>
      <c r="H22" s="169">
        <v>104.7</v>
      </c>
      <c r="I22" s="169">
        <v>106.1</v>
      </c>
      <c r="J22" s="169">
        <v>83.7</v>
      </c>
      <c r="K22" s="169">
        <v>93.5</v>
      </c>
      <c r="L22" s="169">
        <v>85.6</v>
      </c>
      <c r="M22" s="169">
        <v>86</v>
      </c>
      <c r="N22" s="169">
        <v>84</v>
      </c>
      <c r="O22" s="169">
        <v>81</v>
      </c>
      <c r="P22" s="315">
        <v>93.3</v>
      </c>
      <c r="Q22" s="169">
        <v>96.1</v>
      </c>
    </row>
    <row r="23" spans="1:17" ht="12.75" customHeight="1" x14ac:dyDescent="0.2">
      <c r="A23" s="129">
        <v>2007</v>
      </c>
      <c r="C23" s="169">
        <v>91.3</v>
      </c>
      <c r="D23" s="169">
        <v>90.8</v>
      </c>
      <c r="E23" s="169">
        <v>90.2</v>
      </c>
      <c r="F23" s="169">
        <v>109.5</v>
      </c>
      <c r="G23" s="169">
        <v>150.30000000000001</v>
      </c>
      <c r="H23" s="169">
        <v>105.3</v>
      </c>
      <c r="I23" s="169">
        <v>106.9</v>
      </c>
      <c r="J23" s="169">
        <v>87.3</v>
      </c>
      <c r="K23" s="169">
        <v>95.5</v>
      </c>
      <c r="L23" s="169">
        <v>88.2</v>
      </c>
      <c r="M23" s="169">
        <v>89.3</v>
      </c>
      <c r="N23" s="169">
        <v>87.7</v>
      </c>
      <c r="O23" s="169">
        <v>85.1</v>
      </c>
      <c r="P23" s="315">
        <v>92.3</v>
      </c>
      <c r="Q23" s="169">
        <v>97.7</v>
      </c>
    </row>
    <row r="24" spans="1:17" ht="12.75" customHeight="1" x14ac:dyDescent="0.2">
      <c r="A24" s="129">
        <v>2008</v>
      </c>
      <c r="C24" s="169">
        <v>91</v>
      </c>
      <c r="D24" s="169">
        <v>90.7</v>
      </c>
      <c r="E24" s="169">
        <v>96.4</v>
      </c>
      <c r="F24" s="169">
        <v>106.8</v>
      </c>
      <c r="G24" s="169">
        <v>141.30000000000001</v>
      </c>
      <c r="H24" s="169">
        <v>102.4</v>
      </c>
      <c r="I24" s="169">
        <v>108.9</v>
      </c>
      <c r="J24" s="169">
        <v>90.1</v>
      </c>
      <c r="K24" s="169">
        <v>93</v>
      </c>
      <c r="L24" s="169">
        <v>88.6</v>
      </c>
      <c r="M24" s="169">
        <v>86.6</v>
      </c>
      <c r="N24" s="169">
        <v>88</v>
      </c>
      <c r="O24" s="169">
        <v>86.3</v>
      </c>
      <c r="P24" s="315">
        <v>93.5</v>
      </c>
      <c r="Q24" s="169">
        <v>96.6</v>
      </c>
    </row>
    <row r="25" spans="1:17" ht="12.75" customHeight="1" x14ac:dyDescent="0.2">
      <c r="A25" s="129">
        <v>2009</v>
      </c>
      <c r="C25" s="169">
        <v>87.1</v>
      </c>
      <c r="D25" s="169">
        <v>86.8</v>
      </c>
      <c r="E25" s="169">
        <v>90.6</v>
      </c>
      <c r="F25" s="169">
        <v>97.3</v>
      </c>
      <c r="G25" s="169">
        <v>128</v>
      </c>
      <c r="H25" s="169">
        <v>92.8</v>
      </c>
      <c r="I25" s="169">
        <v>106.4</v>
      </c>
      <c r="J25" s="169">
        <v>81.400000000000006</v>
      </c>
      <c r="K25" s="169">
        <v>80.7</v>
      </c>
      <c r="L25" s="169">
        <v>86.1</v>
      </c>
      <c r="M25" s="169">
        <v>81.7</v>
      </c>
      <c r="N25" s="169">
        <v>82.2</v>
      </c>
      <c r="O25" s="169">
        <v>83.9</v>
      </c>
      <c r="P25" s="315">
        <v>94.1</v>
      </c>
      <c r="Q25" s="169">
        <v>91.9</v>
      </c>
    </row>
    <row r="26" spans="1:17" ht="12.75" customHeight="1" x14ac:dyDescent="0.2">
      <c r="A26" s="129">
        <v>2010</v>
      </c>
      <c r="C26" s="169">
        <v>88.6</v>
      </c>
      <c r="D26" s="169">
        <v>88.5</v>
      </c>
      <c r="E26" s="169">
        <v>90.2</v>
      </c>
      <c r="F26" s="169">
        <v>100.4</v>
      </c>
      <c r="G26" s="169">
        <v>123.7</v>
      </c>
      <c r="H26" s="169">
        <v>97.1</v>
      </c>
      <c r="I26" s="169">
        <v>110.7</v>
      </c>
      <c r="J26" s="169">
        <v>82.6</v>
      </c>
      <c r="K26" s="169">
        <v>87.6</v>
      </c>
      <c r="L26" s="169">
        <v>87.1</v>
      </c>
      <c r="M26" s="169">
        <v>82.7</v>
      </c>
      <c r="N26" s="169">
        <v>85.1</v>
      </c>
      <c r="O26" s="169">
        <v>84.8</v>
      </c>
      <c r="P26" s="315">
        <v>94.5</v>
      </c>
      <c r="Q26" s="169">
        <v>92.7</v>
      </c>
    </row>
    <row r="27" spans="1:17" ht="12.75" customHeight="1" x14ac:dyDescent="0.2">
      <c r="A27" s="129">
        <v>2011</v>
      </c>
      <c r="C27" s="169">
        <v>90.1</v>
      </c>
      <c r="D27" s="169">
        <v>90</v>
      </c>
      <c r="E27" s="169">
        <v>100</v>
      </c>
      <c r="F27" s="169">
        <v>99.8</v>
      </c>
      <c r="G27" s="169">
        <v>106.1</v>
      </c>
      <c r="H27" s="169">
        <v>99.2</v>
      </c>
      <c r="I27" s="169">
        <v>104.2</v>
      </c>
      <c r="J27" s="169">
        <v>87.3</v>
      </c>
      <c r="K27" s="169">
        <v>89.5</v>
      </c>
      <c r="L27" s="169">
        <v>88.6</v>
      </c>
      <c r="M27" s="169">
        <v>84</v>
      </c>
      <c r="N27" s="169">
        <v>87.2</v>
      </c>
      <c r="O27" s="169">
        <v>86.8</v>
      </c>
      <c r="P27" s="315">
        <v>94.9</v>
      </c>
      <c r="Q27" s="169">
        <v>93.4</v>
      </c>
    </row>
    <row r="28" spans="1:17" ht="12.75" customHeight="1" x14ac:dyDescent="0.2">
      <c r="A28" s="129">
        <v>2012</v>
      </c>
      <c r="C28" s="169">
        <v>91.4</v>
      </c>
      <c r="D28" s="169">
        <v>91.3</v>
      </c>
      <c r="E28" s="169">
        <v>93.1</v>
      </c>
      <c r="F28" s="169">
        <v>97.1</v>
      </c>
      <c r="G28" s="169">
        <v>94.5</v>
      </c>
      <c r="H28" s="169">
        <v>97.8</v>
      </c>
      <c r="I28" s="169">
        <v>103.2</v>
      </c>
      <c r="J28" s="169">
        <v>87.2</v>
      </c>
      <c r="K28" s="169">
        <v>83.4</v>
      </c>
      <c r="L28" s="169">
        <v>90.9</v>
      </c>
      <c r="M28" s="169">
        <v>85.3</v>
      </c>
      <c r="N28" s="169">
        <v>88.8</v>
      </c>
      <c r="O28" s="169">
        <v>90.1</v>
      </c>
      <c r="P28" s="315">
        <v>96.7</v>
      </c>
      <c r="Q28" s="169">
        <v>94.2</v>
      </c>
    </row>
    <row r="29" spans="1:17" ht="12.75" customHeight="1" x14ac:dyDescent="0.2">
      <c r="A29" s="129">
        <v>2013</v>
      </c>
      <c r="C29" s="169">
        <v>93.2</v>
      </c>
      <c r="D29" s="169">
        <v>92.6</v>
      </c>
      <c r="E29" s="169">
        <v>93.5</v>
      </c>
      <c r="F29" s="169">
        <v>96.4</v>
      </c>
      <c r="G29" s="169">
        <v>91.8</v>
      </c>
      <c r="H29" s="169">
        <v>96.8</v>
      </c>
      <c r="I29" s="169">
        <v>103.1</v>
      </c>
      <c r="J29" s="169">
        <v>90.9</v>
      </c>
      <c r="K29" s="169">
        <v>84.6</v>
      </c>
      <c r="L29" s="169">
        <v>92.6</v>
      </c>
      <c r="M29" s="169">
        <v>88.3</v>
      </c>
      <c r="N29" s="169">
        <v>90.4</v>
      </c>
      <c r="O29" s="169">
        <v>92.2</v>
      </c>
      <c r="P29" s="315">
        <v>97</v>
      </c>
      <c r="Q29" s="169">
        <v>95.5</v>
      </c>
    </row>
    <row r="30" spans="1:17" ht="12.75" customHeight="1" x14ac:dyDescent="0.2">
      <c r="A30" s="129">
        <v>2014</v>
      </c>
      <c r="C30" s="169">
        <v>96</v>
      </c>
      <c r="D30" s="169">
        <v>95.8</v>
      </c>
      <c r="E30" s="169">
        <v>104.9</v>
      </c>
      <c r="F30" s="169">
        <v>97.9</v>
      </c>
      <c r="G30" s="169">
        <v>92.3</v>
      </c>
      <c r="H30" s="169">
        <v>99.6</v>
      </c>
      <c r="I30" s="169">
        <v>96.9</v>
      </c>
      <c r="J30" s="169">
        <v>91.5</v>
      </c>
      <c r="K30" s="169">
        <v>92</v>
      </c>
      <c r="L30" s="169">
        <v>95.5</v>
      </c>
      <c r="M30" s="169">
        <v>92.2</v>
      </c>
      <c r="N30" s="169">
        <v>92.9</v>
      </c>
      <c r="O30" s="169">
        <v>95.5</v>
      </c>
      <c r="P30" s="315">
        <v>99.1</v>
      </c>
      <c r="Q30" s="169">
        <v>97.6</v>
      </c>
    </row>
    <row r="31" spans="1:17" ht="12.75" customHeight="1" x14ac:dyDescent="0.2">
      <c r="A31" s="129">
        <v>2015</v>
      </c>
      <c r="C31" s="169">
        <v>98.2</v>
      </c>
      <c r="D31" s="169">
        <v>98.2</v>
      </c>
      <c r="E31" s="169">
        <v>106</v>
      </c>
      <c r="F31" s="169">
        <v>99</v>
      </c>
      <c r="G31" s="169">
        <v>99.7</v>
      </c>
      <c r="H31" s="169">
        <v>99.6</v>
      </c>
      <c r="I31" s="169">
        <v>97.9</v>
      </c>
      <c r="J31" s="169">
        <v>94.7</v>
      </c>
      <c r="K31" s="169">
        <v>96.1</v>
      </c>
      <c r="L31" s="169">
        <v>98.1</v>
      </c>
      <c r="M31" s="169">
        <v>96.3</v>
      </c>
      <c r="N31" s="169">
        <v>96.7</v>
      </c>
      <c r="O31" s="169">
        <v>98</v>
      </c>
      <c r="P31" s="315">
        <v>100</v>
      </c>
      <c r="Q31" s="169">
        <v>99.1</v>
      </c>
    </row>
    <row r="32" spans="1:17" ht="12.75" customHeight="1" x14ac:dyDescent="0.2">
      <c r="A32" s="129">
        <v>2016</v>
      </c>
      <c r="C32" s="169">
        <v>100</v>
      </c>
      <c r="D32" s="169">
        <v>100</v>
      </c>
      <c r="E32" s="169">
        <v>100</v>
      </c>
      <c r="F32" s="169">
        <v>100</v>
      </c>
      <c r="G32" s="169">
        <v>100</v>
      </c>
      <c r="H32" s="169">
        <v>100</v>
      </c>
      <c r="I32" s="169">
        <v>100</v>
      </c>
      <c r="J32" s="169">
        <v>100</v>
      </c>
      <c r="K32" s="169">
        <v>100</v>
      </c>
      <c r="L32" s="169">
        <v>100</v>
      </c>
      <c r="M32" s="169">
        <v>100</v>
      </c>
      <c r="N32" s="169">
        <v>100</v>
      </c>
      <c r="O32" s="169">
        <v>100</v>
      </c>
      <c r="P32" s="315">
        <v>100</v>
      </c>
      <c r="Q32" s="169">
        <v>100</v>
      </c>
    </row>
    <row r="33" spans="1:17" ht="12.75" customHeight="1" x14ac:dyDescent="0.2">
      <c r="A33" s="129">
        <v>2017</v>
      </c>
      <c r="C33" s="169">
        <v>101.8</v>
      </c>
      <c r="D33" s="169">
        <v>102.1</v>
      </c>
      <c r="E33" s="169">
        <v>103</v>
      </c>
      <c r="F33" s="169">
        <v>101.8</v>
      </c>
      <c r="G33" s="169">
        <v>99.4</v>
      </c>
      <c r="H33" s="169">
        <v>102.5</v>
      </c>
      <c r="I33" s="169">
        <v>98.4</v>
      </c>
      <c r="J33" s="169">
        <v>103.4</v>
      </c>
      <c r="K33" s="169">
        <v>107.1</v>
      </c>
      <c r="L33" s="169">
        <v>102.1</v>
      </c>
      <c r="M33" s="169">
        <v>102.2</v>
      </c>
      <c r="N33" s="169">
        <v>104.9</v>
      </c>
      <c r="O33" s="169">
        <v>102.2</v>
      </c>
      <c r="P33" s="315">
        <v>100.6</v>
      </c>
      <c r="Q33" s="169">
        <v>101.2</v>
      </c>
    </row>
    <row r="34" spans="1:17" ht="12.75" customHeight="1" x14ac:dyDescent="0.2">
      <c r="A34" s="129">
        <v>2018</v>
      </c>
      <c r="C34" s="169">
        <v>103.3</v>
      </c>
      <c r="D34" s="169">
        <v>103.5</v>
      </c>
      <c r="E34" s="169">
        <v>99.9</v>
      </c>
      <c r="F34" s="169">
        <v>102.6</v>
      </c>
      <c r="G34" s="169">
        <v>102.1</v>
      </c>
      <c r="H34" s="169">
        <v>103.4</v>
      </c>
      <c r="I34" s="169">
        <v>99</v>
      </c>
      <c r="J34" s="169">
        <v>101</v>
      </c>
      <c r="K34" s="169">
        <v>107.8</v>
      </c>
      <c r="L34" s="169">
        <v>103.8</v>
      </c>
      <c r="M34" s="169">
        <v>105</v>
      </c>
      <c r="N34" s="169">
        <v>108.4</v>
      </c>
      <c r="O34" s="169">
        <v>104</v>
      </c>
      <c r="P34" s="169">
        <v>100.7</v>
      </c>
      <c r="Q34" s="169">
        <v>102</v>
      </c>
    </row>
    <row r="35" spans="1:17" ht="12.75" customHeight="1" x14ac:dyDescent="0.2">
      <c r="A35" s="129"/>
      <c r="C35" s="169"/>
      <c r="D35" s="316"/>
      <c r="E35" s="169"/>
      <c r="F35" s="316"/>
      <c r="G35" s="169"/>
      <c r="H35" s="316"/>
      <c r="I35" s="316"/>
      <c r="J35" s="316"/>
      <c r="K35" s="316"/>
      <c r="L35" s="316"/>
      <c r="M35" s="316"/>
      <c r="N35" s="316"/>
      <c r="O35" s="316"/>
      <c r="P35" s="316"/>
      <c r="Q35" s="317"/>
    </row>
    <row r="36" spans="1:17" ht="12.75" customHeight="1" x14ac:dyDescent="0.2">
      <c r="A36" s="129" t="s">
        <v>18</v>
      </c>
      <c r="C36" s="169"/>
      <c r="D36" s="169"/>
      <c r="E36" s="169"/>
      <c r="F36" s="169"/>
      <c r="G36" s="169"/>
      <c r="H36" s="169"/>
      <c r="I36" s="169"/>
      <c r="J36" s="169"/>
      <c r="K36" s="169"/>
      <c r="L36" s="169"/>
      <c r="M36" s="169"/>
      <c r="N36" s="169"/>
      <c r="O36" s="169"/>
      <c r="P36" s="169"/>
      <c r="Q36" s="318"/>
    </row>
    <row r="37" spans="1:17" ht="26.25" customHeight="1" x14ac:dyDescent="0.2">
      <c r="A37" s="129">
        <v>1998</v>
      </c>
      <c r="B37" s="92" t="s">
        <v>3</v>
      </c>
      <c r="C37" s="169">
        <v>69.8</v>
      </c>
      <c r="D37" s="169">
        <v>68.599999999999994</v>
      </c>
      <c r="E37" s="169">
        <v>85.2</v>
      </c>
      <c r="F37" s="169">
        <v>109.6</v>
      </c>
      <c r="G37" s="169">
        <v>213.6</v>
      </c>
      <c r="H37" s="169">
        <v>102.9</v>
      </c>
      <c r="I37" s="169">
        <v>88.1</v>
      </c>
      <c r="J37" s="169">
        <v>72.099999999999994</v>
      </c>
      <c r="K37" s="169">
        <v>79.900000000000006</v>
      </c>
      <c r="L37" s="169">
        <v>63.1</v>
      </c>
      <c r="M37" s="169">
        <v>70.099999999999994</v>
      </c>
      <c r="N37" s="169">
        <v>50.9</v>
      </c>
      <c r="O37" s="169">
        <v>57</v>
      </c>
      <c r="P37" s="315">
        <v>76.5</v>
      </c>
      <c r="Q37" s="169">
        <v>78.5</v>
      </c>
    </row>
    <row r="38" spans="1:17" ht="12.75" customHeight="1" x14ac:dyDescent="0.2">
      <c r="A38" s="129"/>
      <c r="B38" s="92" t="s">
        <v>4</v>
      </c>
      <c r="C38" s="169">
        <v>70.400000000000006</v>
      </c>
      <c r="D38" s="169">
        <v>69.400000000000006</v>
      </c>
      <c r="E38" s="169">
        <v>85.9</v>
      </c>
      <c r="F38" s="169">
        <v>109.5</v>
      </c>
      <c r="G38" s="169">
        <v>216.5</v>
      </c>
      <c r="H38" s="169">
        <v>102.5</v>
      </c>
      <c r="I38" s="169">
        <v>89.8</v>
      </c>
      <c r="J38" s="169">
        <v>71.3</v>
      </c>
      <c r="K38" s="169">
        <v>77.599999999999994</v>
      </c>
      <c r="L38" s="169">
        <v>64.2</v>
      </c>
      <c r="M38" s="169">
        <v>71</v>
      </c>
      <c r="N38" s="169">
        <v>52.7</v>
      </c>
      <c r="O38" s="169">
        <v>58.3</v>
      </c>
      <c r="P38" s="315">
        <v>77</v>
      </c>
      <c r="Q38" s="169">
        <v>79.099999999999994</v>
      </c>
    </row>
    <row r="39" spans="1:17" ht="12.75" customHeight="1" x14ac:dyDescent="0.2">
      <c r="A39" s="129"/>
      <c r="B39" s="92" t="s">
        <v>1</v>
      </c>
      <c r="C39" s="169">
        <v>71</v>
      </c>
      <c r="D39" s="169">
        <v>70.099999999999994</v>
      </c>
      <c r="E39" s="169">
        <v>86.1</v>
      </c>
      <c r="F39" s="169">
        <v>109</v>
      </c>
      <c r="G39" s="169">
        <v>214.9</v>
      </c>
      <c r="H39" s="169">
        <v>102</v>
      </c>
      <c r="I39" s="169">
        <v>91.7</v>
      </c>
      <c r="J39" s="169">
        <v>69.5</v>
      </c>
      <c r="K39" s="169">
        <v>77.599999999999994</v>
      </c>
      <c r="L39" s="169">
        <v>65.099999999999994</v>
      </c>
      <c r="M39" s="169">
        <v>72.400000000000006</v>
      </c>
      <c r="N39" s="169">
        <v>53.9</v>
      </c>
      <c r="O39" s="169">
        <v>58.8</v>
      </c>
      <c r="P39" s="315">
        <v>78</v>
      </c>
      <c r="Q39" s="169">
        <v>79.599999999999994</v>
      </c>
    </row>
    <row r="40" spans="1:17" ht="12.75" customHeight="1" x14ac:dyDescent="0.2">
      <c r="A40" s="129"/>
      <c r="B40" s="92" t="s">
        <v>2</v>
      </c>
      <c r="C40" s="169">
        <v>71.599999999999994</v>
      </c>
      <c r="D40" s="169">
        <v>70.7</v>
      </c>
      <c r="E40" s="169">
        <v>86.4</v>
      </c>
      <c r="F40" s="169">
        <v>108.9</v>
      </c>
      <c r="G40" s="169">
        <v>219.6</v>
      </c>
      <c r="H40" s="169">
        <v>101.4</v>
      </c>
      <c r="I40" s="169">
        <v>92.5</v>
      </c>
      <c r="J40" s="169">
        <v>70.7</v>
      </c>
      <c r="K40" s="169">
        <v>78.400000000000006</v>
      </c>
      <c r="L40" s="169">
        <v>65.900000000000006</v>
      </c>
      <c r="M40" s="169">
        <v>73.599999999999994</v>
      </c>
      <c r="N40" s="169">
        <v>55.9</v>
      </c>
      <c r="O40" s="169">
        <v>59.1</v>
      </c>
      <c r="P40" s="315">
        <v>78.5</v>
      </c>
      <c r="Q40" s="169">
        <v>80.3</v>
      </c>
    </row>
    <row r="41" spans="1:17" ht="26.25" customHeight="1" x14ac:dyDescent="0.2">
      <c r="A41" s="129">
        <v>1999</v>
      </c>
      <c r="B41" s="92" t="s">
        <v>3</v>
      </c>
      <c r="C41" s="169">
        <v>72</v>
      </c>
      <c r="D41" s="169">
        <v>70.900000000000006</v>
      </c>
      <c r="E41" s="169">
        <v>90.6</v>
      </c>
      <c r="F41" s="169">
        <v>108.9</v>
      </c>
      <c r="G41" s="169">
        <v>222.6</v>
      </c>
      <c r="H41" s="169">
        <v>101.3</v>
      </c>
      <c r="I41" s="169">
        <v>92.8</v>
      </c>
      <c r="J41" s="169">
        <v>69.5</v>
      </c>
      <c r="K41" s="169">
        <v>78.7</v>
      </c>
      <c r="L41" s="169">
        <v>66.2</v>
      </c>
      <c r="M41" s="169">
        <v>73.099999999999994</v>
      </c>
      <c r="N41" s="169">
        <v>56.6</v>
      </c>
      <c r="O41" s="169">
        <v>59.5</v>
      </c>
      <c r="P41" s="315">
        <v>78.599999999999994</v>
      </c>
      <c r="Q41" s="169">
        <v>80.7</v>
      </c>
    </row>
    <row r="42" spans="1:17" ht="12.75" customHeight="1" x14ac:dyDescent="0.2">
      <c r="A42" s="129"/>
      <c r="B42" s="92" t="s">
        <v>4</v>
      </c>
      <c r="C42" s="169">
        <v>72.099999999999994</v>
      </c>
      <c r="D42" s="169">
        <v>71.099999999999994</v>
      </c>
      <c r="E42" s="169">
        <v>91.3</v>
      </c>
      <c r="F42" s="169">
        <v>109.2</v>
      </c>
      <c r="G42" s="169">
        <v>220.6</v>
      </c>
      <c r="H42" s="169">
        <v>101.6</v>
      </c>
      <c r="I42" s="169">
        <v>93.8</v>
      </c>
      <c r="J42" s="169">
        <v>70.8</v>
      </c>
      <c r="K42" s="169">
        <v>78.7</v>
      </c>
      <c r="L42" s="169">
        <v>66.3</v>
      </c>
      <c r="M42" s="169">
        <v>72.3</v>
      </c>
      <c r="N42" s="169">
        <v>57.9</v>
      </c>
      <c r="O42" s="169">
        <v>59.6</v>
      </c>
      <c r="P42" s="315">
        <v>78.8</v>
      </c>
      <c r="Q42" s="169">
        <v>80.7</v>
      </c>
    </row>
    <row r="43" spans="1:17" ht="12.75" customHeight="1" x14ac:dyDescent="0.2">
      <c r="A43" s="129"/>
      <c r="B43" s="92" t="s">
        <v>1</v>
      </c>
      <c r="C43" s="169">
        <v>73.400000000000006</v>
      </c>
      <c r="D43" s="169">
        <v>72.400000000000006</v>
      </c>
      <c r="E43" s="169">
        <v>91.7</v>
      </c>
      <c r="F43" s="169">
        <v>111.5</v>
      </c>
      <c r="G43" s="169">
        <v>225.4</v>
      </c>
      <c r="H43" s="169">
        <v>103.8</v>
      </c>
      <c r="I43" s="169">
        <v>95.4</v>
      </c>
      <c r="J43" s="169">
        <v>71.900000000000006</v>
      </c>
      <c r="K43" s="169">
        <v>80</v>
      </c>
      <c r="L43" s="169">
        <v>67.5</v>
      </c>
      <c r="M43" s="169">
        <v>72.099999999999994</v>
      </c>
      <c r="N43" s="169">
        <v>61.1</v>
      </c>
      <c r="O43" s="169">
        <v>60.9</v>
      </c>
      <c r="P43" s="315">
        <v>79.5</v>
      </c>
      <c r="Q43" s="169">
        <v>82.1</v>
      </c>
    </row>
    <row r="44" spans="1:17" ht="12.75" customHeight="1" x14ac:dyDescent="0.2">
      <c r="A44" s="129"/>
      <c r="B44" s="92" t="s">
        <v>2</v>
      </c>
      <c r="C44" s="169">
        <v>74.400000000000006</v>
      </c>
      <c r="D44" s="169">
        <v>73.5</v>
      </c>
      <c r="E44" s="169">
        <v>91.8</v>
      </c>
      <c r="F44" s="169">
        <v>112.1</v>
      </c>
      <c r="G44" s="169">
        <v>224.2</v>
      </c>
      <c r="H44" s="169">
        <v>104.2</v>
      </c>
      <c r="I44" s="169">
        <v>96.6</v>
      </c>
      <c r="J44" s="169">
        <v>73.400000000000006</v>
      </c>
      <c r="K44" s="169">
        <v>80</v>
      </c>
      <c r="L44" s="169">
        <v>68.8</v>
      </c>
      <c r="M44" s="169">
        <v>72.900000000000006</v>
      </c>
      <c r="N44" s="169">
        <v>62.3</v>
      </c>
      <c r="O44" s="169">
        <v>62.6</v>
      </c>
      <c r="P44" s="315">
        <v>80.2</v>
      </c>
      <c r="Q44" s="169">
        <v>83.1</v>
      </c>
    </row>
    <row r="45" spans="1:17" ht="26.25" customHeight="1" x14ac:dyDescent="0.2">
      <c r="A45" s="129">
        <v>2000</v>
      </c>
      <c r="B45" s="92" t="s">
        <v>3</v>
      </c>
      <c r="C45" s="169">
        <v>75</v>
      </c>
      <c r="D45" s="169">
        <v>74.2</v>
      </c>
      <c r="E45" s="169">
        <v>92.3</v>
      </c>
      <c r="F45" s="169">
        <v>112.2</v>
      </c>
      <c r="G45" s="169">
        <v>226.1</v>
      </c>
      <c r="H45" s="169">
        <v>104.5</v>
      </c>
      <c r="I45" s="169">
        <v>96</v>
      </c>
      <c r="J45" s="169">
        <v>71.400000000000006</v>
      </c>
      <c r="K45" s="169">
        <v>81.3</v>
      </c>
      <c r="L45" s="169">
        <v>69.5</v>
      </c>
      <c r="M45" s="169">
        <v>72.900000000000006</v>
      </c>
      <c r="N45" s="169">
        <v>65.099999999999994</v>
      </c>
      <c r="O45" s="169">
        <v>62.6</v>
      </c>
      <c r="P45" s="315">
        <v>81.400000000000006</v>
      </c>
      <c r="Q45" s="169">
        <v>83.8</v>
      </c>
    </row>
    <row r="46" spans="1:17" ht="12.75" customHeight="1" x14ac:dyDescent="0.2">
      <c r="A46" s="129"/>
      <c r="B46" s="92" t="s">
        <v>4</v>
      </c>
      <c r="C46" s="169">
        <v>75.5</v>
      </c>
      <c r="D46" s="169">
        <v>74.599999999999994</v>
      </c>
      <c r="E46" s="169">
        <v>92.8</v>
      </c>
      <c r="F46" s="169">
        <v>112.6</v>
      </c>
      <c r="G46" s="169">
        <v>218.5</v>
      </c>
      <c r="H46" s="169">
        <v>104.9</v>
      </c>
      <c r="I46" s="169">
        <v>100.1</v>
      </c>
      <c r="J46" s="169">
        <v>71.599999999999994</v>
      </c>
      <c r="K46" s="169">
        <v>80.3</v>
      </c>
      <c r="L46" s="169">
        <v>69.900000000000006</v>
      </c>
      <c r="M46" s="169">
        <v>72.3</v>
      </c>
      <c r="N46" s="169">
        <v>67.2</v>
      </c>
      <c r="O46" s="169">
        <v>63.1</v>
      </c>
      <c r="P46" s="315">
        <v>81.400000000000006</v>
      </c>
      <c r="Q46" s="169">
        <v>84.2</v>
      </c>
    </row>
    <row r="47" spans="1:17" ht="12.75" customHeight="1" x14ac:dyDescent="0.2">
      <c r="A47" s="129"/>
      <c r="B47" s="92" t="s">
        <v>1</v>
      </c>
      <c r="C47" s="169">
        <v>75.7</v>
      </c>
      <c r="D47" s="169">
        <v>74.8</v>
      </c>
      <c r="E47" s="169">
        <v>93.4</v>
      </c>
      <c r="F47" s="169">
        <v>112.3</v>
      </c>
      <c r="G47" s="169">
        <v>212.5</v>
      </c>
      <c r="H47" s="169">
        <v>104.8</v>
      </c>
      <c r="I47" s="169">
        <v>100</v>
      </c>
      <c r="J47" s="169">
        <v>73.099999999999994</v>
      </c>
      <c r="K47" s="169">
        <v>78.5</v>
      </c>
      <c r="L47" s="169">
        <v>70.2</v>
      </c>
      <c r="M47" s="169">
        <v>71.599999999999994</v>
      </c>
      <c r="N47" s="169">
        <v>69</v>
      </c>
      <c r="O47" s="169">
        <v>63.5</v>
      </c>
      <c r="P47" s="315">
        <v>81.2</v>
      </c>
      <c r="Q47" s="169">
        <v>84.3</v>
      </c>
    </row>
    <row r="48" spans="1:17" ht="12.75" customHeight="1" x14ac:dyDescent="0.2">
      <c r="A48" s="129"/>
      <c r="B48" s="92" t="s">
        <v>2</v>
      </c>
      <c r="C48" s="169">
        <v>75.8</v>
      </c>
      <c r="D48" s="169">
        <v>74.900000000000006</v>
      </c>
      <c r="E48" s="169">
        <v>91.8</v>
      </c>
      <c r="F48" s="169">
        <v>112.6</v>
      </c>
      <c r="G48" s="169">
        <v>204.8</v>
      </c>
      <c r="H48" s="169">
        <v>105.8</v>
      </c>
      <c r="I48" s="169">
        <v>99.5</v>
      </c>
      <c r="J48" s="169">
        <v>73</v>
      </c>
      <c r="K48" s="169">
        <v>80</v>
      </c>
      <c r="L48" s="169">
        <v>70.2</v>
      </c>
      <c r="M48" s="169">
        <v>71.400000000000006</v>
      </c>
      <c r="N48" s="169">
        <v>69</v>
      </c>
      <c r="O48" s="169">
        <v>63.5</v>
      </c>
      <c r="P48" s="315">
        <v>81</v>
      </c>
      <c r="Q48" s="169">
        <v>84.4</v>
      </c>
    </row>
    <row r="49" spans="1:17" ht="26.25" customHeight="1" x14ac:dyDescent="0.2">
      <c r="A49" s="129">
        <v>2001</v>
      </c>
      <c r="B49" s="92" t="s">
        <v>3</v>
      </c>
      <c r="C49" s="169">
        <v>76.8</v>
      </c>
      <c r="D49" s="169">
        <v>75.900000000000006</v>
      </c>
      <c r="E49" s="169">
        <v>87</v>
      </c>
      <c r="F49" s="169">
        <v>112.1</v>
      </c>
      <c r="G49" s="169">
        <v>201</v>
      </c>
      <c r="H49" s="169">
        <v>105.3</v>
      </c>
      <c r="I49" s="169">
        <v>104.1</v>
      </c>
      <c r="J49" s="169">
        <v>72.400000000000006</v>
      </c>
      <c r="K49" s="169">
        <v>79.8</v>
      </c>
      <c r="L49" s="169">
        <v>71.5</v>
      </c>
      <c r="M49" s="169">
        <v>73.3</v>
      </c>
      <c r="N49" s="169">
        <v>69.900000000000006</v>
      </c>
      <c r="O49" s="169">
        <v>65.099999999999994</v>
      </c>
      <c r="P49" s="315">
        <v>81.8</v>
      </c>
      <c r="Q49" s="169">
        <v>85.4</v>
      </c>
    </row>
    <row r="50" spans="1:17" ht="12.75" customHeight="1" x14ac:dyDescent="0.2">
      <c r="A50" s="129"/>
      <c r="B50" s="92" t="s">
        <v>4</v>
      </c>
      <c r="C50" s="169">
        <v>77.400000000000006</v>
      </c>
      <c r="D50" s="169">
        <v>76.5</v>
      </c>
      <c r="E50" s="169">
        <v>86.2</v>
      </c>
      <c r="F50" s="169">
        <v>110.7</v>
      </c>
      <c r="G50" s="169">
        <v>204.5</v>
      </c>
      <c r="H50" s="169">
        <v>103.4</v>
      </c>
      <c r="I50" s="169">
        <v>103.1</v>
      </c>
      <c r="J50" s="169">
        <v>73.400000000000006</v>
      </c>
      <c r="K50" s="169">
        <v>81.599999999999994</v>
      </c>
      <c r="L50" s="169">
        <v>72.400000000000006</v>
      </c>
      <c r="M50" s="169">
        <v>74.099999999999994</v>
      </c>
      <c r="N50" s="169">
        <v>70.8</v>
      </c>
      <c r="O50" s="169">
        <v>65.900000000000006</v>
      </c>
      <c r="P50" s="315">
        <v>83</v>
      </c>
      <c r="Q50" s="169">
        <v>86</v>
      </c>
    </row>
    <row r="51" spans="1:17" ht="12.75" customHeight="1" x14ac:dyDescent="0.2">
      <c r="A51" s="129"/>
      <c r="B51" s="92" t="s">
        <v>1</v>
      </c>
      <c r="C51" s="169">
        <v>78</v>
      </c>
      <c r="D51" s="169">
        <v>77</v>
      </c>
      <c r="E51" s="169">
        <v>87.6</v>
      </c>
      <c r="F51" s="169">
        <v>110.7</v>
      </c>
      <c r="G51" s="169">
        <v>206.5</v>
      </c>
      <c r="H51" s="169">
        <v>103.4</v>
      </c>
      <c r="I51" s="169">
        <v>102</v>
      </c>
      <c r="J51" s="169">
        <v>72.400000000000006</v>
      </c>
      <c r="K51" s="169">
        <v>81.400000000000006</v>
      </c>
      <c r="L51" s="169">
        <v>73</v>
      </c>
      <c r="M51" s="169">
        <v>75.7</v>
      </c>
      <c r="N51" s="169">
        <v>71</v>
      </c>
      <c r="O51" s="169">
        <v>66.400000000000006</v>
      </c>
      <c r="P51" s="315">
        <v>83</v>
      </c>
      <c r="Q51" s="169">
        <v>86.6</v>
      </c>
    </row>
    <row r="52" spans="1:17" ht="12.75" customHeight="1" x14ac:dyDescent="0.2">
      <c r="A52" s="129"/>
      <c r="B52" s="92" t="s">
        <v>2</v>
      </c>
      <c r="C52" s="169">
        <v>78.3</v>
      </c>
      <c r="D52" s="169">
        <v>77.3</v>
      </c>
      <c r="E52" s="169">
        <v>88.5</v>
      </c>
      <c r="F52" s="169">
        <v>109.2</v>
      </c>
      <c r="G52" s="169">
        <v>205.8</v>
      </c>
      <c r="H52" s="169">
        <v>101.7</v>
      </c>
      <c r="I52" s="169">
        <v>100.3</v>
      </c>
      <c r="J52" s="169">
        <v>73.7</v>
      </c>
      <c r="K52" s="169">
        <v>83</v>
      </c>
      <c r="L52" s="169">
        <v>73.5</v>
      </c>
      <c r="M52" s="169">
        <v>77.400000000000006</v>
      </c>
      <c r="N52" s="169">
        <v>71.099999999999994</v>
      </c>
      <c r="O52" s="169">
        <v>66.2</v>
      </c>
      <c r="P52" s="315">
        <v>84.1</v>
      </c>
      <c r="Q52" s="169">
        <v>86.9</v>
      </c>
    </row>
    <row r="53" spans="1:17" ht="26.25" customHeight="1" x14ac:dyDescent="0.2">
      <c r="A53" s="129">
        <v>2002</v>
      </c>
      <c r="B53" s="92" t="s">
        <v>3</v>
      </c>
      <c r="C53" s="169">
        <v>78.7</v>
      </c>
      <c r="D53" s="169">
        <v>77.599999999999994</v>
      </c>
      <c r="E53" s="169">
        <v>99.7</v>
      </c>
      <c r="F53" s="169">
        <v>109.6</v>
      </c>
      <c r="G53" s="169">
        <v>204.9</v>
      </c>
      <c r="H53" s="169">
        <v>102</v>
      </c>
      <c r="I53" s="169">
        <v>99.9</v>
      </c>
      <c r="J53" s="169">
        <v>75.8</v>
      </c>
      <c r="K53" s="169">
        <v>83.9</v>
      </c>
      <c r="L53" s="169">
        <v>73.5</v>
      </c>
      <c r="M53" s="169">
        <v>77.599999999999994</v>
      </c>
      <c r="N53" s="169">
        <v>72.099999999999994</v>
      </c>
      <c r="O53" s="169">
        <v>65.900000000000006</v>
      </c>
      <c r="P53" s="315">
        <v>84.1</v>
      </c>
      <c r="Q53" s="169">
        <v>87.2</v>
      </c>
    </row>
    <row r="54" spans="1:17" ht="12.75" customHeight="1" x14ac:dyDescent="0.2">
      <c r="A54" s="129"/>
      <c r="B54" s="92" t="s">
        <v>4</v>
      </c>
      <c r="C54" s="169">
        <v>79.2</v>
      </c>
      <c r="D54" s="169">
        <v>78</v>
      </c>
      <c r="E54" s="169">
        <v>99.7</v>
      </c>
      <c r="F54" s="169">
        <v>109.2</v>
      </c>
      <c r="G54" s="169">
        <v>210.3</v>
      </c>
      <c r="H54" s="169">
        <v>100.8</v>
      </c>
      <c r="I54" s="169">
        <v>101.6</v>
      </c>
      <c r="J54" s="169">
        <v>76</v>
      </c>
      <c r="K54" s="169">
        <v>84.4</v>
      </c>
      <c r="L54" s="169">
        <v>74.2</v>
      </c>
      <c r="M54" s="169">
        <v>78.2</v>
      </c>
      <c r="N54" s="169">
        <v>71.8</v>
      </c>
      <c r="O54" s="169">
        <v>66.8</v>
      </c>
      <c r="P54" s="315">
        <v>85.2</v>
      </c>
      <c r="Q54" s="169">
        <v>87.7</v>
      </c>
    </row>
    <row r="55" spans="1:17" ht="12.75" customHeight="1" x14ac:dyDescent="0.2">
      <c r="A55" s="129"/>
      <c r="B55" s="92" t="s">
        <v>232</v>
      </c>
      <c r="C55" s="169">
        <v>79.8</v>
      </c>
      <c r="D55" s="169">
        <v>78.8</v>
      </c>
      <c r="E55" s="169">
        <v>98</v>
      </c>
      <c r="F55" s="169">
        <v>109.2</v>
      </c>
      <c r="G55" s="169">
        <v>194.5</v>
      </c>
      <c r="H55" s="169">
        <v>101.8</v>
      </c>
      <c r="I55" s="169">
        <v>104.9</v>
      </c>
      <c r="J55" s="169">
        <v>76.5</v>
      </c>
      <c r="K55" s="169">
        <v>87.4</v>
      </c>
      <c r="L55" s="169">
        <v>74.8</v>
      </c>
      <c r="M55" s="169">
        <v>79.3</v>
      </c>
      <c r="N55" s="169">
        <v>72.400000000000006</v>
      </c>
      <c r="O55" s="169">
        <v>67</v>
      </c>
      <c r="P55" s="315">
        <v>85.8</v>
      </c>
      <c r="Q55" s="169">
        <v>88.2</v>
      </c>
    </row>
    <row r="56" spans="1:17" ht="12.75" customHeight="1" x14ac:dyDescent="0.2">
      <c r="A56" s="129"/>
      <c r="B56" s="92" t="s">
        <v>2</v>
      </c>
      <c r="C56" s="169">
        <v>80.5</v>
      </c>
      <c r="D56" s="169">
        <v>79.400000000000006</v>
      </c>
      <c r="E56" s="169">
        <v>96.9</v>
      </c>
      <c r="F56" s="169">
        <v>108.6</v>
      </c>
      <c r="G56" s="169">
        <v>203.5</v>
      </c>
      <c r="H56" s="169">
        <v>100.1</v>
      </c>
      <c r="I56" s="169">
        <v>106.5</v>
      </c>
      <c r="J56" s="169">
        <v>77.099999999999994</v>
      </c>
      <c r="K56" s="169">
        <v>88.8</v>
      </c>
      <c r="L56" s="169">
        <v>75.599999999999994</v>
      </c>
      <c r="M56" s="169">
        <v>80.099999999999994</v>
      </c>
      <c r="N56" s="169">
        <v>73.099999999999994</v>
      </c>
      <c r="O56" s="169">
        <v>67.900000000000006</v>
      </c>
      <c r="P56" s="315">
        <v>86.5</v>
      </c>
      <c r="Q56" s="169">
        <v>88.9</v>
      </c>
    </row>
    <row r="57" spans="1:17" ht="26.25" customHeight="1" x14ac:dyDescent="0.2">
      <c r="A57" s="129">
        <v>2003</v>
      </c>
      <c r="B57" s="92" t="s">
        <v>3</v>
      </c>
      <c r="C57" s="169">
        <v>81.099999999999994</v>
      </c>
      <c r="D57" s="169">
        <v>80</v>
      </c>
      <c r="E57" s="169">
        <v>95</v>
      </c>
      <c r="F57" s="169">
        <v>108.1</v>
      </c>
      <c r="G57" s="169">
        <v>202.2</v>
      </c>
      <c r="H57" s="169">
        <v>99.9</v>
      </c>
      <c r="I57" s="169">
        <v>99.9</v>
      </c>
      <c r="J57" s="169">
        <v>80.2</v>
      </c>
      <c r="K57" s="169">
        <v>86.8</v>
      </c>
      <c r="L57" s="169">
        <v>76.599999999999994</v>
      </c>
      <c r="M57" s="169">
        <v>79.2</v>
      </c>
      <c r="N57" s="169">
        <v>75.3</v>
      </c>
      <c r="O57" s="169">
        <v>69.400000000000006</v>
      </c>
      <c r="P57" s="315">
        <v>87.1</v>
      </c>
      <c r="Q57" s="169">
        <v>89.4</v>
      </c>
    </row>
    <row r="58" spans="1:17" ht="12.75" customHeight="1" x14ac:dyDescent="0.2">
      <c r="A58" s="129"/>
      <c r="B58" s="92" t="s">
        <v>4</v>
      </c>
      <c r="C58" s="169">
        <v>81.8</v>
      </c>
      <c r="D58" s="169">
        <v>81</v>
      </c>
      <c r="E58" s="169">
        <v>95.2</v>
      </c>
      <c r="F58" s="169">
        <v>107.9</v>
      </c>
      <c r="G58" s="169">
        <v>191.5</v>
      </c>
      <c r="H58" s="169">
        <v>100.2</v>
      </c>
      <c r="I58" s="169">
        <v>103.7</v>
      </c>
      <c r="J58" s="169">
        <v>80</v>
      </c>
      <c r="K58" s="169">
        <v>89.1</v>
      </c>
      <c r="L58" s="169">
        <v>77.5</v>
      </c>
      <c r="M58" s="169">
        <v>80.7</v>
      </c>
      <c r="N58" s="169">
        <v>76.7</v>
      </c>
      <c r="O58" s="169">
        <v>70.3</v>
      </c>
      <c r="P58" s="315">
        <v>87.6</v>
      </c>
      <c r="Q58" s="169">
        <v>90.1</v>
      </c>
    </row>
    <row r="59" spans="1:17" ht="12.75" customHeight="1" x14ac:dyDescent="0.2">
      <c r="A59" s="129"/>
      <c r="B59" s="92" t="s">
        <v>1</v>
      </c>
      <c r="C59" s="169">
        <v>82.7</v>
      </c>
      <c r="D59" s="169">
        <v>81.7</v>
      </c>
      <c r="E59" s="169">
        <v>94.1</v>
      </c>
      <c r="F59" s="169">
        <v>108.7</v>
      </c>
      <c r="G59" s="169">
        <v>189.5</v>
      </c>
      <c r="H59" s="169">
        <v>100.8</v>
      </c>
      <c r="I59" s="169">
        <v>107.7</v>
      </c>
      <c r="J59" s="169">
        <v>81.3</v>
      </c>
      <c r="K59" s="169">
        <v>91.4</v>
      </c>
      <c r="L59" s="169">
        <v>78.099999999999994</v>
      </c>
      <c r="M59" s="169">
        <v>81.599999999999994</v>
      </c>
      <c r="N59" s="169">
        <v>75.8</v>
      </c>
      <c r="O59" s="169">
        <v>71.099999999999994</v>
      </c>
      <c r="P59" s="315">
        <v>88.2</v>
      </c>
      <c r="Q59" s="169">
        <v>90.9</v>
      </c>
    </row>
    <row r="60" spans="1:17" ht="12.75" customHeight="1" x14ac:dyDescent="0.2">
      <c r="A60" s="129"/>
      <c r="B60" s="92" t="s">
        <v>2</v>
      </c>
      <c r="C60" s="169">
        <v>83.3</v>
      </c>
      <c r="D60" s="169">
        <v>82.4</v>
      </c>
      <c r="E60" s="169">
        <v>93.3</v>
      </c>
      <c r="F60" s="169">
        <v>109.3</v>
      </c>
      <c r="G60" s="169">
        <v>187</v>
      </c>
      <c r="H60" s="169">
        <v>101.8</v>
      </c>
      <c r="I60" s="169">
        <v>109.1</v>
      </c>
      <c r="J60" s="169">
        <v>80.2</v>
      </c>
      <c r="K60" s="169">
        <v>93.8</v>
      </c>
      <c r="L60" s="169">
        <v>78.599999999999994</v>
      </c>
      <c r="M60" s="169">
        <v>81.599999999999994</v>
      </c>
      <c r="N60" s="169">
        <v>77</v>
      </c>
      <c r="O60" s="169">
        <v>72.099999999999994</v>
      </c>
      <c r="P60" s="315">
        <v>87.9</v>
      </c>
      <c r="Q60" s="169">
        <v>91.6</v>
      </c>
    </row>
    <row r="61" spans="1:17" ht="26.25" customHeight="1" x14ac:dyDescent="0.2">
      <c r="A61" s="129">
        <v>2004</v>
      </c>
      <c r="B61" s="92" t="s">
        <v>3</v>
      </c>
      <c r="C61" s="169">
        <v>83.8</v>
      </c>
      <c r="D61" s="169">
        <v>82.8</v>
      </c>
      <c r="E61" s="169">
        <v>93.7</v>
      </c>
      <c r="F61" s="169">
        <v>109.7</v>
      </c>
      <c r="G61" s="169">
        <v>182</v>
      </c>
      <c r="H61" s="169">
        <v>102.7</v>
      </c>
      <c r="I61" s="169">
        <v>108.4</v>
      </c>
      <c r="J61" s="169">
        <v>80.5</v>
      </c>
      <c r="K61" s="169">
        <v>96.9</v>
      </c>
      <c r="L61" s="169">
        <v>78.8</v>
      </c>
      <c r="M61" s="169">
        <v>83</v>
      </c>
      <c r="N61" s="169">
        <v>77.099999999999994</v>
      </c>
      <c r="O61" s="169">
        <v>71.900000000000006</v>
      </c>
      <c r="P61" s="315">
        <v>88.1</v>
      </c>
      <c r="Q61" s="169">
        <v>91.9</v>
      </c>
    </row>
    <row r="62" spans="1:17" ht="12.75" customHeight="1" x14ac:dyDescent="0.2">
      <c r="A62" s="129"/>
      <c r="B62" s="92" t="s">
        <v>4</v>
      </c>
      <c r="C62" s="169">
        <v>84.1</v>
      </c>
      <c r="D62" s="169">
        <v>83.2</v>
      </c>
      <c r="E62" s="169">
        <v>92.5</v>
      </c>
      <c r="F62" s="169">
        <v>110</v>
      </c>
      <c r="G62" s="169">
        <v>182.2</v>
      </c>
      <c r="H62" s="169">
        <v>102.9</v>
      </c>
      <c r="I62" s="169">
        <v>107</v>
      </c>
      <c r="J62" s="169">
        <v>83.6</v>
      </c>
      <c r="K62" s="169">
        <v>95.2</v>
      </c>
      <c r="L62" s="169">
        <v>79.3</v>
      </c>
      <c r="M62" s="169">
        <v>83.3</v>
      </c>
      <c r="N62" s="169">
        <v>77.599999999999994</v>
      </c>
      <c r="O62" s="169">
        <v>72.5</v>
      </c>
      <c r="P62" s="315">
        <v>88.6</v>
      </c>
      <c r="Q62" s="169">
        <v>92.2</v>
      </c>
    </row>
    <row r="63" spans="1:17" ht="12.75" customHeight="1" x14ac:dyDescent="0.2">
      <c r="A63" s="129"/>
      <c r="B63" s="92" t="s">
        <v>1</v>
      </c>
      <c r="C63" s="169">
        <v>84.3</v>
      </c>
      <c r="D63" s="169">
        <v>83.3</v>
      </c>
      <c r="E63" s="169">
        <v>92.3</v>
      </c>
      <c r="F63" s="169">
        <v>108.2</v>
      </c>
      <c r="G63" s="169">
        <v>175.8</v>
      </c>
      <c r="H63" s="169">
        <v>101.4</v>
      </c>
      <c r="I63" s="169">
        <v>106.4</v>
      </c>
      <c r="J63" s="169">
        <v>81.400000000000006</v>
      </c>
      <c r="K63" s="169">
        <v>94.6</v>
      </c>
      <c r="L63" s="169">
        <v>79.7</v>
      </c>
      <c r="M63" s="169">
        <v>83.2</v>
      </c>
      <c r="N63" s="169">
        <v>79</v>
      </c>
      <c r="O63" s="169">
        <v>73.099999999999994</v>
      </c>
      <c r="P63" s="315">
        <v>88.2</v>
      </c>
      <c r="Q63" s="169">
        <v>92.1</v>
      </c>
    </row>
    <row r="64" spans="1:17" ht="12.75" customHeight="1" x14ac:dyDescent="0.2">
      <c r="A64" s="129"/>
      <c r="B64" s="92" t="s">
        <v>2</v>
      </c>
      <c r="C64" s="169">
        <v>84.5</v>
      </c>
      <c r="D64" s="169">
        <v>83.5</v>
      </c>
      <c r="E64" s="169">
        <v>90.4</v>
      </c>
      <c r="F64" s="169">
        <v>109</v>
      </c>
      <c r="G64" s="169">
        <v>173.6</v>
      </c>
      <c r="H64" s="169">
        <v>102.8</v>
      </c>
      <c r="I64" s="169">
        <v>104.9</v>
      </c>
      <c r="J64" s="169">
        <v>81.400000000000006</v>
      </c>
      <c r="K64" s="169">
        <v>93.6</v>
      </c>
      <c r="L64" s="169">
        <v>79.900000000000006</v>
      </c>
      <c r="M64" s="169">
        <v>82.8</v>
      </c>
      <c r="N64" s="169">
        <v>79.8</v>
      </c>
      <c r="O64" s="169">
        <v>73.5</v>
      </c>
      <c r="P64" s="315">
        <v>88.3</v>
      </c>
      <c r="Q64" s="169">
        <v>92.2</v>
      </c>
    </row>
    <row r="65" spans="1:17" ht="26.25" customHeight="1" x14ac:dyDescent="0.2">
      <c r="A65" s="129">
        <v>2005</v>
      </c>
      <c r="B65" s="92" t="s">
        <v>3</v>
      </c>
      <c r="C65" s="169">
        <v>85.3</v>
      </c>
      <c r="D65" s="169">
        <v>84.4</v>
      </c>
      <c r="E65" s="169">
        <v>100.6</v>
      </c>
      <c r="F65" s="169">
        <v>108.2</v>
      </c>
      <c r="G65" s="169">
        <v>169.6</v>
      </c>
      <c r="H65" s="169">
        <v>101.8</v>
      </c>
      <c r="I65" s="169">
        <v>105.9</v>
      </c>
      <c r="J65" s="169">
        <v>84</v>
      </c>
      <c r="K65" s="169">
        <v>94.3</v>
      </c>
      <c r="L65" s="169">
        <v>80.900000000000006</v>
      </c>
      <c r="M65" s="169">
        <v>82.4</v>
      </c>
      <c r="N65" s="169">
        <v>80.7</v>
      </c>
      <c r="O65" s="169">
        <v>74.599999999999994</v>
      </c>
      <c r="P65" s="315">
        <v>89.8</v>
      </c>
      <c r="Q65" s="169">
        <v>92.9</v>
      </c>
    </row>
    <row r="66" spans="1:17" ht="12.75" customHeight="1" x14ac:dyDescent="0.2">
      <c r="A66" s="129"/>
      <c r="B66" s="92" t="s">
        <v>4</v>
      </c>
      <c r="C66" s="169">
        <v>86.2</v>
      </c>
      <c r="D66" s="169">
        <v>85.4</v>
      </c>
      <c r="E66" s="169">
        <v>99.6</v>
      </c>
      <c r="F66" s="169">
        <v>109.4</v>
      </c>
      <c r="G66" s="169">
        <v>170.2</v>
      </c>
      <c r="H66" s="169">
        <v>102.9</v>
      </c>
      <c r="I66" s="169">
        <v>107.5</v>
      </c>
      <c r="J66" s="169">
        <v>85.6</v>
      </c>
      <c r="K66" s="169">
        <v>93.6</v>
      </c>
      <c r="L66" s="169">
        <v>82</v>
      </c>
      <c r="M66" s="169">
        <v>82.5</v>
      </c>
      <c r="N66" s="169">
        <v>80.8</v>
      </c>
      <c r="O66" s="169">
        <v>76.099999999999994</v>
      </c>
      <c r="P66" s="315">
        <v>91.9</v>
      </c>
      <c r="Q66" s="169">
        <v>93.7</v>
      </c>
    </row>
    <row r="67" spans="1:17" ht="12.75" customHeight="1" x14ac:dyDescent="0.2">
      <c r="A67" s="129"/>
      <c r="B67" s="92" t="s">
        <v>1</v>
      </c>
      <c r="C67" s="169">
        <v>87.2</v>
      </c>
      <c r="D67" s="169">
        <v>86.7</v>
      </c>
      <c r="E67" s="169">
        <v>99.8</v>
      </c>
      <c r="F67" s="169">
        <v>107.9</v>
      </c>
      <c r="G67" s="169">
        <v>157.69999999999999</v>
      </c>
      <c r="H67" s="169">
        <v>102.5</v>
      </c>
      <c r="I67" s="169">
        <v>105.5</v>
      </c>
      <c r="J67" s="169">
        <v>85.9</v>
      </c>
      <c r="K67" s="169">
        <v>91.7</v>
      </c>
      <c r="L67" s="169">
        <v>83.8</v>
      </c>
      <c r="M67" s="169">
        <v>82.8</v>
      </c>
      <c r="N67" s="169">
        <v>83.1</v>
      </c>
      <c r="O67" s="169">
        <v>78.400000000000006</v>
      </c>
      <c r="P67" s="315">
        <v>93.3</v>
      </c>
      <c r="Q67" s="169">
        <v>94.7</v>
      </c>
    </row>
    <row r="68" spans="1:17" ht="12.75" customHeight="1" x14ac:dyDescent="0.2">
      <c r="A68" s="129"/>
      <c r="B68" s="92" t="s">
        <v>2</v>
      </c>
      <c r="C68" s="169">
        <v>88.5</v>
      </c>
      <c r="D68" s="169">
        <v>88.3</v>
      </c>
      <c r="E68" s="169">
        <v>98.1</v>
      </c>
      <c r="F68" s="169">
        <v>108.5</v>
      </c>
      <c r="G68" s="169">
        <v>160.69999999999999</v>
      </c>
      <c r="H68" s="169">
        <v>102.6</v>
      </c>
      <c r="I68" s="169">
        <v>107</v>
      </c>
      <c r="J68" s="169">
        <v>86.3</v>
      </c>
      <c r="K68" s="169">
        <v>91.5</v>
      </c>
      <c r="L68" s="169">
        <v>85.6</v>
      </c>
      <c r="M68" s="169">
        <v>84.1</v>
      </c>
      <c r="N68" s="169">
        <v>85.3</v>
      </c>
      <c r="O68" s="169">
        <v>80.599999999999994</v>
      </c>
      <c r="P68" s="315">
        <v>94.4</v>
      </c>
      <c r="Q68" s="169">
        <v>95.9</v>
      </c>
    </row>
    <row r="69" spans="1:17" ht="26.25" customHeight="1" x14ac:dyDescent="0.2">
      <c r="A69" s="129">
        <v>2006</v>
      </c>
      <c r="B69" s="92" t="s">
        <v>3</v>
      </c>
      <c r="C69" s="169">
        <v>88.8</v>
      </c>
      <c r="D69" s="169">
        <v>88.3</v>
      </c>
      <c r="E69" s="169">
        <v>94.4</v>
      </c>
      <c r="F69" s="169">
        <v>109.4</v>
      </c>
      <c r="G69" s="169">
        <v>165.2</v>
      </c>
      <c r="H69" s="169">
        <v>103.5</v>
      </c>
      <c r="I69" s="169">
        <v>110.6</v>
      </c>
      <c r="J69" s="169">
        <v>83</v>
      </c>
      <c r="K69" s="169">
        <v>92.4</v>
      </c>
      <c r="L69" s="169">
        <v>85.5</v>
      </c>
      <c r="M69" s="169">
        <v>85.4</v>
      </c>
      <c r="N69" s="169">
        <v>83.8</v>
      </c>
      <c r="O69" s="169">
        <v>80.7</v>
      </c>
      <c r="P69" s="315">
        <v>94</v>
      </c>
      <c r="Q69" s="169">
        <v>96</v>
      </c>
    </row>
    <row r="70" spans="1:17" ht="12.75" customHeight="1" x14ac:dyDescent="0.2">
      <c r="A70" s="129"/>
      <c r="B70" s="92" t="s">
        <v>4</v>
      </c>
      <c r="C70" s="169">
        <v>89</v>
      </c>
      <c r="D70" s="169">
        <v>88.4</v>
      </c>
      <c r="E70" s="169">
        <v>93.1</v>
      </c>
      <c r="F70" s="169">
        <v>108.9</v>
      </c>
      <c r="G70" s="169">
        <v>154.19999999999999</v>
      </c>
      <c r="H70" s="169">
        <v>104.4</v>
      </c>
      <c r="I70" s="169">
        <v>105.6</v>
      </c>
      <c r="J70" s="169">
        <v>84.2</v>
      </c>
      <c r="K70" s="169">
        <v>93.1</v>
      </c>
      <c r="L70" s="169">
        <v>85.6</v>
      </c>
      <c r="M70" s="169">
        <v>86</v>
      </c>
      <c r="N70" s="169">
        <v>84.4</v>
      </c>
      <c r="O70" s="169">
        <v>80.8</v>
      </c>
      <c r="P70" s="315">
        <v>93.2</v>
      </c>
      <c r="Q70" s="169">
        <v>96.1</v>
      </c>
    </row>
    <row r="71" spans="1:17" ht="12.75" customHeight="1" x14ac:dyDescent="0.2">
      <c r="A71" s="129"/>
      <c r="B71" s="92" t="s">
        <v>1</v>
      </c>
      <c r="C71" s="169">
        <v>89</v>
      </c>
      <c r="D71" s="169">
        <v>88.4</v>
      </c>
      <c r="E71" s="169">
        <v>94.3</v>
      </c>
      <c r="F71" s="169">
        <v>109.1</v>
      </c>
      <c r="G71" s="169">
        <v>153</v>
      </c>
      <c r="H71" s="169">
        <v>105.1</v>
      </c>
      <c r="I71" s="169">
        <v>104.1</v>
      </c>
      <c r="J71" s="169">
        <v>83.2</v>
      </c>
      <c r="K71" s="169">
        <v>93.4</v>
      </c>
      <c r="L71" s="169">
        <v>85.5</v>
      </c>
      <c r="M71" s="169">
        <v>85.9</v>
      </c>
      <c r="N71" s="169">
        <v>83.9</v>
      </c>
      <c r="O71" s="169">
        <v>81.099999999999994</v>
      </c>
      <c r="P71" s="315">
        <v>93</v>
      </c>
      <c r="Q71" s="169">
        <v>95.9</v>
      </c>
    </row>
    <row r="72" spans="1:17" ht="12.75" customHeight="1" x14ac:dyDescent="0.2">
      <c r="A72" s="129"/>
      <c r="B72" s="92" t="s">
        <v>2</v>
      </c>
      <c r="C72" s="169">
        <v>89.3</v>
      </c>
      <c r="D72" s="169">
        <v>88.8</v>
      </c>
      <c r="E72" s="169">
        <v>92.4</v>
      </c>
      <c r="F72" s="169">
        <v>109.2</v>
      </c>
      <c r="G72" s="169">
        <v>149.19999999999999</v>
      </c>
      <c r="H72" s="169">
        <v>105.7</v>
      </c>
      <c r="I72" s="169">
        <v>103.9</v>
      </c>
      <c r="J72" s="169">
        <v>84.4</v>
      </c>
      <c r="K72" s="169">
        <v>95.1</v>
      </c>
      <c r="L72" s="169">
        <v>85.8</v>
      </c>
      <c r="M72" s="169">
        <v>86.5</v>
      </c>
      <c r="N72" s="169">
        <v>83.9</v>
      </c>
      <c r="O72" s="169">
        <v>81.5</v>
      </c>
      <c r="P72" s="315">
        <v>92.8</v>
      </c>
      <c r="Q72" s="169">
        <v>96.1</v>
      </c>
    </row>
    <row r="73" spans="1:17" ht="26.25" customHeight="1" x14ac:dyDescent="0.2">
      <c r="A73" s="129">
        <v>2007</v>
      </c>
      <c r="B73" s="92" t="s">
        <v>3</v>
      </c>
      <c r="C73" s="169">
        <v>90.2</v>
      </c>
      <c r="D73" s="169">
        <v>89.7</v>
      </c>
      <c r="E73" s="169">
        <v>90</v>
      </c>
      <c r="F73" s="169">
        <v>109.5</v>
      </c>
      <c r="G73" s="169">
        <v>151.80000000000001</v>
      </c>
      <c r="H73" s="169">
        <v>105.3</v>
      </c>
      <c r="I73" s="169">
        <v>104.7</v>
      </c>
      <c r="J73" s="169">
        <v>87.8</v>
      </c>
      <c r="K73" s="169">
        <v>96.3</v>
      </c>
      <c r="L73" s="169">
        <v>86.8</v>
      </c>
      <c r="M73" s="169">
        <v>88.3</v>
      </c>
      <c r="N73" s="169">
        <v>85.5</v>
      </c>
      <c r="O73" s="169">
        <v>83.1</v>
      </c>
      <c r="P73" s="315">
        <v>92.2</v>
      </c>
      <c r="Q73" s="169">
        <v>96.9</v>
      </c>
    </row>
    <row r="74" spans="1:17" ht="12.75" customHeight="1" x14ac:dyDescent="0.2">
      <c r="A74" s="129"/>
      <c r="B74" s="92" t="s">
        <v>4</v>
      </c>
      <c r="C74" s="169">
        <v>90.9</v>
      </c>
      <c r="D74" s="169">
        <v>90.4</v>
      </c>
      <c r="E74" s="169">
        <v>90</v>
      </c>
      <c r="F74" s="169">
        <v>109.6</v>
      </c>
      <c r="G74" s="169">
        <v>152.19999999999999</v>
      </c>
      <c r="H74" s="169">
        <v>105.5</v>
      </c>
      <c r="I74" s="169">
        <v>104.7</v>
      </c>
      <c r="J74" s="169">
        <v>87.4</v>
      </c>
      <c r="K74" s="169">
        <v>95.8</v>
      </c>
      <c r="L74" s="169">
        <v>87.7</v>
      </c>
      <c r="M74" s="169">
        <v>88.9</v>
      </c>
      <c r="N74" s="169">
        <v>87.9</v>
      </c>
      <c r="O74" s="169">
        <v>84.4</v>
      </c>
      <c r="P74" s="315">
        <v>91.8</v>
      </c>
      <c r="Q74" s="169">
        <v>97.4</v>
      </c>
    </row>
    <row r="75" spans="1:17" ht="12.75" customHeight="1" x14ac:dyDescent="0.2">
      <c r="A75" s="129"/>
      <c r="B75" s="92" t="s">
        <v>1</v>
      </c>
      <c r="C75" s="169">
        <v>91.7</v>
      </c>
      <c r="D75" s="169">
        <v>91.1</v>
      </c>
      <c r="E75" s="169">
        <v>90</v>
      </c>
      <c r="F75" s="169">
        <v>109.1</v>
      </c>
      <c r="G75" s="169">
        <v>148.4</v>
      </c>
      <c r="H75" s="169">
        <v>105.2</v>
      </c>
      <c r="I75" s="169">
        <v>107.2</v>
      </c>
      <c r="J75" s="169">
        <v>86.1</v>
      </c>
      <c r="K75" s="169">
        <v>94.4</v>
      </c>
      <c r="L75" s="169">
        <v>88.7</v>
      </c>
      <c r="M75" s="169">
        <v>89.9</v>
      </c>
      <c r="N75" s="169">
        <v>88.9</v>
      </c>
      <c r="O75" s="169">
        <v>85.9</v>
      </c>
      <c r="P75" s="315">
        <v>92</v>
      </c>
      <c r="Q75" s="169">
        <v>98</v>
      </c>
    </row>
    <row r="76" spans="1:17" ht="12.75" customHeight="1" x14ac:dyDescent="0.2">
      <c r="A76" s="129"/>
      <c r="B76" s="92" t="s">
        <v>2</v>
      </c>
      <c r="C76" s="169">
        <v>92.4</v>
      </c>
      <c r="D76" s="169">
        <v>91.9</v>
      </c>
      <c r="E76" s="169">
        <v>90.7</v>
      </c>
      <c r="F76" s="169">
        <v>109.7</v>
      </c>
      <c r="G76" s="169">
        <v>148.69999999999999</v>
      </c>
      <c r="H76" s="169">
        <v>105.3</v>
      </c>
      <c r="I76" s="169">
        <v>111</v>
      </c>
      <c r="J76" s="169">
        <v>88</v>
      </c>
      <c r="K76" s="169">
        <v>95.5</v>
      </c>
      <c r="L76" s="169">
        <v>89.4</v>
      </c>
      <c r="M76" s="169">
        <v>89.9</v>
      </c>
      <c r="N76" s="169">
        <v>88.6</v>
      </c>
      <c r="O76" s="169">
        <v>87</v>
      </c>
      <c r="P76" s="315">
        <v>93.1</v>
      </c>
      <c r="Q76" s="169">
        <v>98.6</v>
      </c>
    </row>
    <row r="77" spans="1:17" ht="26.25" customHeight="1" x14ac:dyDescent="0.2">
      <c r="A77" s="129">
        <v>2008</v>
      </c>
      <c r="B77" s="92" t="s">
        <v>3</v>
      </c>
      <c r="C77" s="169">
        <v>92.7</v>
      </c>
      <c r="D77" s="169">
        <v>92.3</v>
      </c>
      <c r="E77" s="169">
        <v>100.1</v>
      </c>
      <c r="F77" s="169">
        <v>109.3</v>
      </c>
      <c r="G77" s="169">
        <v>143.9</v>
      </c>
      <c r="H77" s="169">
        <v>105.6</v>
      </c>
      <c r="I77" s="169">
        <v>109.2</v>
      </c>
      <c r="J77" s="169">
        <v>89</v>
      </c>
      <c r="K77" s="169">
        <v>96.5</v>
      </c>
      <c r="L77" s="169">
        <v>89.9</v>
      </c>
      <c r="M77" s="169">
        <v>89.7</v>
      </c>
      <c r="N77" s="169">
        <v>89.2</v>
      </c>
      <c r="O77" s="169">
        <v>87.3</v>
      </c>
      <c r="P77" s="315">
        <v>94.2</v>
      </c>
      <c r="Q77" s="169">
        <v>98.7</v>
      </c>
    </row>
    <row r="78" spans="1:17" ht="12.75" customHeight="1" x14ac:dyDescent="0.2">
      <c r="A78" s="129"/>
      <c r="B78" s="92" t="s">
        <v>4</v>
      </c>
      <c r="C78" s="169">
        <v>92.1</v>
      </c>
      <c r="D78" s="169">
        <v>91.7</v>
      </c>
      <c r="E78" s="169">
        <v>97.4</v>
      </c>
      <c r="F78" s="169">
        <v>108.5</v>
      </c>
      <c r="G78" s="169">
        <v>144</v>
      </c>
      <c r="H78" s="169">
        <v>103.9</v>
      </c>
      <c r="I78" s="169">
        <v>111</v>
      </c>
      <c r="J78" s="169">
        <v>90.5</v>
      </c>
      <c r="K78" s="169">
        <v>95.5</v>
      </c>
      <c r="L78" s="169">
        <v>89.3</v>
      </c>
      <c r="M78" s="169">
        <v>88.8</v>
      </c>
      <c r="N78" s="169">
        <v>89.4</v>
      </c>
      <c r="O78" s="169">
        <v>86.4</v>
      </c>
      <c r="P78" s="315">
        <v>93.9</v>
      </c>
      <c r="Q78" s="169">
        <v>97.8</v>
      </c>
    </row>
    <row r="79" spans="1:17" ht="12.75" customHeight="1" x14ac:dyDescent="0.2">
      <c r="A79" s="129"/>
      <c r="B79" s="92" t="s">
        <v>1</v>
      </c>
      <c r="C79" s="169">
        <v>90.5</v>
      </c>
      <c r="D79" s="169">
        <v>90.4</v>
      </c>
      <c r="E79" s="169">
        <v>95.6</v>
      </c>
      <c r="F79" s="169">
        <v>107.2</v>
      </c>
      <c r="G79" s="169">
        <v>141.9</v>
      </c>
      <c r="H79" s="169">
        <v>102.4</v>
      </c>
      <c r="I79" s="169">
        <v>107.6</v>
      </c>
      <c r="J79" s="169">
        <v>94.3</v>
      </c>
      <c r="K79" s="169">
        <v>92.8</v>
      </c>
      <c r="L79" s="169">
        <v>88.1</v>
      </c>
      <c r="M79" s="169">
        <v>85.6</v>
      </c>
      <c r="N79" s="169">
        <v>87.5</v>
      </c>
      <c r="O79" s="169">
        <v>85.8</v>
      </c>
      <c r="P79" s="315">
        <v>93.2</v>
      </c>
      <c r="Q79" s="169">
        <v>96</v>
      </c>
    </row>
    <row r="80" spans="1:17" ht="12.75" customHeight="1" x14ac:dyDescent="0.2">
      <c r="A80" s="129"/>
      <c r="B80" s="92" t="s">
        <v>2</v>
      </c>
      <c r="C80" s="169">
        <v>88.6</v>
      </c>
      <c r="D80" s="169">
        <v>88.6</v>
      </c>
      <c r="E80" s="169">
        <v>92.4</v>
      </c>
      <c r="F80" s="169">
        <v>102.3</v>
      </c>
      <c r="G80" s="169">
        <v>135.4</v>
      </c>
      <c r="H80" s="169">
        <v>97.7</v>
      </c>
      <c r="I80" s="169">
        <v>107.9</v>
      </c>
      <c r="J80" s="169">
        <v>86.7</v>
      </c>
      <c r="K80" s="169">
        <v>87.2</v>
      </c>
      <c r="L80" s="169">
        <v>87</v>
      </c>
      <c r="M80" s="169">
        <v>82.5</v>
      </c>
      <c r="N80" s="169">
        <v>86.1</v>
      </c>
      <c r="O80" s="169">
        <v>85.5</v>
      </c>
      <c r="P80" s="315">
        <v>92.6</v>
      </c>
      <c r="Q80" s="169">
        <v>93.8</v>
      </c>
    </row>
    <row r="81" spans="1:17" ht="26.25" customHeight="1" x14ac:dyDescent="0.2">
      <c r="A81" s="129">
        <v>2009</v>
      </c>
      <c r="B81" s="92" t="s">
        <v>3</v>
      </c>
      <c r="C81" s="169">
        <v>87.1</v>
      </c>
      <c r="D81" s="169">
        <v>86.9</v>
      </c>
      <c r="E81" s="169">
        <v>91.6</v>
      </c>
      <c r="F81" s="169">
        <v>97.4</v>
      </c>
      <c r="G81" s="169">
        <v>131.80000000000001</v>
      </c>
      <c r="H81" s="169">
        <v>92.4</v>
      </c>
      <c r="I81" s="169">
        <v>105.8</v>
      </c>
      <c r="J81" s="169">
        <v>80.5</v>
      </c>
      <c r="K81" s="169">
        <v>81</v>
      </c>
      <c r="L81" s="169">
        <v>86.2</v>
      </c>
      <c r="M81" s="169">
        <v>81.400000000000006</v>
      </c>
      <c r="N81" s="169">
        <v>83.1</v>
      </c>
      <c r="O81" s="169">
        <v>84.5</v>
      </c>
      <c r="P81" s="315">
        <v>93.2</v>
      </c>
      <c r="Q81" s="169">
        <v>92.1</v>
      </c>
    </row>
    <row r="82" spans="1:17" ht="12.75" customHeight="1" x14ac:dyDescent="0.2">
      <c r="A82" s="129"/>
      <c r="B82" s="92" t="s">
        <v>4</v>
      </c>
      <c r="C82" s="169">
        <v>86.9</v>
      </c>
      <c r="D82" s="169">
        <v>86.6</v>
      </c>
      <c r="E82" s="169">
        <v>90.4</v>
      </c>
      <c r="F82" s="169">
        <v>97.6</v>
      </c>
      <c r="G82" s="169">
        <v>132.30000000000001</v>
      </c>
      <c r="H82" s="169">
        <v>92.6</v>
      </c>
      <c r="I82" s="169">
        <v>105.3</v>
      </c>
      <c r="J82" s="169">
        <v>81.5</v>
      </c>
      <c r="K82" s="169">
        <v>80</v>
      </c>
      <c r="L82" s="169">
        <v>85.9</v>
      </c>
      <c r="M82" s="169">
        <v>81.3</v>
      </c>
      <c r="N82" s="169">
        <v>80.8</v>
      </c>
      <c r="O82" s="169">
        <v>84.2</v>
      </c>
      <c r="P82" s="315">
        <v>93.9</v>
      </c>
      <c r="Q82" s="169">
        <v>91.7</v>
      </c>
    </row>
    <row r="83" spans="1:17" ht="12.75" customHeight="1" x14ac:dyDescent="0.2">
      <c r="A83" s="129"/>
      <c r="B83" s="92" t="s">
        <v>1</v>
      </c>
      <c r="C83" s="169">
        <v>87.1</v>
      </c>
      <c r="D83" s="169">
        <v>86.8</v>
      </c>
      <c r="E83" s="169">
        <v>90.2</v>
      </c>
      <c r="F83" s="169">
        <v>96.6</v>
      </c>
      <c r="G83" s="169">
        <v>125</v>
      </c>
      <c r="H83" s="169">
        <v>92.3</v>
      </c>
      <c r="I83" s="169">
        <v>107.4</v>
      </c>
      <c r="J83" s="169">
        <v>81.400000000000006</v>
      </c>
      <c r="K83" s="169">
        <v>81.400000000000006</v>
      </c>
      <c r="L83" s="169">
        <v>86.1</v>
      </c>
      <c r="M83" s="169">
        <v>81.400000000000006</v>
      </c>
      <c r="N83" s="169">
        <v>81.7</v>
      </c>
      <c r="O83" s="169">
        <v>83.7</v>
      </c>
      <c r="P83" s="315">
        <v>95</v>
      </c>
      <c r="Q83" s="169">
        <v>91.7</v>
      </c>
    </row>
    <row r="84" spans="1:17" ht="12.75" customHeight="1" x14ac:dyDescent="0.2">
      <c r="A84" s="129"/>
      <c r="B84" s="92" t="s">
        <v>2</v>
      </c>
      <c r="C84" s="169">
        <v>87.4</v>
      </c>
      <c r="D84" s="169">
        <v>87</v>
      </c>
      <c r="E84" s="169">
        <v>90.3</v>
      </c>
      <c r="F84" s="169">
        <v>97.5</v>
      </c>
      <c r="G84" s="169">
        <v>123</v>
      </c>
      <c r="H84" s="169">
        <v>93.8</v>
      </c>
      <c r="I84" s="169">
        <v>107</v>
      </c>
      <c r="J84" s="169">
        <v>82.1</v>
      </c>
      <c r="K84" s="169">
        <v>80.400000000000006</v>
      </c>
      <c r="L84" s="169">
        <v>86.3</v>
      </c>
      <c r="M84" s="169">
        <v>82.7</v>
      </c>
      <c r="N84" s="169">
        <v>83.5</v>
      </c>
      <c r="O84" s="169">
        <v>83.3</v>
      </c>
      <c r="P84" s="315">
        <v>94.4</v>
      </c>
      <c r="Q84" s="169">
        <v>91.8</v>
      </c>
    </row>
    <row r="85" spans="1:17" ht="26.25" customHeight="1" x14ac:dyDescent="0.2">
      <c r="A85" s="129">
        <v>2010</v>
      </c>
      <c r="B85" s="92" t="s">
        <v>3</v>
      </c>
      <c r="C85" s="169">
        <v>87.8</v>
      </c>
      <c r="D85" s="169">
        <v>87.5</v>
      </c>
      <c r="E85" s="169">
        <v>89.5</v>
      </c>
      <c r="F85" s="169">
        <v>99.2</v>
      </c>
      <c r="G85" s="169">
        <v>126.7</v>
      </c>
      <c r="H85" s="169">
        <v>94.9</v>
      </c>
      <c r="I85" s="169">
        <v>112.6</v>
      </c>
      <c r="J85" s="169">
        <v>81.2</v>
      </c>
      <c r="K85" s="169">
        <v>84.3</v>
      </c>
      <c r="L85" s="169">
        <v>86.3</v>
      </c>
      <c r="M85" s="169">
        <v>82</v>
      </c>
      <c r="N85" s="169">
        <v>84</v>
      </c>
      <c r="O85" s="169">
        <v>83.8</v>
      </c>
      <c r="P85" s="315">
        <v>93.9</v>
      </c>
      <c r="Q85" s="169">
        <v>92</v>
      </c>
    </row>
    <row r="86" spans="1:17" ht="12.75" customHeight="1" x14ac:dyDescent="0.2">
      <c r="A86" s="129"/>
      <c r="B86" s="92" t="s">
        <v>4</v>
      </c>
      <c r="C86" s="169">
        <v>88.5</v>
      </c>
      <c r="D86" s="169">
        <v>88.3</v>
      </c>
      <c r="E86" s="169">
        <v>89.6</v>
      </c>
      <c r="F86" s="169">
        <v>100.3</v>
      </c>
      <c r="G86" s="169">
        <v>125.6</v>
      </c>
      <c r="H86" s="169">
        <v>96.6</v>
      </c>
      <c r="I86" s="169">
        <v>110</v>
      </c>
      <c r="J86" s="169">
        <v>82.8</v>
      </c>
      <c r="K86" s="169">
        <v>88.4</v>
      </c>
      <c r="L86" s="169">
        <v>86.9</v>
      </c>
      <c r="M86" s="169">
        <v>82.6</v>
      </c>
      <c r="N86" s="169">
        <v>84.3</v>
      </c>
      <c r="O86" s="169">
        <v>84.5</v>
      </c>
      <c r="P86" s="315">
        <v>94.4</v>
      </c>
      <c r="Q86" s="169">
        <v>92.6</v>
      </c>
    </row>
    <row r="87" spans="1:17" ht="12.75" customHeight="1" x14ac:dyDescent="0.2">
      <c r="A87" s="129"/>
      <c r="B87" s="92" t="s">
        <v>1</v>
      </c>
      <c r="C87" s="169">
        <v>89</v>
      </c>
      <c r="D87" s="169">
        <v>89</v>
      </c>
      <c r="E87" s="169">
        <v>90.8</v>
      </c>
      <c r="F87" s="169">
        <v>100.6</v>
      </c>
      <c r="G87" s="169">
        <v>123.6</v>
      </c>
      <c r="H87" s="169">
        <v>97.9</v>
      </c>
      <c r="I87" s="169">
        <v>106.3</v>
      </c>
      <c r="J87" s="169">
        <v>83</v>
      </c>
      <c r="K87" s="169">
        <v>90.1</v>
      </c>
      <c r="L87" s="169">
        <v>87.5</v>
      </c>
      <c r="M87" s="169">
        <v>83.2</v>
      </c>
      <c r="N87" s="169">
        <v>85.6</v>
      </c>
      <c r="O87" s="169">
        <v>85.1</v>
      </c>
      <c r="P87" s="315">
        <v>94.7</v>
      </c>
      <c r="Q87" s="169">
        <v>93</v>
      </c>
    </row>
    <row r="88" spans="1:17" ht="12.75" customHeight="1" x14ac:dyDescent="0.2">
      <c r="A88" s="129"/>
      <c r="B88" s="92" t="s">
        <v>2</v>
      </c>
      <c r="C88" s="169">
        <v>89.1</v>
      </c>
      <c r="D88" s="169">
        <v>89.3</v>
      </c>
      <c r="E88" s="169">
        <v>90.9</v>
      </c>
      <c r="F88" s="169">
        <v>101.6</v>
      </c>
      <c r="G88" s="169">
        <v>118.8</v>
      </c>
      <c r="H88" s="169">
        <v>98.9</v>
      </c>
      <c r="I88" s="169">
        <v>114</v>
      </c>
      <c r="J88" s="169">
        <v>83.4</v>
      </c>
      <c r="K88" s="169">
        <v>87.7</v>
      </c>
      <c r="L88" s="169">
        <v>87.8</v>
      </c>
      <c r="M88" s="169">
        <v>83</v>
      </c>
      <c r="N88" s="169">
        <v>86.4</v>
      </c>
      <c r="O88" s="169">
        <v>85.7</v>
      </c>
      <c r="P88" s="315">
        <v>94.9</v>
      </c>
      <c r="Q88" s="169">
        <v>92.9</v>
      </c>
    </row>
    <row r="89" spans="1:17" ht="26.25" customHeight="1" x14ac:dyDescent="0.2">
      <c r="A89" s="129">
        <v>2011</v>
      </c>
      <c r="B89" s="92" t="s">
        <v>3</v>
      </c>
      <c r="C89" s="169">
        <v>89.8</v>
      </c>
      <c r="D89" s="169">
        <v>89.9</v>
      </c>
      <c r="E89" s="169">
        <v>100.6</v>
      </c>
      <c r="F89" s="169">
        <v>100.9</v>
      </c>
      <c r="G89" s="169">
        <v>113.4</v>
      </c>
      <c r="H89" s="169">
        <v>99.3</v>
      </c>
      <c r="I89" s="169">
        <v>106.1</v>
      </c>
      <c r="J89" s="169">
        <v>86.1</v>
      </c>
      <c r="K89" s="169">
        <v>89.1</v>
      </c>
      <c r="L89" s="169">
        <v>88.4</v>
      </c>
      <c r="M89" s="169">
        <v>83.6</v>
      </c>
      <c r="N89" s="169">
        <v>86.4</v>
      </c>
      <c r="O89" s="169">
        <v>86.2</v>
      </c>
      <c r="P89" s="315">
        <v>95.7</v>
      </c>
      <c r="Q89" s="169">
        <v>93.4</v>
      </c>
    </row>
    <row r="90" spans="1:17" ht="12.75" customHeight="1" x14ac:dyDescent="0.2">
      <c r="A90" s="129"/>
      <c r="B90" s="92" t="s">
        <v>4</v>
      </c>
      <c r="C90" s="169">
        <v>89.9</v>
      </c>
      <c r="D90" s="169">
        <v>90</v>
      </c>
      <c r="E90" s="169">
        <v>100.6</v>
      </c>
      <c r="F90" s="169">
        <v>99.9</v>
      </c>
      <c r="G90" s="169">
        <v>105.2</v>
      </c>
      <c r="H90" s="169">
        <v>99.6</v>
      </c>
      <c r="I90" s="169">
        <v>102.8</v>
      </c>
      <c r="J90" s="169">
        <v>87.4</v>
      </c>
      <c r="K90" s="169">
        <v>90.1</v>
      </c>
      <c r="L90" s="169">
        <v>88.5</v>
      </c>
      <c r="M90" s="169">
        <v>84</v>
      </c>
      <c r="N90" s="169">
        <v>87.2</v>
      </c>
      <c r="O90" s="169">
        <v>86.5</v>
      </c>
      <c r="P90" s="315">
        <v>94.9</v>
      </c>
      <c r="Q90" s="169">
        <v>93.4</v>
      </c>
    </row>
    <row r="91" spans="1:17" ht="12.75" customHeight="1" x14ac:dyDescent="0.2">
      <c r="A91" s="129"/>
      <c r="B91" s="92" t="s">
        <v>1</v>
      </c>
      <c r="C91" s="169">
        <v>90.2</v>
      </c>
      <c r="D91" s="169">
        <v>90.1</v>
      </c>
      <c r="E91" s="169">
        <v>100</v>
      </c>
      <c r="F91" s="169">
        <v>99.4</v>
      </c>
      <c r="G91" s="169">
        <v>102.8</v>
      </c>
      <c r="H91" s="169">
        <v>99.1</v>
      </c>
      <c r="I91" s="169">
        <v>107.5</v>
      </c>
      <c r="J91" s="169">
        <v>86.4</v>
      </c>
      <c r="K91" s="169">
        <v>89.5</v>
      </c>
      <c r="L91" s="169">
        <v>88.7</v>
      </c>
      <c r="M91" s="169">
        <v>84.3</v>
      </c>
      <c r="N91" s="169">
        <v>87.9</v>
      </c>
      <c r="O91" s="169">
        <v>87.1</v>
      </c>
      <c r="P91" s="315">
        <v>94.3</v>
      </c>
      <c r="Q91" s="169">
        <v>93.5</v>
      </c>
    </row>
    <row r="92" spans="1:17" ht="12.75" customHeight="1" x14ac:dyDescent="0.2">
      <c r="A92" s="129"/>
      <c r="B92" s="92" t="s">
        <v>2</v>
      </c>
      <c r="C92" s="169">
        <v>90.3</v>
      </c>
      <c r="D92" s="169">
        <v>90.1</v>
      </c>
      <c r="E92" s="169">
        <v>98.8</v>
      </c>
      <c r="F92" s="169">
        <v>99</v>
      </c>
      <c r="G92" s="169">
        <v>102.7</v>
      </c>
      <c r="H92" s="169">
        <v>98.8</v>
      </c>
      <c r="I92" s="169">
        <v>100.3</v>
      </c>
      <c r="J92" s="169">
        <v>89.4</v>
      </c>
      <c r="K92" s="169">
        <v>89.4</v>
      </c>
      <c r="L92" s="169">
        <v>88.8</v>
      </c>
      <c r="M92" s="169">
        <v>83.9</v>
      </c>
      <c r="N92" s="169">
        <v>87.5</v>
      </c>
      <c r="O92" s="169">
        <v>87.4</v>
      </c>
      <c r="P92" s="315">
        <v>94.7</v>
      </c>
      <c r="Q92" s="169">
        <v>93.5</v>
      </c>
    </row>
    <row r="93" spans="1:17" ht="26.25" customHeight="1" x14ac:dyDescent="0.2">
      <c r="A93" s="129">
        <v>2012</v>
      </c>
      <c r="B93" s="92" t="s">
        <v>3</v>
      </c>
      <c r="C93" s="169">
        <v>90.9</v>
      </c>
      <c r="D93" s="169">
        <v>90.9</v>
      </c>
      <c r="E93" s="169">
        <v>94.6</v>
      </c>
      <c r="F93" s="169">
        <v>98.5</v>
      </c>
      <c r="G93" s="169">
        <v>99</v>
      </c>
      <c r="H93" s="169">
        <v>99.3</v>
      </c>
      <c r="I93" s="169">
        <v>98.8</v>
      </c>
      <c r="J93" s="169">
        <v>87.1</v>
      </c>
      <c r="K93" s="169">
        <v>86.4</v>
      </c>
      <c r="L93" s="169">
        <v>90.1</v>
      </c>
      <c r="M93" s="169">
        <v>84.4</v>
      </c>
      <c r="N93" s="169">
        <v>89.3</v>
      </c>
      <c r="O93" s="169">
        <v>88.9</v>
      </c>
      <c r="P93" s="315">
        <v>95.9</v>
      </c>
      <c r="Q93" s="169">
        <v>93.9</v>
      </c>
    </row>
    <row r="94" spans="1:17" ht="12.75" customHeight="1" x14ac:dyDescent="0.2">
      <c r="A94" s="129"/>
      <c r="B94" s="92" t="s">
        <v>4</v>
      </c>
      <c r="C94" s="169">
        <v>90.9</v>
      </c>
      <c r="D94" s="169">
        <v>90.8</v>
      </c>
      <c r="E94" s="169">
        <v>92.9</v>
      </c>
      <c r="F94" s="169">
        <v>97.3</v>
      </c>
      <c r="G94" s="169">
        <v>95.9</v>
      </c>
      <c r="H94" s="169">
        <v>97.6</v>
      </c>
      <c r="I94" s="169">
        <v>106.2</v>
      </c>
      <c r="J94" s="169">
        <v>86.8</v>
      </c>
      <c r="K94" s="169">
        <v>83</v>
      </c>
      <c r="L94" s="169">
        <v>90.3</v>
      </c>
      <c r="M94" s="169">
        <v>84.6</v>
      </c>
      <c r="N94" s="169">
        <v>88</v>
      </c>
      <c r="O94" s="169">
        <v>89.6</v>
      </c>
      <c r="P94" s="315">
        <v>96.3</v>
      </c>
      <c r="Q94" s="169">
        <v>93.7</v>
      </c>
    </row>
    <row r="95" spans="1:17" ht="12.75" customHeight="1" x14ac:dyDescent="0.2">
      <c r="A95" s="129"/>
      <c r="B95" s="92" t="s">
        <v>1</v>
      </c>
      <c r="C95" s="169">
        <v>92</v>
      </c>
      <c r="D95" s="169">
        <v>91.7</v>
      </c>
      <c r="E95" s="169">
        <v>92.8</v>
      </c>
      <c r="F95" s="169">
        <v>97.5</v>
      </c>
      <c r="G95" s="169">
        <v>95.9</v>
      </c>
      <c r="H95" s="169">
        <v>98.1</v>
      </c>
      <c r="I95" s="169">
        <v>102</v>
      </c>
      <c r="J95" s="169">
        <v>87.4</v>
      </c>
      <c r="K95" s="169">
        <v>81.7</v>
      </c>
      <c r="L95" s="169">
        <v>91.6</v>
      </c>
      <c r="M95" s="169">
        <v>86.3</v>
      </c>
      <c r="N95" s="169">
        <v>88.4</v>
      </c>
      <c r="O95" s="169">
        <v>90.9</v>
      </c>
      <c r="P95" s="315">
        <v>97.5</v>
      </c>
      <c r="Q95" s="169">
        <v>94.7</v>
      </c>
    </row>
    <row r="96" spans="1:17" ht="12.75" customHeight="1" x14ac:dyDescent="0.2">
      <c r="A96" s="129"/>
      <c r="B96" s="92" t="s">
        <v>2</v>
      </c>
      <c r="C96" s="169">
        <v>91.7</v>
      </c>
      <c r="D96" s="169">
        <v>91.6</v>
      </c>
      <c r="E96" s="169">
        <v>92.2</v>
      </c>
      <c r="F96" s="169">
        <v>95.2</v>
      </c>
      <c r="G96" s="169">
        <v>87.2</v>
      </c>
      <c r="H96" s="169">
        <v>96.3</v>
      </c>
      <c r="I96" s="169">
        <v>105.6</v>
      </c>
      <c r="J96" s="169">
        <v>87.6</v>
      </c>
      <c r="K96" s="169">
        <v>82.3</v>
      </c>
      <c r="L96" s="169">
        <v>91.7</v>
      </c>
      <c r="M96" s="169">
        <v>86</v>
      </c>
      <c r="N96" s="169">
        <v>89.4</v>
      </c>
      <c r="O96" s="169">
        <v>91.1</v>
      </c>
      <c r="P96" s="315">
        <v>97.2</v>
      </c>
      <c r="Q96" s="169">
        <v>94.3</v>
      </c>
    </row>
    <row r="97" spans="1:17" ht="26.25" customHeight="1" x14ac:dyDescent="0.2">
      <c r="A97" s="129">
        <v>2013</v>
      </c>
      <c r="B97" s="92" t="s">
        <v>3</v>
      </c>
      <c r="C97" s="169">
        <v>92.3</v>
      </c>
      <c r="D97" s="169">
        <v>92</v>
      </c>
      <c r="E97" s="169">
        <v>92</v>
      </c>
      <c r="F97" s="169">
        <v>95.5</v>
      </c>
      <c r="G97" s="169">
        <v>89.8</v>
      </c>
      <c r="H97" s="169">
        <v>96</v>
      </c>
      <c r="I97" s="169">
        <v>106.7</v>
      </c>
      <c r="J97" s="169">
        <v>87.2</v>
      </c>
      <c r="K97" s="169">
        <v>82.1</v>
      </c>
      <c r="L97" s="169">
        <v>92.1</v>
      </c>
      <c r="M97" s="169">
        <v>87.1</v>
      </c>
      <c r="N97" s="169">
        <v>90.8</v>
      </c>
      <c r="O97" s="169">
        <v>91.4</v>
      </c>
      <c r="P97" s="315">
        <v>97.2</v>
      </c>
      <c r="Q97" s="169">
        <v>94.8</v>
      </c>
    </row>
    <row r="98" spans="1:17" ht="12.75" customHeight="1" x14ac:dyDescent="0.2">
      <c r="A98" s="129"/>
      <c r="B98" s="92" t="s">
        <v>4</v>
      </c>
      <c r="C98" s="169">
        <v>92.8</v>
      </c>
      <c r="D98" s="169">
        <v>92.3</v>
      </c>
      <c r="E98" s="169">
        <v>92.7</v>
      </c>
      <c r="F98" s="169">
        <v>96.2</v>
      </c>
      <c r="G98" s="169">
        <v>91.4</v>
      </c>
      <c r="H98" s="169">
        <v>96.6</v>
      </c>
      <c r="I98" s="169">
        <v>105.2</v>
      </c>
      <c r="J98" s="169">
        <v>89.1</v>
      </c>
      <c r="K98" s="169">
        <v>83.4</v>
      </c>
      <c r="L98" s="169">
        <v>92.2</v>
      </c>
      <c r="M98" s="169">
        <v>88</v>
      </c>
      <c r="N98" s="169">
        <v>89.9</v>
      </c>
      <c r="O98" s="169">
        <v>91.8</v>
      </c>
      <c r="P98" s="315">
        <v>96.7</v>
      </c>
      <c r="Q98" s="169">
        <v>95.1</v>
      </c>
    </row>
    <row r="99" spans="1:17" ht="12.75" customHeight="1" x14ac:dyDescent="0.2">
      <c r="A99" s="129"/>
      <c r="B99" s="92" t="s">
        <v>1</v>
      </c>
      <c r="C99" s="169">
        <v>93.7</v>
      </c>
      <c r="D99" s="169">
        <v>92.9</v>
      </c>
      <c r="E99" s="169">
        <v>94.1</v>
      </c>
      <c r="F99" s="169">
        <v>96.8</v>
      </c>
      <c r="G99" s="169">
        <v>93</v>
      </c>
      <c r="H99" s="169">
        <v>97.2</v>
      </c>
      <c r="I99" s="169">
        <v>99.5</v>
      </c>
      <c r="J99" s="169">
        <v>93.5</v>
      </c>
      <c r="K99" s="169">
        <v>85.8</v>
      </c>
      <c r="L99" s="169">
        <v>92.8</v>
      </c>
      <c r="M99" s="169">
        <v>88.9</v>
      </c>
      <c r="N99" s="169">
        <v>90.3</v>
      </c>
      <c r="O99" s="169">
        <v>92.7</v>
      </c>
      <c r="P99" s="315">
        <v>96.6</v>
      </c>
      <c r="Q99" s="169">
        <v>95.8</v>
      </c>
    </row>
    <row r="100" spans="1:17" ht="12.75" customHeight="1" x14ac:dyDescent="0.2">
      <c r="A100" s="129"/>
      <c r="B100" s="92" t="s">
        <v>2</v>
      </c>
      <c r="C100" s="169">
        <v>94.1</v>
      </c>
      <c r="D100" s="169">
        <v>93.4</v>
      </c>
      <c r="E100" s="169">
        <v>95.2</v>
      </c>
      <c r="F100" s="169">
        <v>97.2</v>
      </c>
      <c r="G100" s="169">
        <v>93.1</v>
      </c>
      <c r="H100" s="169">
        <v>97.6</v>
      </c>
      <c r="I100" s="169">
        <v>100.9</v>
      </c>
      <c r="J100" s="169">
        <v>93.8</v>
      </c>
      <c r="K100" s="169">
        <v>87</v>
      </c>
      <c r="L100" s="169">
        <v>93.2</v>
      </c>
      <c r="M100" s="169">
        <v>89.1</v>
      </c>
      <c r="N100" s="169">
        <v>90.4</v>
      </c>
      <c r="O100" s="169">
        <v>93</v>
      </c>
      <c r="P100" s="315">
        <v>97.4</v>
      </c>
      <c r="Q100" s="169">
        <v>96.1</v>
      </c>
    </row>
    <row r="101" spans="1:17" ht="24.75" customHeight="1" x14ac:dyDescent="0.2">
      <c r="A101" s="129">
        <v>2014</v>
      </c>
      <c r="B101" s="92" t="s">
        <v>3</v>
      </c>
      <c r="C101" s="169">
        <v>94.9</v>
      </c>
      <c r="D101" s="169">
        <v>94.4</v>
      </c>
      <c r="E101" s="169">
        <v>102</v>
      </c>
      <c r="F101" s="169">
        <v>97.4</v>
      </c>
      <c r="G101" s="169">
        <v>93.1</v>
      </c>
      <c r="H101" s="169">
        <v>98.8</v>
      </c>
      <c r="I101" s="169">
        <v>95.2</v>
      </c>
      <c r="J101" s="169">
        <v>93.5</v>
      </c>
      <c r="K101" s="169">
        <v>89.2</v>
      </c>
      <c r="L101" s="169">
        <v>94.1</v>
      </c>
      <c r="M101" s="169">
        <v>90.5</v>
      </c>
      <c r="N101" s="169">
        <v>90.9</v>
      </c>
      <c r="O101" s="169">
        <v>94</v>
      </c>
      <c r="P101" s="315">
        <v>98.3</v>
      </c>
      <c r="Q101" s="169">
        <v>96.7</v>
      </c>
    </row>
    <row r="102" spans="1:17" x14ac:dyDescent="0.2">
      <c r="A102" s="129"/>
      <c r="B102" s="92" t="s">
        <v>4</v>
      </c>
      <c r="C102" s="169">
        <v>95.7</v>
      </c>
      <c r="D102" s="169">
        <v>95.3</v>
      </c>
      <c r="E102" s="169">
        <v>104.5</v>
      </c>
      <c r="F102" s="169">
        <v>97.8</v>
      </c>
      <c r="G102" s="169">
        <v>93.1</v>
      </c>
      <c r="H102" s="169">
        <v>99.5</v>
      </c>
      <c r="I102" s="169">
        <v>96</v>
      </c>
      <c r="J102" s="169">
        <v>90.8</v>
      </c>
      <c r="K102" s="169">
        <v>91.1</v>
      </c>
      <c r="L102" s="169">
        <v>95.1</v>
      </c>
      <c r="M102" s="169">
        <v>91.7</v>
      </c>
      <c r="N102" s="169">
        <v>92.3</v>
      </c>
      <c r="O102" s="169">
        <v>95</v>
      </c>
      <c r="P102" s="315">
        <v>98.8</v>
      </c>
      <c r="Q102" s="169">
        <v>97.3</v>
      </c>
    </row>
    <row r="103" spans="1:17" ht="12" customHeight="1" x14ac:dyDescent="0.2">
      <c r="A103" s="129"/>
      <c r="B103" s="92" t="s">
        <v>1</v>
      </c>
      <c r="C103" s="169">
        <v>96.4</v>
      </c>
      <c r="D103" s="169">
        <v>96.3</v>
      </c>
      <c r="E103" s="169">
        <v>105.6</v>
      </c>
      <c r="F103" s="169">
        <v>98.1</v>
      </c>
      <c r="G103" s="169">
        <v>90.5</v>
      </c>
      <c r="H103" s="169">
        <v>100.1</v>
      </c>
      <c r="I103" s="169">
        <v>99.4</v>
      </c>
      <c r="J103" s="169">
        <v>90.5</v>
      </c>
      <c r="K103" s="169">
        <v>93.7</v>
      </c>
      <c r="L103" s="169">
        <v>96</v>
      </c>
      <c r="M103" s="169">
        <v>92.5</v>
      </c>
      <c r="N103" s="169">
        <v>93.5</v>
      </c>
      <c r="O103" s="169">
        <v>95.9</v>
      </c>
      <c r="P103" s="315">
        <v>99.4</v>
      </c>
      <c r="Q103" s="169">
        <v>97.8</v>
      </c>
    </row>
    <row r="104" spans="1:17" ht="12" customHeight="1" x14ac:dyDescent="0.2">
      <c r="A104" s="129"/>
      <c r="B104" s="92" t="s">
        <v>2</v>
      </c>
      <c r="C104" s="169">
        <v>97</v>
      </c>
      <c r="D104" s="169">
        <v>97.1</v>
      </c>
      <c r="E104" s="169">
        <v>107.4</v>
      </c>
      <c r="F104" s="169">
        <v>98.3</v>
      </c>
      <c r="G104" s="169">
        <v>92.7</v>
      </c>
      <c r="H104" s="169">
        <v>100.2</v>
      </c>
      <c r="I104" s="169">
        <v>97</v>
      </c>
      <c r="J104" s="169">
        <v>91.3</v>
      </c>
      <c r="K104" s="169">
        <v>94.1</v>
      </c>
      <c r="L104" s="169">
        <v>97</v>
      </c>
      <c r="M104" s="169">
        <v>93.9</v>
      </c>
      <c r="N104" s="169">
        <v>95</v>
      </c>
      <c r="O104" s="169">
        <v>97</v>
      </c>
      <c r="P104" s="315">
        <v>100</v>
      </c>
      <c r="Q104" s="169">
        <v>98.2</v>
      </c>
    </row>
    <row r="105" spans="1:17" ht="21" customHeight="1" x14ac:dyDescent="0.2">
      <c r="A105" s="129">
        <v>2015</v>
      </c>
      <c r="B105" s="92" t="s">
        <v>3</v>
      </c>
      <c r="C105" s="169">
        <v>97.4</v>
      </c>
      <c r="D105" s="169">
        <v>97.5</v>
      </c>
      <c r="E105" s="169">
        <v>106</v>
      </c>
      <c r="F105" s="169">
        <v>98.8</v>
      </c>
      <c r="G105" s="169">
        <v>94.7</v>
      </c>
      <c r="H105" s="169">
        <v>100.2</v>
      </c>
      <c r="I105" s="169">
        <v>99.5</v>
      </c>
      <c r="J105" s="169">
        <v>91.5</v>
      </c>
      <c r="K105" s="169">
        <v>95.1</v>
      </c>
      <c r="L105" s="169">
        <v>97.2</v>
      </c>
      <c r="M105" s="169">
        <v>95</v>
      </c>
      <c r="N105" s="169">
        <v>95.5</v>
      </c>
      <c r="O105" s="169">
        <v>97.2</v>
      </c>
      <c r="P105" s="315">
        <v>99.5</v>
      </c>
      <c r="Q105" s="169">
        <v>98.5</v>
      </c>
    </row>
    <row r="106" spans="1:17" ht="12.75" customHeight="1" x14ac:dyDescent="0.2">
      <c r="A106" s="129"/>
      <c r="B106" s="92" t="s">
        <v>4</v>
      </c>
      <c r="C106" s="169">
        <v>98</v>
      </c>
      <c r="D106" s="169">
        <v>98</v>
      </c>
      <c r="E106" s="169">
        <v>107</v>
      </c>
      <c r="F106" s="169">
        <v>99.5</v>
      </c>
      <c r="G106" s="169">
        <v>102.7</v>
      </c>
      <c r="H106" s="169">
        <v>99.8</v>
      </c>
      <c r="I106" s="169">
        <v>97.6</v>
      </c>
      <c r="J106" s="169">
        <v>95.3</v>
      </c>
      <c r="K106" s="169">
        <v>96.3</v>
      </c>
      <c r="L106" s="169">
        <v>97.9</v>
      </c>
      <c r="M106" s="169">
        <v>96.1</v>
      </c>
      <c r="N106" s="169">
        <v>96.5</v>
      </c>
      <c r="O106" s="169">
        <v>97.6</v>
      </c>
      <c r="P106" s="315">
        <v>100</v>
      </c>
      <c r="Q106" s="169">
        <v>98.9</v>
      </c>
    </row>
    <row r="107" spans="1:17" ht="12.75" customHeight="1" x14ac:dyDescent="0.2">
      <c r="A107" s="129"/>
      <c r="B107" s="92" t="s">
        <v>1</v>
      </c>
      <c r="C107" s="169">
        <v>98.4</v>
      </c>
      <c r="D107" s="169">
        <v>98.3</v>
      </c>
      <c r="E107" s="169">
        <v>106.3</v>
      </c>
      <c r="F107" s="169">
        <v>99.2</v>
      </c>
      <c r="G107" s="169">
        <v>101.8</v>
      </c>
      <c r="H107" s="169">
        <v>99.3</v>
      </c>
      <c r="I107" s="169">
        <v>98.5</v>
      </c>
      <c r="J107" s="169">
        <v>95.7</v>
      </c>
      <c r="K107" s="169">
        <v>95.7</v>
      </c>
      <c r="L107" s="169">
        <v>98.3</v>
      </c>
      <c r="M107" s="169">
        <v>96.6</v>
      </c>
      <c r="N107" s="169">
        <v>97.1</v>
      </c>
      <c r="O107" s="169">
        <v>98.2</v>
      </c>
      <c r="P107" s="315">
        <v>100.2</v>
      </c>
      <c r="Q107" s="169">
        <v>99.1</v>
      </c>
    </row>
    <row r="108" spans="1:17" ht="12" customHeight="1" x14ac:dyDescent="0.2">
      <c r="A108" s="129"/>
      <c r="B108" s="92" t="s">
        <v>2</v>
      </c>
      <c r="C108" s="169">
        <v>99.1</v>
      </c>
      <c r="D108" s="169">
        <v>98.8</v>
      </c>
      <c r="E108" s="169">
        <v>104.6</v>
      </c>
      <c r="F108" s="169">
        <v>98.6</v>
      </c>
      <c r="G108" s="169">
        <v>99.7</v>
      </c>
      <c r="H108" s="169">
        <v>99.2</v>
      </c>
      <c r="I108" s="169">
        <v>96.1</v>
      </c>
      <c r="J108" s="169">
        <v>96</v>
      </c>
      <c r="K108" s="169">
        <v>97.2</v>
      </c>
      <c r="L108" s="169">
        <v>98.9</v>
      </c>
      <c r="M108" s="169">
        <v>97.6</v>
      </c>
      <c r="N108" s="169">
        <v>97.7</v>
      </c>
      <c r="O108" s="169">
        <v>98.9</v>
      </c>
      <c r="P108" s="315">
        <v>100.5</v>
      </c>
      <c r="Q108" s="169">
        <v>99.6</v>
      </c>
    </row>
    <row r="109" spans="1:17" ht="19.5" customHeight="1" x14ac:dyDescent="0.2">
      <c r="A109" s="129">
        <v>2016</v>
      </c>
      <c r="B109" s="92" t="s">
        <v>3</v>
      </c>
      <c r="C109" s="169">
        <v>99.5</v>
      </c>
      <c r="D109" s="169">
        <v>99.1</v>
      </c>
      <c r="E109" s="169">
        <v>100.7</v>
      </c>
      <c r="F109" s="169">
        <v>98.7</v>
      </c>
      <c r="G109" s="169">
        <v>97.9</v>
      </c>
      <c r="H109" s="169">
        <v>99</v>
      </c>
      <c r="I109" s="169">
        <v>98.1</v>
      </c>
      <c r="J109" s="169">
        <v>97.8</v>
      </c>
      <c r="K109" s="169">
        <v>97.5</v>
      </c>
      <c r="L109" s="169">
        <v>99.3</v>
      </c>
      <c r="M109" s="169">
        <v>98.7</v>
      </c>
      <c r="N109" s="169">
        <v>98</v>
      </c>
      <c r="O109" s="169">
        <v>99.3</v>
      </c>
      <c r="P109" s="315">
        <v>100.3</v>
      </c>
      <c r="Q109" s="169">
        <v>99.7</v>
      </c>
    </row>
    <row r="110" spans="1:17" ht="12" customHeight="1" x14ac:dyDescent="0.2">
      <c r="A110" s="129"/>
      <c r="B110" s="92" t="s">
        <v>4</v>
      </c>
      <c r="C110" s="169">
        <v>99.6</v>
      </c>
      <c r="D110" s="169">
        <v>99.6</v>
      </c>
      <c r="E110" s="169">
        <v>99.7</v>
      </c>
      <c r="F110" s="169">
        <v>100.5</v>
      </c>
      <c r="G110" s="169">
        <v>100.1</v>
      </c>
      <c r="H110" s="169">
        <v>100.2</v>
      </c>
      <c r="I110" s="169">
        <v>102.5</v>
      </c>
      <c r="J110" s="169">
        <v>100.5</v>
      </c>
      <c r="K110" s="169">
        <v>99.2</v>
      </c>
      <c r="L110" s="169">
        <v>99.4</v>
      </c>
      <c r="M110" s="169">
        <v>99.2</v>
      </c>
      <c r="N110" s="169">
        <v>98.2</v>
      </c>
      <c r="O110" s="169">
        <v>99.6</v>
      </c>
      <c r="P110" s="315">
        <v>99.9</v>
      </c>
      <c r="Q110" s="169">
        <v>99.7</v>
      </c>
    </row>
    <row r="111" spans="1:17" ht="12" customHeight="1" x14ac:dyDescent="0.2">
      <c r="A111" s="129"/>
      <c r="B111" s="92" t="s">
        <v>1</v>
      </c>
      <c r="C111" s="169">
        <v>100.1</v>
      </c>
      <c r="D111" s="169">
        <v>100.2</v>
      </c>
      <c r="E111" s="169">
        <v>99.5</v>
      </c>
      <c r="F111" s="169">
        <v>100.1</v>
      </c>
      <c r="G111" s="169">
        <v>105.1</v>
      </c>
      <c r="H111" s="169">
        <v>99.7</v>
      </c>
      <c r="I111" s="169">
        <v>98.5</v>
      </c>
      <c r="J111" s="169">
        <v>100.6</v>
      </c>
      <c r="K111" s="169">
        <v>100.2</v>
      </c>
      <c r="L111" s="169">
        <v>100.2</v>
      </c>
      <c r="M111" s="169">
        <v>100.1</v>
      </c>
      <c r="N111" s="169">
        <v>101</v>
      </c>
      <c r="O111" s="169">
        <v>100.3</v>
      </c>
      <c r="P111" s="315">
        <v>99.8</v>
      </c>
      <c r="Q111" s="169">
        <v>100</v>
      </c>
    </row>
    <row r="112" spans="1:17" ht="12" customHeight="1" x14ac:dyDescent="0.2">
      <c r="A112" s="129"/>
      <c r="B112" s="92" t="s">
        <v>2</v>
      </c>
      <c r="C112" s="169">
        <v>100.8</v>
      </c>
      <c r="D112" s="169">
        <v>101.1</v>
      </c>
      <c r="E112" s="169">
        <v>100.1</v>
      </c>
      <c r="F112" s="169">
        <v>100.7</v>
      </c>
      <c r="G112" s="169">
        <v>97</v>
      </c>
      <c r="H112" s="169">
        <v>101</v>
      </c>
      <c r="I112" s="169">
        <v>100.9</v>
      </c>
      <c r="J112" s="169">
        <v>101.2</v>
      </c>
      <c r="K112" s="169">
        <v>103.1</v>
      </c>
      <c r="L112" s="169">
        <v>101</v>
      </c>
      <c r="M112" s="169">
        <v>101.9</v>
      </c>
      <c r="N112" s="169">
        <v>102.8</v>
      </c>
      <c r="O112" s="169">
        <v>100.8</v>
      </c>
      <c r="P112" s="315">
        <v>100</v>
      </c>
      <c r="Q112" s="169">
        <v>100.6</v>
      </c>
    </row>
    <row r="113" spans="1:17" ht="19.5" customHeight="1" x14ac:dyDescent="0.2">
      <c r="A113" s="129">
        <v>2017</v>
      </c>
      <c r="B113" s="123" t="s">
        <v>3</v>
      </c>
      <c r="C113" s="169">
        <v>101.3</v>
      </c>
      <c r="D113" s="169">
        <v>101.5</v>
      </c>
      <c r="E113" s="169">
        <v>102.2</v>
      </c>
      <c r="F113" s="169">
        <v>101</v>
      </c>
      <c r="G113" s="169">
        <v>99.4</v>
      </c>
      <c r="H113" s="169">
        <v>101.5</v>
      </c>
      <c r="I113" s="169">
        <v>96.9</v>
      </c>
      <c r="J113" s="169">
        <v>104.3</v>
      </c>
      <c r="K113" s="169">
        <v>106.5</v>
      </c>
      <c r="L113" s="169">
        <v>101.5</v>
      </c>
      <c r="M113" s="169">
        <v>101.7</v>
      </c>
      <c r="N113" s="169">
        <v>103.3</v>
      </c>
      <c r="O113" s="169">
        <v>101.6</v>
      </c>
      <c r="P113" s="315">
        <v>100.5</v>
      </c>
      <c r="Q113" s="169">
        <v>100.9</v>
      </c>
    </row>
    <row r="114" spans="1:17" x14ac:dyDescent="0.2">
      <c r="A114" s="129"/>
      <c r="B114" s="130" t="s">
        <v>4</v>
      </c>
      <c r="C114" s="169">
        <v>101.5</v>
      </c>
      <c r="D114" s="169">
        <v>101.8</v>
      </c>
      <c r="E114" s="169">
        <v>102.8</v>
      </c>
      <c r="F114" s="169">
        <v>101.2</v>
      </c>
      <c r="G114" s="169">
        <v>100.9</v>
      </c>
      <c r="H114" s="169">
        <v>101.6</v>
      </c>
      <c r="I114" s="169">
        <v>97.8</v>
      </c>
      <c r="J114" s="169">
        <v>103.4</v>
      </c>
      <c r="K114" s="169">
        <v>106.7</v>
      </c>
      <c r="L114" s="169">
        <v>101.9</v>
      </c>
      <c r="M114" s="169">
        <v>102</v>
      </c>
      <c r="N114" s="169">
        <v>104.5</v>
      </c>
      <c r="O114" s="169">
        <v>101.8</v>
      </c>
      <c r="P114" s="315">
        <v>100.7</v>
      </c>
      <c r="Q114" s="169">
        <v>101</v>
      </c>
    </row>
    <row r="115" spans="1:17" x14ac:dyDescent="0.2">
      <c r="A115" s="129"/>
      <c r="B115" s="137" t="s">
        <v>1</v>
      </c>
      <c r="C115" s="169">
        <v>102</v>
      </c>
      <c r="D115" s="169">
        <v>102.3</v>
      </c>
      <c r="E115" s="169">
        <v>103.5</v>
      </c>
      <c r="F115" s="169">
        <v>102.2</v>
      </c>
      <c r="G115" s="169">
        <v>101</v>
      </c>
      <c r="H115" s="169">
        <v>102.7</v>
      </c>
      <c r="I115" s="169">
        <v>99.9</v>
      </c>
      <c r="J115" s="169">
        <v>102.9</v>
      </c>
      <c r="K115" s="169">
        <v>107.4</v>
      </c>
      <c r="L115" s="169">
        <v>102.3</v>
      </c>
      <c r="M115" s="169">
        <v>102.5</v>
      </c>
      <c r="N115" s="169">
        <v>105.2</v>
      </c>
      <c r="O115" s="169">
        <v>102.4</v>
      </c>
      <c r="P115" s="315">
        <v>100.7</v>
      </c>
      <c r="Q115" s="169">
        <v>101.3</v>
      </c>
    </row>
    <row r="116" spans="1:17" x14ac:dyDescent="0.2">
      <c r="A116" s="129"/>
      <c r="B116" s="137" t="s">
        <v>2</v>
      </c>
      <c r="C116" s="169">
        <v>102.5</v>
      </c>
      <c r="D116" s="169">
        <v>102.8</v>
      </c>
      <c r="E116" s="169">
        <v>103.3</v>
      </c>
      <c r="F116" s="169">
        <v>102.9</v>
      </c>
      <c r="G116" s="169">
        <v>96.4</v>
      </c>
      <c r="H116" s="169">
        <v>104.2</v>
      </c>
      <c r="I116" s="169">
        <v>99.2</v>
      </c>
      <c r="J116" s="169">
        <v>102.9</v>
      </c>
      <c r="K116" s="169">
        <v>107.7</v>
      </c>
      <c r="L116" s="169">
        <v>102.6</v>
      </c>
      <c r="M116" s="169">
        <v>102.7</v>
      </c>
      <c r="N116" s="169">
        <v>106.6</v>
      </c>
      <c r="O116" s="169">
        <v>102.8</v>
      </c>
      <c r="P116" s="315">
        <v>100.4</v>
      </c>
      <c r="Q116" s="169">
        <v>101.6</v>
      </c>
    </row>
    <row r="117" spans="1:17" ht="19.5" customHeight="1" x14ac:dyDescent="0.2">
      <c r="A117" s="129">
        <v>2018</v>
      </c>
      <c r="B117" s="143" t="s">
        <v>3</v>
      </c>
      <c r="C117" s="169">
        <v>102.6</v>
      </c>
      <c r="D117" s="169">
        <v>102.8</v>
      </c>
      <c r="E117" s="169">
        <v>100.1</v>
      </c>
      <c r="F117" s="169">
        <v>103</v>
      </c>
      <c r="G117" s="169">
        <v>100.9</v>
      </c>
      <c r="H117" s="169">
        <v>103.8</v>
      </c>
      <c r="I117" s="169">
        <v>101.4</v>
      </c>
      <c r="J117" s="169">
        <v>100.4</v>
      </c>
      <c r="K117" s="169">
        <v>106.5</v>
      </c>
      <c r="L117" s="169">
        <v>103</v>
      </c>
      <c r="M117" s="169">
        <v>103.1</v>
      </c>
      <c r="N117" s="169">
        <v>106.5</v>
      </c>
      <c r="O117" s="169">
        <v>103.4</v>
      </c>
      <c r="P117" s="315">
        <v>100.5</v>
      </c>
      <c r="Q117" s="169">
        <v>101.5</v>
      </c>
    </row>
    <row r="118" spans="1:17" ht="12" customHeight="1" x14ac:dyDescent="0.2">
      <c r="A118" s="129"/>
      <c r="B118" s="187" t="s">
        <v>4</v>
      </c>
      <c r="C118" s="169">
        <v>103</v>
      </c>
      <c r="D118" s="319">
        <v>103.2</v>
      </c>
      <c r="E118" s="169">
        <v>99.9</v>
      </c>
      <c r="F118" s="319">
        <v>102.4</v>
      </c>
      <c r="G118" s="319">
        <v>101.9</v>
      </c>
      <c r="H118" s="319">
        <v>103.4</v>
      </c>
      <c r="I118" s="319">
        <v>97.8</v>
      </c>
      <c r="J118" s="319">
        <v>100.8</v>
      </c>
      <c r="K118" s="319">
        <v>106.8</v>
      </c>
      <c r="L118" s="319">
        <v>103.6</v>
      </c>
      <c r="M118" s="319">
        <v>104.8</v>
      </c>
      <c r="N118" s="319">
        <v>107.8</v>
      </c>
      <c r="O118" s="319">
        <v>103.7</v>
      </c>
      <c r="P118" s="319">
        <v>100.6</v>
      </c>
      <c r="Q118" s="320">
        <v>101.8</v>
      </c>
    </row>
    <row r="119" spans="1:17" x14ac:dyDescent="0.2">
      <c r="A119" s="129"/>
      <c r="B119" s="187" t="s">
        <v>1</v>
      </c>
      <c r="C119" s="169">
        <v>103.6</v>
      </c>
      <c r="D119" s="169">
        <v>103.9</v>
      </c>
      <c r="E119" s="169">
        <v>99.4</v>
      </c>
      <c r="F119" s="169">
        <v>103</v>
      </c>
      <c r="G119" s="169">
        <v>103.6</v>
      </c>
      <c r="H119" s="169">
        <v>103.7</v>
      </c>
      <c r="I119" s="169">
        <v>99.4</v>
      </c>
      <c r="J119" s="169">
        <v>101.6</v>
      </c>
      <c r="K119" s="169">
        <v>109</v>
      </c>
      <c r="L119" s="169">
        <v>104.1</v>
      </c>
      <c r="M119" s="169">
        <v>105.9</v>
      </c>
      <c r="N119" s="169">
        <v>109.4</v>
      </c>
      <c r="O119" s="169">
        <v>104.1</v>
      </c>
      <c r="P119" s="169">
        <v>100.7</v>
      </c>
      <c r="Q119" s="318">
        <v>102.3</v>
      </c>
    </row>
    <row r="120" spans="1:17" x14ac:dyDescent="0.2">
      <c r="A120" s="129"/>
      <c r="B120" s="187" t="s">
        <v>2</v>
      </c>
      <c r="C120" s="169">
        <v>103.8</v>
      </c>
      <c r="D120" s="169">
        <v>104.1</v>
      </c>
      <c r="E120" s="169">
        <v>100.5</v>
      </c>
      <c r="F120" s="169">
        <v>101.9</v>
      </c>
      <c r="G120" s="169">
        <v>102.1</v>
      </c>
      <c r="H120" s="169">
        <v>102.7</v>
      </c>
      <c r="I120" s="169">
        <v>97.4</v>
      </c>
      <c r="J120" s="169">
        <v>101.2</v>
      </c>
      <c r="K120" s="169">
        <v>108.8</v>
      </c>
      <c r="L120" s="169">
        <v>104.6</v>
      </c>
      <c r="M120" s="169">
        <v>106.2</v>
      </c>
      <c r="N120" s="169">
        <v>109.8</v>
      </c>
      <c r="O120" s="169">
        <v>104.7</v>
      </c>
      <c r="P120" s="169">
        <v>101</v>
      </c>
      <c r="Q120" s="318">
        <v>102.3</v>
      </c>
    </row>
    <row r="121" spans="1:17" ht="12" customHeight="1" thickBot="1" x14ac:dyDescent="0.25">
      <c r="A121" s="129"/>
      <c r="C121" s="169"/>
      <c r="D121" s="319"/>
      <c r="E121" s="169"/>
      <c r="F121" s="319"/>
      <c r="G121" s="319"/>
      <c r="H121" s="319"/>
      <c r="I121" s="319"/>
      <c r="J121" s="319"/>
      <c r="K121" s="319"/>
      <c r="L121" s="319"/>
      <c r="M121" s="319"/>
      <c r="N121" s="319"/>
      <c r="O121" s="319"/>
      <c r="P121" s="319"/>
      <c r="Q121" s="320"/>
    </row>
    <row r="122" spans="1:17" ht="12.75" customHeight="1" x14ac:dyDescent="0.2">
      <c r="A122" s="91" t="s">
        <v>212</v>
      </c>
      <c r="B122" s="90"/>
      <c r="C122" s="170"/>
      <c r="D122" s="321"/>
      <c r="E122" s="321"/>
      <c r="F122" s="321"/>
      <c r="G122" s="321"/>
      <c r="H122" s="321"/>
      <c r="I122" s="321"/>
      <c r="J122" s="321"/>
      <c r="K122" s="321"/>
      <c r="L122" s="321"/>
      <c r="M122" s="321"/>
      <c r="N122" s="321"/>
      <c r="O122" s="321"/>
      <c r="P122" s="321"/>
      <c r="Q122" s="322"/>
    </row>
    <row r="123" spans="1:17" s="102" customFormat="1" ht="18.75" customHeight="1" x14ac:dyDescent="0.2">
      <c r="A123" s="215" t="s">
        <v>272</v>
      </c>
      <c r="C123" s="323" t="s">
        <v>181</v>
      </c>
      <c r="D123" s="323" t="s">
        <v>190</v>
      </c>
      <c r="E123" s="323" t="s">
        <v>192</v>
      </c>
      <c r="F123" s="323" t="s">
        <v>193</v>
      </c>
      <c r="G123" s="323" t="s">
        <v>194</v>
      </c>
      <c r="H123" s="323" t="s">
        <v>195</v>
      </c>
      <c r="I123" s="323" t="s">
        <v>196</v>
      </c>
      <c r="J123" s="323" t="s">
        <v>197</v>
      </c>
      <c r="K123" s="323" t="s">
        <v>198</v>
      </c>
      <c r="L123" s="323" t="s">
        <v>199</v>
      </c>
      <c r="M123" s="323" t="s">
        <v>200</v>
      </c>
      <c r="N123" s="323" t="s">
        <v>184</v>
      </c>
      <c r="O123" s="323" t="s">
        <v>185</v>
      </c>
      <c r="P123" s="323" t="s">
        <v>186</v>
      </c>
      <c r="Q123" s="324" t="s">
        <v>217</v>
      </c>
    </row>
    <row r="124" spans="1:17" ht="12.75" customHeight="1" x14ac:dyDescent="0.2">
      <c r="A124" s="92">
        <v>2015</v>
      </c>
      <c r="C124" s="169">
        <v>2.2999999999999998</v>
      </c>
      <c r="D124" s="169">
        <v>2.5</v>
      </c>
      <c r="E124" s="169">
        <v>1.1000000000000001</v>
      </c>
      <c r="F124" s="169">
        <v>1.2</v>
      </c>
      <c r="G124" s="169">
        <v>8</v>
      </c>
      <c r="H124" s="169">
        <v>0</v>
      </c>
      <c r="I124" s="169">
        <v>1</v>
      </c>
      <c r="J124" s="169">
        <v>3.4</v>
      </c>
      <c r="K124" s="169">
        <v>4.4000000000000004</v>
      </c>
      <c r="L124" s="169">
        <v>2.7</v>
      </c>
      <c r="M124" s="169">
        <v>4.5</v>
      </c>
      <c r="N124" s="169">
        <v>4.0999999999999996</v>
      </c>
      <c r="O124" s="169">
        <v>2.6</v>
      </c>
      <c r="P124" s="315">
        <v>0.9</v>
      </c>
      <c r="Q124" s="169">
        <v>1.5</v>
      </c>
    </row>
    <row r="125" spans="1:17" ht="12.75" customHeight="1" x14ac:dyDescent="0.2">
      <c r="A125" s="92">
        <v>2016</v>
      </c>
      <c r="C125" s="169">
        <v>1.8</v>
      </c>
      <c r="D125" s="169">
        <v>1.9</v>
      </c>
      <c r="E125" s="169">
        <v>-5.6</v>
      </c>
      <c r="F125" s="169">
        <v>1</v>
      </c>
      <c r="G125" s="169">
        <v>0.3</v>
      </c>
      <c r="H125" s="169">
        <v>0.4</v>
      </c>
      <c r="I125" s="169">
        <v>2.1</v>
      </c>
      <c r="J125" s="169">
        <v>5.6</v>
      </c>
      <c r="K125" s="169">
        <v>4.0999999999999996</v>
      </c>
      <c r="L125" s="169">
        <v>1.9</v>
      </c>
      <c r="M125" s="169">
        <v>3.8</v>
      </c>
      <c r="N125" s="169">
        <v>3.4</v>
      </c>
      <c r="O125" s="169">
        <v>2.1</v>
      </c>
      <c r="P125" s="315">
        <v>0</v>
      </c>
      <c r="Q125" s="169">
        <v>1</v>
      </c>
    </row>
    <row r="126" spans="1:17" ht="12.75" customHeight="1" x14ac:dyDescent="0.2">
      <c r="A126" s="92">
        <v>2017</v>
      </c>
      <c r="C126" s="169">
        <v>1.8</v>
      </c>
      <c r="D126" s="169">
        <v>2.1</v>
      </c>
      <c r="E126" s="169">
        <v>3</v>
      </c>
      <c r="F126" s="169">
        <v>1.8</v>
      </c>
      <c r="G126" s="169">
        <v>-0.6</v>
      </c>
      <c r="H126" s="169">
        <v>2.5</v>
      </c>
      <c r="I126" s="169">
        <v>-1.6</v>
      </c>
      <c r="J126" s="169">
        <v>3.4</v>
      </c>
      <c r="K126" s="169">
        <v>7.1</v>
      </c>
      <c r="L126" s="169">
        <v>2.1</v>
      </c>
      <c r="M126" s="169">
        <v>2.2000000000000002</v>
      </c>
      <c r="N126" s="169">
        <v>4.9000000000000004</v>
      </c>
      <c r="O126" s="169">
        <v>2.2000000000000002</v>
      </c>
      <c r="P126" s="315">
        <v>0.6</v>
      </c>
      <c r="Q126" s="169">
        <v>1.2</v>
      </c>
    </row>
    <row r="127" spans="1:17" ht="12.75" customHeight="1" x14ac:dyDescent="0.2">
      <c r="A127" s="92">
        <v>2018</v>
      </c>
      <c r="C127" s="169">
        <v>1.4</v>
      </c>
      <c r="D127" s="169">
        <v>1.4</v>
      </c>
      <c r="E127" s="169">
        <v>-2.9</v>
      </c>
      <c r="F127" s="169">
        <v>0.7</v>
      </c>
      <c r="G127" s="169">
        <v>2.7</v>
      </c>
      <c r="H127" s="169">
        <v>0.9</v>
      </c>
      <c r="I127" s="169">
        <v>0.6</v>
      </c>
      <c r="J127" s="169">
        <v>-2.2999999999999998</v>
      </c>
      <c r="K127" s="169">
        <v>0.7</v>
      </c>
      <c r="L127" s="169">
        <v>1.7</v>
      </c>
      <c r="M127" s="169">
        <v>2.7</v>
      </c>
      <c r="N127" s="169">
        <v>3.3</v>
      </c>
      <c r="O127" s="169">
        <v>1.8</v>
      </c>
      <c r="P127" s="315">
        <v>0.1</v>
      </c>
      <c r="Q127" s="169">
        <v>0.8</v>
      </c>
    </row>
    <row r="128" spans="1:17" ht="12.75" customHeight="1" x14ac:dyDescent="0.2">
      <c r="A128" s="118"/>
      <c r="C128" s="169"/>
      <c r="D128" s="169"/>
      <c r="E128" s="169"/>
      <c r="F128" s="169"/>
      <c r="G128" s="169"/>
      <c r="H128" s="169"/>
      <c r="I128" s="169"/>
      <c r="J128" s="169"/>
      <c r="K128" s="169"/>
      <c r="L128" s="169"/>
      <c r="M128" s="169"/>
      <c r="N128" s="169"/>
      <c r="O128" s="169"/>
      <c r="P128" s="169"/>
      <c r="Q128" s="318"/>
    </row>
    <row r="129" spans="1:17" ht="12.75" customHeight="1" x14ac:dyDescent="0.2">
      <c r="A129" s="118" t="s">
        <v>211</v>
      </c>
      <c r="C129" s="169"/>
      <c r="D129" s="169"/>
      <c r="E129" s="169"/>
      <c r="F129" s="169"/>
      <c r="G129" s="169"/>
      <c r="H129" s="169"/>
      <c r="I129" s="169"/>
      <c r="J129" s="169"/>
      <c r="K129" s="169"/>
      <c r="L129" s="169"/>
      <c r="M129" s="169"/>
      <c r="N129" s="169"/>
      <c r="O129" s="169"/>
      <c r="P129" s="169"/>
      <c r="Q129" s="325"/>
    </row>
    <row r="130" spans="1:17" s="102" customFormat="1" ht="18.75" customHeight="1" x14ac:dyDescent="0.2">
      <c r="A130" s="215" t="s">
        <v>272</v>
      </c>
      <c r="C130" s="323" t="s">
        <v>182</v>
      </c>
      <c r="D130" s="323" t="s">
        <v>190</v>
      </c>
      <c r="E130" s="323" t="s">
        <v>192</v>
      </c>
      <c r="F130" s="323" t="s">
        <v>193</v>
      </c>
      <c r="G130" s="323" t="s">
        <v>194</v>
      </c>
      <c r="H130" s="323" t="s">
        <v>195</v>
      </c>
      <c r="I130" s="323" t="s">
        <v>196</v>
      </c>
      <c r="J130" s="323" t="s">
        <v>197</v>
      </c>
      <c r="K130" s="323" t="s">
        <v>198</v>
      </c>
      <c r="L130" s="323" t="s">
        <v>199</v>
      </c>
      <c r="M130" s="323" t="s">
        <v>200</v>
      </c>
      <c r="N130" s="323" t="s">
        <v>184</v>
      </c>
      <c r="O130" s="323" t="s">
        <v>185</v>
      </c>
      <c r="P130" s="323" t="s">
        <v>186</v>
      </c>
      <c r="Q130" s="324" t="s">
        <v>218</v>
      </c>
    </row>
    <row r="131" spans="1:17" ht="12.75" customHeight="1" x14ac:dyDescent="0.2">
      <c r="A131" s="129">
        <v>2015</v>
      </c>
      <c r="B131" s="92" t="s">
        <v>3</v>
      </c>
      <c r="C131" s="169">
        <v>0.4</v>
      </c>
      <c r="D131" s="169">
        <v>0.3</v>
      </c>
      <c r="E131" s="169">
        <v>-1.3</v>
      </c>
      <c r="F131" s="169">
        <v>0.5</v>
      </c>
      <c r="G131" s="169">
        <v>2.2000000000000002</v>
      </c>
      <c r="H131" s="169">
        <v>0</v>
      </c>
      <c r="I131" s="169">
        <v>2.5</v>
      </c>
      <c r="J131" s="169">
        <v>0.2</v>
      </c>
      <c r="K131" s="169">
        <v>1.1000000000000001</v>
      </c>
      <c r="L131" s="169">
        <v>0.3</v>
      </c>
      <c r="M131" s="169">
        <v>1.1000000000000001</v>
      </c>
      <c r="N131" s="169">
        <v>0.5</v>
      </c>
      <c r="O131" s="169">
        <v>0.3</v>
      </c>
      <c r="P131" s="169">
        <v>-0.5</v>
      </c>
      <c r="Q131" s="318">
        <v>0.3</v>
      </c>
    </row>
    <row r="132" spans="1:17" ht="12.75" customHeight="1" x14ac:dyDescent="0.2">
      <c r="A132" s="129"/>
      <c r="B132" s="92" t="s">
        <v>4</v>
      </c>
      <c r="C132" s="169">
        <v>0.6</v>
      </c>
      <c r="D132" s="169">
        <v>0.6</v>
      </c>
      <c r="E132" s="169">
        <v>0.9</v>
      </c>
      <c r="F132" s="169">
        <v>0.7</v>
      </c>
      <c r="G132" s="169">
        <v>8.4</v>
      </c>
      <c r="H132" s="169">
        <v>-0.4</v>
      </c>
      <c r="I132" s="169">
        <v>-1.8</v>
      </c>
      <c r="J132" s="169">
        <v>4.2</v>
      </c>
      <c r="K132" s="169">
        <v>1.2</v>
      </c>
      <c r="L132" s="169">
        <v>0.6</v>
      </c>
      <c r="M132" s="169">
        <v>1.2</v>
      </c>
      <c r="N132" s="169">
        <v>1</v>
      </c>
      <c r="O132" s="169">
        <v>0.4</v>
      </c>
      <c r="P132" s="169">
        <v>0.5</v>
      </c>
      <c r="Q132" s="318">
        <v>0.4</v>
      </c>
    </row>
    <row r="133" spans="1:17" ht="12.75" customHeight="1" x14ac:dyDescent="0.2">
      <c r="A133" s="129"/>
      <c r="B133" s="92" t="s">
        <v>1</v>
      </c>
      <c r="C133" s="169">
        <v>0.4</v>
      </c>
      <c r="D133" s="169">
        <v>0.3</v>
      </c>
      <c r="E133" s="169">
        <v>-0.6</v>
      </c>
      <c r="F133" s="169">
        <v>-0.3</v>
      </c>
      <c r="G133" s="169">
        <v>-0.9</v>
      </c>
      <c r="H133" s="169">
        <v>-0.4</v>
      </c>
      <c r="I133" s="169">
        <v>0.8</v>
      </c>
      <c r="J133" s="169">
        <v>0.4</v>
      </c>
      <c r="K133" s="169">
        <v>-0.6</v>
      </c>
      <c r="L133" s="169">
        <v>0.5</v>
      </c>
      <c r="M133" s="169">
        <v>0.5</v>
      </c>
      <c r="N133" s="169">
        <v>0.6</v>
      </c>
      <c r="O133" s="169">
        <v>0.6</v>
      </c>
      <c r="P133" s="169">
        <v>0.2</v>
      </c>
      <c r="Q133" s="318">
        <v>0.2</v>
      </c>
    </row>
    <row r="134" spans="1:17" ht="12.75" customHeight="1" x14ac:dyDescent="0.2">
      <c r="A134" s="129"/>
      <c r="B134" s="92" t="s">
        <v>2</v>
      </c>
      <c r="C134" s="169">
        <v>0.7</v>
      </c>
      <c r="D134" s="169">
        <v>0.5</v>
      </c>
      <c r="E134" s="169">
        <v>-1.7</v>
      </c>
      <c r="F134" s="169">
        <v>-0.6</v>
      </c>
      <c r="G134" s="169">
        <v>-2</v>
      </c>
      <c r="H134" s="169">
        <v>-0.2</v>
      </c>
      <c r="I134" s="169">
        <v>-2.4</v>
      </c>
      <c r="J134" s="169">
        <v>0.3</v>
      </c>
      <c r="K134" s="169">
        <v>1.5</v>
      </c>
      <c r="L134" s="169">
        <v>0.6</v>
      </c>
      <c r="M134" s="169">
        <v>1</v>
      </c>
      <c r="N134" s="169">
        <v>0.6</v>
      </c>
      <c r="O134" s="169">
        <v>0.7</v>
      </c>
      <c r="P134" s="169">
        <v>0.3</v>
      </c>
      <c r="Q134" s="318">
        <v>0.5</v>
      </c>
    </row>
    <row r="135" spans="1:17" ht="12.75" customHeight="1" x14ac:dyDescent="0.2">
      <c r="A135" s="129">
        <v>2016</v>
      </c>
      <c r="B135" s="92" t="s">
        <v>3</v>
      </c>
      <c r="C135" s="169">
        <v>0.3</v>
      </c>
      <c r="D135" s="169">
        <v>0.3</v>
      </c>
      <c r="E135" s="169">
        <v>-3.7</v>
      </c>
      <c r="F135" s="169">
        <v>0.1</v>
      </c>
      <c r="G135" s="169">
        <v>-1.9</v>
      </c>
      <c r="H135" s="169">
        <v>-0.1</v>
      </c>
      <c r="I135" s="169">
        <v>2.1</v>
      </c>
      <c r="J135" s="169">
        <v>1.8</v>
      </c>
      <c r="K135" s="169">
        <v>0.3</v>
      </c>
      <c r="L135" s="169">
        <v>0.4</v>
      </c>
      <c r="M135" s="169">
        <v>1.1000000000000001</v>
      </c>
      <c r="N135" s="169">
        <v>0.4</v>
      </c>
      <c r="O135" s="169">
        <v>0.5</v>
      </c>
      <c r="P135" s="169">
        <v>-0.2</v>
      </c>
      <c r="Q135" s="318">
        <v>0.1</v>
      </c>
    </row>
    <row r="136" spans="1:17" ht="12.75" customHeight="1" x14ac:dyDescent="0.2">
      <c r="A136" s="129"/>
      <c r="B136" s="92" t="s">
        <v>4</v>
      </c>
      <c r="C136" s="169">
        <v>0.2</v>
      </c>
      <c r="D136" s="169">
        <v>0.4</v>
      </c>
      <c r="E136" s="169">
        <v>-1.1000000000000001</v>
      </c>
      <c r="F136" s="169">
        <v>1.8</v>
      </c>
      <c r="G136" s="169">
        <v>2.2000000000000002</v>
      </c>
      <c r="H136" s="169">
        <v>1.2</v>
      </c>
      <c r="I136" s="169">
        <v>4.5999999999999996</v>
      </c>
      <c r="J136" s="169">
        <v>2.8</v>
      </c>
      <c r="K136" s="169">
        <v>1.7</v>
      </c>
      <c r="L136" s="169">
        <v>0.1</v>
      </c>
      <c r="M136" s="169">
        <v>0.5</v>
      </c>
      <c r="N136" s="169">
        <v>0.2</v>
      </c>
      <c r="O136" s="169">
        <v>0.3</v>
      </c>
      <c r="P136" s="169">
        <v>-0.4</v>
      </c>
      <c r="Q136" s="318">
        <v>0</v>
      </c>
    </row>
    <row r="137" spans="1:17" ht="12.75" customHeight="1" x14ac:dyDescent="0.2">
      <c r="A137" s="129"/>
      <c r="B137" s="92" t="s">
        <v>1</v>
      </c>
      <c r="C137" s="169">
        <v>0.5</v>
      </c>
      <c r="D137" s="169">
        <v>0.6</v>
      </c>
      <c r="E137" s="169">
        <v>-0.2</v>
      </c>
      <c r="F137" s="169">
        <v>-0.4</v>
      </c>
      <c r="G137" s="169">
        <v>5.0999999999999996</v>
      </c>
      <c r="H137" s="169">
        <v>-0.5</v>
      </c>
      <c r="I137" s="169">
        <v>-3.9</v>
      </c>
      <c r="J137" s="169">
        <v>0.1</v>
      </c>
      <c r="K137" s="169">
        <v>1.1000000000000001</v>
      </c>
      <c r="L137" s="169">
        <v>0.8</v>
      </c>
      <c r="M137" s="169">
        <v>0.9</v>
      </c>
      <c r="N137" s="169">
        <v>2.9</v>
      </c>
      <c r="O137" s="169">
        <v>0.7</v>
      </c>
      <c r="P137" s="169">
        <v>-0.1</v>
      </c>
      <c r="Q137" s="318">
        <v>0.3</v>
      </c>
    </row>
    <row r="138" spans="1:17" ht="12.75" customHeight="1" x14ac:dyDescent="0.2">
      <c r="A138" s="129"/>
      <c r="B138" s="92" t="s">
        <v>2</v>
      </c>
      <c r="C138" s="169">
        <v>0.7</v>
      </c>
      <c r="D138" s="169">
        <v>1</v>
      </c>
      <c r="E138" s="169">
        <v>0.6</v>
      </c>
      <c r="F138" s="169">
        <v>0.6</v>
      </c>
      <c r="G138" s="169">
        <v>-7.8</v>
      </c>
      <c r="H138" s="169">
        <v>1.3</v>
      </c>
      <c r="I138" s="169">
        <v>2.4</v>
      </c>
      <c r="J138" s="169">
        <v>0.6</v>
      </c>
      <c r="K138" s="169">
        <v>2.9</v>
      </c>
      <c r="L138" s="169">
        <v>0.8</v>
      </c>
      <c r="M138" s="169">
        <v>1.7</v>
      </c>
      <c r="N138" s="169">
        <v>1.8</v>
      </c>
      <c r="O138" s="169">
        <v>0.5</v>
      </c>
      <c r="P138" s="169">
        <v>0.1</v>
      </c>
      <c r="Q138" s="318">
        <v>0.6</v>
      </c>
    </row>
    <row r="139" spans="1:17" ht="12.75" customHeight="1" x14ac:dyDescent="0.2">
      <c r="A139" s="129">
        <v>2017</v>
      </c>
      <c r="B139" s="123" t="s">
        <v>3</v>
      </c>
      <c r="C139" s="169">
        <v>0.4</v>
      </c>
      <c r="D139" s="169">
        <v>0.4</v>
      </c>
      <c r="E139" s="169">
        <v>2.1</v>
      </c>
      <c r="F139" s="169">
        <v>0.3</v>
      </c>
      <c r="G139" s="169">
        <v>2.6</v>
      </c>
      <c r="H139" s="169">
        <v>0.5</v>
      </c>
      <c r="I139" s="169">
        <v>-3.9</v>
      </c>
      <c r="J139" s="169">
        <v>3.1</v>
      </c>
      <c r="K139" s="169">
        <v>3.2</v>
      </c>
      <c r="L139" s="169">
        <v>0.5</v>
      </c>
      <c r="M139" s="169">
        <v>-0.2</v>
      </c>
      <c r="N139" s="169">
        <v>0.4</v>
      </c>
      <c r="O139" s="169">
        <v>0.8</v>
      </c>
      <c r="P139" s="169">
        <v>0.5</v>
      </c>
      <c r="Q139" s="318">
        <v>0.3</v>
      </c>
    </row>
    <row r="140" spans="1:17" ht="12.75" customHeight="1" x14ac:dyDescent="0.2">
      <c r="A140" s="129"/>
      <c r="B140" s="130" t="s">
        <v>4</v>
      </c>
      <c r="C140" s="169">
        <v>0.3</v>
      </c>
      <c r="D140" s="169">
        <v>0.2</v>
      </c>
      <c r="E140" s="169">
        <v>0.6</v>
      </c>
      <c r="F140" s="169">
        <v>0.3</v>
      </c>
      <c r="G140" s="169">
        <v>1.5</v>
      </c>
      <c r="H140" s="169">
        <v>0.1</v>
      </c>
      <c r="I140" s="169">
        <v>0.9</v>
      </c>
      <c r="J140" s="169">
        <v>-0.8</v>
      </c>
      <c r="K140" s="169">
        <v>0.2</v>
      </c>
      <c r="L140" s="169">
        <v>0.4</v>
      </c>
      <c r="M140" s="169">
        <v>0.3</v>
      </c>
      <c r="N140" s="169">
        <v>1.2</v>
      </c>
      <c r="O140" s="169">
        <v>0.2</v>
      </c>
      <c r="P140" s="169">
        <v>0.3</v>
      </c>
      <c r="Q140" s="318">
        <v>0.1</v>
      </c>
    </row>
    <row r="141" spans="1:17" ht="12.75" customHeight="1" x14ac:dyDescent="0.2">
      <c r="A141" s="129"/>
      <c r="B141" s="137" t="s">
        <v>1</v>
      </c>
      <c r="C141" s="169">
        <v>0.5</v>
      </c>
      <c r="D141" s="169">
        <v>0.5</v>
      </c>
      <c r="E141" s="169">
        <v>0.6</v>
      </c>
      <c r="F141" s="169">
        <v>1</v>
      </c>
      <c r="G141" s="169">
        <v>0.1</v>
      </c>
      <c r="H141" s="169">
        <v>1.1000000000000001</v>
      </c>
      <c r="I141" s="169">
        <v>2.2000000000000002</v>
      </c>
      <c r="J141" s="169">
        <v>-0.5</v>
      </c>
      <c r="K141" s="169">
        <v>0.7</v>
      </c>
      <c r="L141" s="169">
        <v>0.4</v>
      </c>
      <c r="M141" s="169">
        <v>0.5</v>
      </c>
      <c r="N141" s="169">
        <v>0.7</v>
      </c>
      <c r="O141" s="169">
        <v>0.6</v>
      </c>
      <c r="P141" s="169">
        <v>-0.1</v>
      </c>
      <c r="Q141" s="318">
        <v>0.4</v>
      </c>
    </row>
    <row r="142" spans="1:17" ht="12.75" customHeight="1" x14ac:dyDescent="0.2">
      <c r="A142" s="129"/>
      <c r="B142" s="137" t="s">
        <v>2</v>
      </c>
      <c r="C142" s="169">
        <v>0.4</v>
      </c>
      <c r="D142" s="169">
        <v>0.5</v>
      </c>
      <c r="E142" s="169">
        <v>-0.1</v>
      </c>
      <c r="F142" s="169">
        <v>0.6</v>
      </c>
      <c r="G142" s="169">
        <v>-4.5</v>
      </c>
      <c r="H142" s="169">
        <v>1.5</v>
      </c>
      <c r="I142" s="169">
        <v>-0.8</v>
      </c>
      <c r="J142" s="169">
        <v>0</v>
      </c>
      <c r="K142" s="169">
        <v>0.3</v>
      </c>
      <c r="L142" s="169">
        <v>0.3</v>
      </c>
      <c r="M142" s="169">
        <v>0.2</v>
      </c>
      <c r="N142" s="169">
        <v>1.3</v>
      </c>
      <c r="O142" s="169">
        <v>0.4</v>
      </c>
      <c r="P142" s="169">
        <v>-0.3</v>
      </c>
      <c r="Q142" s="318">
        <v>0.3</v>
      </c>
    </row>
    <row r="143" spans="1:17" ht="12.75" customHeight="1" x14ac:dyDescent="0.2">
      <c r="A143" s="129">
        <v>2018</v>
      </c>
      <c r="B143" s="143" t="s">
        <v>3</v>
      </c>
      <c r="C143" s="169">
        <v>0.1</v>
      </c>
      <c r="D143" s="169">
        <v>0</v>
      </c>
      <c r="E143" s="169">
        <v>-3.1</v>
      </c>
      <c r="F143" s="169">
        <v>0.1</v>
      </c>
      <c r="G143" s="169">
        <v>4.5999999999999996</v>
      </c>
      <c r="H143" s="169">
        <v>-0.4</v>
      </c>
      <c r="I143" s="169">
        <v>2.2000000000000002</v>
      </c>
      <c r="J143" s="169">
        <v>-2.4</v>
      </c>
      <c r="K143" s="169">
        <v>-1.2</v>
      </c>
      <c r="L143" s="169">
        <v>0.3</v>
      </c>
      <c r="M143" s="169">
        <v>0.4</v>
      </c>
      <c r="N143" s="169">
        <v>-0.1</v>
      </c>
      <c r="O143" s="169">
        <v>0.5</v>
      </c>
      <c r="P143" s="169">
        <v>0.1</v>
      </c>
      <c r="Q143" s="318">
        <v>-0.1</v>
      </c>
    </row>
    <row r="144" spans="1:17" ht="12.75" customHeight="1" x14ac:dyDescent="0.2">
      <c r="A144" s="129"/>
      <c r="B144" s="187" t="s">
        <v>4</v>
      </c>
      <c r="C144" s="169">
        <v>0.4</v>
      </c>
      <c r="D144" s="169">
        <v>0.4</v>
      </c>
      <c r="E144" s="169">
        <v>-0.2</v>
      </c>
      <c r="F144" s="169">
        <v>-0.6</v>
      </c>
      <c r="G144" s="169">
        <v>1</v>
      </c>
      <c r="H144" s="169">
        <v>-0.4</v>
      </c>
      <c r="I144" s="169">
        <v>-3.5</v>
      </c>
      <c r="J144" s="169">
        <v>0.4</v>
      </c>
      <c r="K144" s="169">
        <v>0.3</v>
      </c>
      <c r="L144" s="169">
        <v>0.6</v>
      </c>
      <c r="M144" s="169">
        <v>1.6</v>
      </c>
      <c r="N144" s="169">
        <v>1.2</v>
      </c>
      <c r="O144" s="169">
        <v>0.3</v>
      </c>
      <c r="P144" s="169">
        <v>0.1</v>
      </c>
      <c r="Q144" s="318">
        <v>0.2</v>
      </c>
    </row>
    <row r="145" spans="1:17" ht="12.75" customHeight="1" x14ac:dyDescent="0.2">
      <c r="A145" s="129"/>
      <c r="B145" s="187" t="s">
        <v>1</v>
      </c>
      <c r="C145" s="169">
        <v>0.6</v>
      </c>
      <c r="D145" s="169">
        <v>0.6</v>
      </c>
      <c r="E145" s="169">
        <v>-0.5</v>
      </c>
      <c r="F145" s="169">
        <v>0.6</v>
      </c>
      <c r="G145" s="169">
        <v>1.7</v>
      </c>
      <c r="H145" s="169">
        <v>0.2</v>
      </c>
      <c r="I145" s="169">
        <v>1.7</v>
      </c>
      <c r="J145" s="169">
        <v>0.8</v>
      </c>
      <c r="K145" s="169">
        <v>2.1</v>
      </c>
      <c r="L145" s="169">
        <v>0.5</v>
      </c>
      <c r="M145" s="169">
        <v>1</v>
      </c>
      <c r="N145" s="169">
        <v>1.5</v>
      </c>
      <c r="O145" s="169">
        <v>0.3</v>
      </c>
      <c r="P145" s="169">
        <v>0.1</v>
      </c>
      <c r="Q145" s="318">
        <v>0.5</v>
      </c>
    </row>
    <row r="146" spans="1:17" ht="12.75" customHeight="1" x14ac:dyDescent="0.2">
      <c r="A146" s="129"/>
      <c r="B146" s="187" t="s">
        <v>2</v>
      </c>
      <c r="C146" s="169">
        <v>0.2</v>
      </c>
      <c r="D146" s="169">
        <v>0.2</v>
      </c>
      <c r="E146" s="169">
        <v>1.1000000000000001</v>
      </c>
      <c r="F146" s="169">
        <v>-1.1000000000000001</v>
      </c>
      <c r="G146" s="169">
        <v>-1.4</v>
      </c>
      <c r="H146" s="169">
        <v>-0.9</v>
      </c>
      <c r="I146" s="169">
        <v>-2</v>
      </c>
      <c r="J146" s="169">
        <v>-0.4</v>
      </c>
      <c r="K146" s="169">
        <v>-0.3</v>
      </c>
      <c r="L146" s="169">
        <v>0.4</v>
      </c>
      <c r="M146" s="169">
        <v>0.3</v>
      </c>
      <c r="N146" s="169">
        <v>0.4</v>
      </c>
      <c r="O146" s="169">
        <v>0.6</v>
      </c>
      <c r="P146" s="169">
        <v>0.3</v>
      </c>
      <c r="Q146" s="318">
        <v>0</v>
      </c>
    </row>
    <row r="147" spans="1:17" ht="12.75" customHeight="1" x14ac:dyDescent="0.2">
      <c r="A147" s="129"/>
      <c r="B147" s="187"/>
      <c r="C147" s="169"/>
      <c r="D147" s="169"/>
      <c r="E147" s="169"/>
      <c r="F147" s="169"/>
      <c r="G147" s="169"/>
      <c r="H147" s="169"/>
      <c r="I147" s="169"/>
      <c r="J147" s="169"/>
      <c r="K147" s="169"/>
      <c r="L147" s="169"/>
      <c r="M147" s="169"/>
      <c r="N147" s="169"/>
      <c r="O147" s="169"/>
      <c r="P147" s="169"/>
      <c r="Q147" s="318"/>
    </row>
    <row r="148" spans="1:17" x14ac:dyDescent="0.2">
      <c r="A148" s="87" t="s">
        <v>76</v>
      </c>
      <c r="C148" s="169"/>
      <c r="D148" s="326"/>
      <c r="E148" s="326"/>
      <c r="F148" s="326"/>
      <c r="G148" s="326"/>
      <c r="H148" s="326"/>
      <c r="I148" s="326"/>
      <c r="J148" s="326"/>
      <c r="K148" s="326"/>
      <c r="L148" s="326"/>
      <c r="M148" s="326"/>
      <c r="N148" s="326"/>
      <c r="O148" s="326"/>
      <c r="P148" s="326"/>
      <c r="Q148" s="325"/>
    </row>
    <row r="149" spans="1:17" s="102" customFormat="1" ht="18.75" customHeight="1" x14ac:dyDescent="0.2">
      <c r="A149" s="215" t="s">
        <v>272</v>
      </c>
      <c r="C149" s="323" t="s">
        <v>183</v>
      </c>
      <c r="D149" s="323" t="s">
        <v>191</v>
      </c>
      <c r="E149" s="323" t="s">
        <v>201</v>
      </c>
      <c r="F149" s="323" t="s">
        <v>202</v>
      </c>
      <c r="G149" s="323" t="s">
        <v>203</v>
      </c>
      <c r="H149" s="323" t="s">
        <v>204</v>
      </c>
      <c r="I149" s="323" t="s">
        <v>205</v>
      </c>
      <c r="J149" s="323" t="s">
        <v>206</v>
      </c>
      <c r="K149" s="323" t="s">
        <v>207</v>
      </c>
      <c r="L149" s="323" t="s">
        <v>208</v>
      </c>
      <c r="M149" s="323" t="s">
        <v>209</v>
      </c>
      <c r="N149" s="323" t="s">
        <v>189</v>
      </c>
      <c r="O149" s="323" t="s">
        <v>188</v>
      </c>
      <c r="P149" s="323" t="s">
        <v>187</v>
      </c>
      <c r="Q149" s="324" t="s">
        <v>219</v>
      </c>
    </row>
    <row r="150" spans="1:17" x14ac:dyDescent="0.2">
      <c r="A150" s="129">
        <v>2015</v>
      </c>
      <c r="B150" s="92" t="s">
        <v>3</v>
      </c>
      <c r="C150" s="169">
        <v>2.7</v>
      </c>
      <c r="D150" s="169">
        <v>3.3</v>
      </c>
      <c r="E150" s="169">
        <v>3.9</v>
      </c>
      <c r="F150" s="169">
        <v>1.5</v>
      </c>
      <c r="G150" s="169">
        <v>1.7</v>
      </c>
      <c r="H150" s="169">
        <v>1.4</v>
      </c>
      <c r="I150" s="169">
        <v>4.5</v>
      </c>
      <c r="J150" s="169">
        <v>-2.1</v>
      </c>
      <c r="K150" s="169">
        <v>6.7</v>
      </c>
      <c r="L150" s="169">
        <v>3.3</v>
      </c>
      <c r="M150" s="169">
        <v>5</v>
      </c>
      <c r="N150" s="169">
        <v>5.0999999999999996</v>
      </c>
      <c r="O150" s="169">
        <v>3.4</v>
      </c>
      <c r="P150" s="169">
        <v>1.3</v>
      </c>
      <c r="Q150" s="318">
        <v>1.9</v>
      </c>
    </row>
    <row r="151" spans="1:17" x14ac:dyDescent="0.2">
      <c r="A151" s="129"/>
      <c r="B151" s="92" t="s">
        <v>4</v>
      </c>
      <c r="C151" s="169">
        <v>2.4</v>
      </c>
      <c r="D151" s="169">
        <v>2.8</v>
      </c>
      <c r="E151" s="169">
        <v>2.4</v>
      </c>
      <c r="F151" s="169">
        <v>1.8</v>
      </c>
      <c r="G151" s="169">
        <v>10.3</v>
      </c>
      <c r="H151" s="169">
        <v>0.2</v>
      </c>
      <c r="I151" s="169">
        <v>1.7</v>
      </c>
      <c r="J151" s="169">
        <v>5</v>
      </c>
      <c r="K151" s="169">
        <v>5.7</v>
      </c>
      <c r="L151" s="169">
        <v>2.9</v>
      </c>
      <c r="M151" s="169">
        <v>4.9000000000000004</v>
      </c>
      <c r="N151" s="169">
        <v>4.5999999999999996</v>
      </c>
      <c r="O151" s="169">
        <v>2.7</v>
      </c>
      <c r="P151" s="169">
        <v>1.2</v>
      </c>
      <c r="Q151" s="318">
        <v>1.6</v>
      </c>
    </row>
    <row r="152" spans="1:17" x14ac:dyDescent="0.2">
      <c r="A152" s="129"/>
      <c r="B152" s="92" t="s">
        <v>1</v>
      </c>
      <c r="C152" s="169">
        <v>2.1</v>
      </c>
      <c r="D152" s="169">
        <v>2.1</v>
      </c>
      <c r="E152" s="169">
        <v>0.7</v>
      </c>
      <c r="F152" s="169">
        <v>1.2</v>
      </c>
      <c r="G152" s="169">
        <v>12.5</v>
      </c>
      <c r="H152" s="169">
        <v>-0.7</v>
      </c>
      <c r="I152" s="169">
        <v>-0.9</v>
      </c>
      <c r="J152" s="169">
        <v>5.7</v>
      </c>
      <c r="K152" s="169">
        <v>2.1</v>
      </c>
      <c r="L152" s="169">
        <v>2.5</v>
      </c>
      <c r="M152" s="169">
        <v>4.4000000000000004</v>
      </c>
      <c r="N152" s="169">
        <v>3.8</v>
      </c>
      <c r="O152" s="169">
        <v>2.4</v>
      </c>
      <c r="P152" s="169">
        <v>0.8</v>
      </c>
      <c r="Q152" s="318">
        <v>1.3</v>
      </c>
    </row>
    <row r="153" spans="1:17" x14ac:dyDescent="0.2">
      <c r="A153" s="129"/>
      <c r="B153" s="92" t="s">
        <v>2</v>
      </c>
      <c r="C153" s="169">
        <v>2.2000000000000002</v>
      </c>
      <c r="D153" s="169">
        <v>1.7</v>
      </c>
      <c r="E153" s="169">
        <v>-2.6</v>
      </c>
      <c r="F153" s="169">
        <v>0.3</v>
      </c>
      <c r="G153" s="169">
        <v>7.6</v>
      </c>
      <c r="H153" s="169">
        <v>-1.1000000000000001</v>
      </c>
      <c r="I153" s="169">
        <v>-1</v>
      </c>
      <c r="J153" s="169">
        <v>5.0999999999999996</v>
      </c>
      <c r="K153" s="169">
        <v>3.3</v>
      </c>
      <c r="L153" s="169">
        <v>2</v>
      </c>
      <c r="M153" s="169">
        <v>3.9</v>
      </c>
      <c r="N153" s="169">
        <v>2.8</v>
      </c>
      <c r="O153" s="169">
        <v>2</v>
      </c>
      <c r="P153" s="169">
        <v>0.5</v>
      </c>
      <c r="Q153" s="318">
        <v>1.4</v>
      </c>
    </row>
    <row r="154" spans="1:17" x14ac:dyDescent="0.2">
      <c r="A154" s="129">
        <v>2016</v>
      </c>
      <c r="B154" s="92" t="s">
        <v>3</v>
      </c>
      <c r="C154" s="169">
        <v>2.1</v>
      </c>
      <c r="D154" s="169">
        <v>1.7</v>
      </c>
      <c r="E154" s="169">
        <v>-5</v>
      </c>
      <c r="F154" s="169">
        <v>-0.1</v>
      </c>
      <c r="G154" s="169">
        <v>3.3</v>
      </c>
      <c r="H154" s="169">
        <v>-1.1000000000000001</v>
      </c>
      <c r="I154" s="169">
        <v>-1.4</v>
      </c>
      <c r="J154" s="169">
        <v>6.8</v>
      </c>
      <c r="K154" s="169">
        <v>2.5</v>
      </c>
      <c r="L154" s="169">
        <v>2.1</v>
      </c>
      <c r="M154" s="169">
        <v>3.9</v>
      </c>
      <c r="N154" s="169">
        <v>2.6</v>
      </c>
      <c r="O154" s="169">
        <v>2.1</v>
      </c>
      <c r="P154" s="169">
        <v>0.8</v>
      </c>
      <c r="Q154" s="318">
        <v>1.2</v>
      </c>
    </row>
    <row r="155" spans="1:17" x14ac:dyDescent="0.2">
      <c r="A155" s="129"/>
      <c r="B155" s="92" t="s">
        <v>4</v>
      </c>
      <c r="C155" s="169">
        <v>1.7</v>
      </c>
      <c r="D155" s="169">
        <v>1.6</v>
      </c>
      <c r="E155" s="169">
        <v>-6.8</v>
      </c>
      <c r="F155" s="169">
        <v>1</v>
      </c>
      <c r="G155" s="169">
        <v>-2.5</v>
      </c>
      <c r="H155" s="169">
        <v>0.5</v>
      </c>
      <c r="I155" s="169">
        <v>5</v>
      </c>
      <c r="J155" s="169">
        <v>5.4</v>
      </c>
      <c r="K155" s="169">
        <v>3</v>
      </c>
      <c r="L155" s="169">
        <v>1.6</v>
      </c>
      <c r="M155" s="169">
        <v>3.2</v>
      </c>
      <c r="N155" s="169">
        <v>1.8</v>
      </c>
      <c r="O155" s="169">
        <v>2</v>
      </c>
      <c r="P155" s="169">
        <v>-0.1</v>
      </c>
      <c r="Q155" s="318">
        <v>0.8</v>
      </c>
    </row>
    <row r="156" spans="1:17" x14ac:dyDescent="0.2">
      <c r="A156" s="129"/>
      <c r="B156" s="92" t="s">
        <v>1</v>
      </c>
      <c r="C156" s="169">
        <v>1.7</v>
      </c>
      <c r="D156" s="169">
        <v>1.9</v>
      </c>
      <c r="E156" s="169">
        <v>-6.5</v>
      </c>
      <c r="F156" s="169">
        <v>0.9</v>
      </c>
      <c r="G156" s="169">
        <v>3.3</v>
      </c>
      <c r="H156" s="169">
        <v>0.4</v>
      </c>
      <c r="I156" s="169">
        <v>0.1</v>
      </c>
      <c r="J156" s="169">
        <v>5.0999999999999996</v>
      </c>
      <c r="K156" s="169">
        <v>4.7</v>
      </c>
      <c r="L156" s="169">
        <v>1.9</v>
      </c>
      <c r="M156" s="169">
        <v>3.7</v>
      </c>
      <c r="N156" s="169">
        <v>4</v>
      </c>
      <c r="O156" s="169">
        <v>2.1</v>
      </c>
      <c r="P156" s="169">
        <v>-0.3</v>
      </c>
      <c r="Q156" s="318">
        <v>0.9</v>
      </c>
    </row>
    <row r="157" spans="1:17" x14ac:dyDescent="0.2">
      <c r="A157" s="129"/>
      <c r="B157" s="92" t="s">
        <v>2</v>
      </c>
      <c r="C157" s="169">
        <v>1.7</v>
      </c>
      <c r="D157" s="169">
        <v>2.2999999999999998</v>
      </c>
      <c r="E157" s="169">
        <v>-4.3</v>
      </c>
      <c r="F157" s="169">
        <v>2.1</v>
      </c>
      <c r="G157" s="169">
        <v>-2.8</v>
      </c>
      <c r="H157" s="169">
        <v>1.9</v>
      </c>
      <c r="I157" s="169">
        <v>5</v>
      </c>
      <c r="J157" s="169">
        <v>5.3</v>
      </c>
      <c r="K157" s="169">
        <v>6.1</v>
      </c>
      <c r="L157" s="169">
        <v>2.1</v>
      </c>
      <c r="M157" s="169">
        <v>4.4000000000000004</v>
      </c>
      <c r="N157" s="169">
        <v>5.3</v>
      </c>
      <c r="O157" s="169">
        <v>1.9</v>
      </c>
      <c r="P157" s="169">
        <v>-0.5</v>
      </c>
      <c r="Q157" s="318">
        <v>1</v>
      </c>
    </row>
    <row r="158" spans="1:17" x14ac:dyDescent="0.2">
      <c r="A158" s="129">
        <v>2017</v>
      </c>
      <c r="B158" s="123" t="s">
        <v>3</v>
      </c>
      <c r="C158" s="169">
        <v>1.8</v>
      </c>
      <c r="D158" s="169">
        <v>2.4</v>
      </c>
      <c r="E158" s="169">
        <v>1.5</v>
      </c>
      <c r="F158" s="169">
        <v>2.2999999999999998</v>
      </c>
      <c r="G158" s="169">
        <v>1.6</v>
      </c>
      <c r="H158" s="169">
        <v>2.5</v>
      </c>
      <c r="I158" s="169">
        <v>-1.2</v>
      </c>
      <c r="J158" s="169">
        <v>6.7</v>
      </c>
      <c r="K158" s="169">
        <v>9.1999999999999993</v>
      </c>
      <c r="L158" s="169">
        <v>2.2000000000000002</v>
      </c>
      <c r="M158" s="169">
        <v>3</v>
      </c>
      <c r="N158" s="169">
        <v>5.4</v>
      </c>
      <c r="O158" s="169">
        <v>2.2999999999999998</v>
      </c>
      <c r="P158" s="169">
        <v>0.2</v>
      </c>
      <c r="Q158" s="318">
        <v>1.2</v>
      </c>
    </row>
    <row r="159" spans="1:17" x14ac:dyDescent="0.2">
      <c r="A159" s="129"/>
      <c r="B159" s="130" t="s">
        <v>4</v>
      </c>
      <c r="C159" s="169">
        <v>1.9</v>
      </c>
      <c r="D159" s="169">
        <v>2.2000000000000002</v>
      </c>
      <c r="E159" s="169">
        <v>3.2</v>
      </c>
      <c r="F159" s="169">
        <v>0.7</v>
      </c>
      <c r="G159" s="169">
        <v>0.9</v>
      </c>
      <c r="H159" s="169">
        <v>1.4</v>
      </c>
      <c r="I159" s="169">
        <v>-4.5999999999999996</v>
      </c>
      <c r="J159" s="169">
        <v>2.9</v>
      </c>
      <c r="K159" s="169">
        <v>7.6</v>
      </c>
      <c r="L159" s="169">
        <v>2.5</v>
      </c>
      <c r="M159" s="169">
        <v>2.7</v>
      </c>
      <c r="N159" s="169">
        <v>6.4</v>
      </c>
      <c r="O159" s="169">
        <v>2.2000000000000002</v>
      </c>
      <c r="P159" s="169">
        <v>0.8</v>
      </c>
      <c r="Q159" s="318">
        <v>1.3</v>
      </c>
    </row>
    <row r="160" spans="1:17" x14ac:dyDescent="0.2">
      <c r="A160" s="129"/>
      <c r="B160" s="137" t="s">
        <v>1</v>
      </c>
      <c r="C160" s="169">
        <v>2</v>
      </c>
      <c r="D160" s="169">
        <v>2.1</v>
      </c>
      <c r="E160" s="169">
        <v>4</v>
      </c>
      <c r="F160" s="169">
        <v>2.2000000000000002</v>
      </c>
      <c r="G160" s="169">
        <v>-4</v>
      </c>
      <c r="H160" s="169">
        <v>3</v>
      </c>
      <c r="I160" s="169">
        <v>1.4</v>
      </c>
      <c r="J160" s="169">
        <v>2.2999999999999998</v>
      </c>
      <c r="K160" s="169">
        <v>7.1</v>
      </c>
      <c r="L160" s="169">
        <v>2.1</v>
      </c>
      <c r="M160" s="169">
        <v>2.4</v>
      </c>
      <c r="N160" s="169">
        <v>4.2</v>
      </c>
      <c r="O160" s="169">
        <v>2.1</v>
      </c>
      <c r="P160" s="169">
        <v>0.8</v>
      </c>
      <c r="Q160" s="318">
        <v>1.3</v>
      </c>
    </row>
    <row r="161" spans="1:17" s="102" customFormat="1" x14ac:dyDescent="0.2">
      <c r="A161" s="129"/>
      <c r="B161" s="137" t="s">
        <v>2</v>
      </c>
      <c r="C161" s="169">
        <v>1.6</v>
      </c>
      <c r="D161" s="169">
        <v>1.6</v>
      </c>
      <c r="E161" s="169">
        <v>3.2</v>
      </c>
      <c r="F161" s="169">
        <v>2.2000000000000002</v>
      </c>
      <c r="G161" s="169">
        <v>-0.5</v>
      </c>
      <c r="H161" s="169">
        <v>3.2</v>
      </c>
      <c r="I161" s="169">
        <v>-1.7</v>
      </c>
      <c r="J161" s="169">
        <v>1.7</v>
      </c>
      <c r="K161" s="169">
        <v>4.5</v>
      </c>
      <c r="L161" s="169">
        <v>1.6</v>
      </c>
      <c r="M161" s="169">
        <v>0.8</v>
      </c>
      <c r="N161" s="169">
        <v>3.7</v>
      </c>
      <c r="O161" s="169">
        <v>2</v>
      </c>
      <c r="P161" s="169">
        <v>0.4</v>
      </c>
      <c r="Q161" s="318">
        <v>1</v>
      </c>
    </row>
    <row r="162" spans="1:17" x14ac:dyDescent="0.2">
      <c r="A162" s="129">
        <v>2018</v>
      </c>
      <c r="B162" s="143" t="s">
        <v>3</v>
      </c>
      <c r="C162" s="169">
        <v>1.3</v>
      </c>
      <c r="D162" s="169">
        <v>1.3</v>
      </c>
      <c r="E162" s="169">
        <v>-2.1</v>
      </c>
      <c r="F162" s="169">
        <v>2</v>
      </c>
      <c r="G162" s="169">
        <v>1.5</v>
      </c>
      <c r="H162" s="169">
        <v>2.2999999999999998</v>
      </c>
      <c r="I162" s="169">
        <v>4.5999999999999996</v>
      </c>
      <c r="J162" s="169">
        <v>-3.7</v>
      </c>
      <c r="K162" s="169">
        <v>0</v>
      </c>
      <c r="L162" s="169">
        <v>1.4</v>
      </c>
      <c r="M162" s="169">
        <v>1.4</v>
      </c>
      <c r="N162" s="169">
        <v>3.1</v>
      </c>
      <c r="O162" s="169">
        <v>1.8</v>
      </c>
      <c r="P162" s="169">
        <v>0.1</v>
      </c>
      <c r="Q162" s="318">
        <v>0.7</v>
      </c>
    </row>
    <row r="163" spans="1:17" x14ac:dyDescent="0.2">
      <c r="B163" s="187" t="s">
        <v>4</v>
      </c>
      <c r="C163" s="169">
        <v>1.4</v>
      </c>
      <c r="D163" s="169">
        <v>1.4</v>
      </c>
      <c r="E163" s="169">
        <v>-2.9</v>
      </c>
      <c r="F163" s="169">
        <v>1.2</v>
      </c>
      <c r="G163" s="169">
        <v>1</v>
      </c>
      <c r="H163" s="169">
        <v>1.8</v>
      </c>
      <c r="I163" s="169">
        <v>0</v>
      </c>
      <c r="J163" s="169">
        <v>-2.5</v>
      </c>
      <c r="K163" s="169">
        <v>0.2</v>
      </c>
      <c r="L163" s="169">
        <v>1.7</v>
      </c>
      <c r="M163" s="169">
        <v>2.8</v>
      </c>
      <c r="N163" s="169">
        <v>3.2</v>
      </c>
      <c r="O163" s="169">
        <v>1.9</v>
      </c>
      <c r="P163" s="169">
        <v>-0.1</v>
      </c>
      <c r="Q163" s="318">
        <v>0.8</v>
      </c>
    </row>
    <row r="164" spans="1:17" x14ac:dyDescent="0.2">
      <c r="B164" s="187" t="s">
        <v>1</v>
      </c>
      <c r="C164" s="169">
        <v>1.6</v>
      </c>
      <c r="D164" s="169">
        <v>1.5</v>
      </c>
      <c r="E164" s="169">
        <v>-3.9</v>
      </c>
      <c r="F164" s="169">
        <v>0.7</v>
      </c>
      <c r="G164" s="169">
        <v>2.6</v>
      </c>
      <c r="H164" s="169">
        <v>0.9</v>
      </c>
      <c r="I164" s="169">
        <v>-0.5</v>
      </c>
      <c r="J164" s="169">
        <v>-1.2</v>
      </c>
      <c r="K164" s="169">
        <v>1.5</v>
      </c>
      <c r="L164" s="169">
        <v>1.8</v>
      </c>
      <c r="M164" s="169">
        <v>3.3</v>
      </c>
      <c r="N164" s="169">
        <v>4</v>
      </c>
      <c r="O164" s="169">
        <v>1.7</v>
      </c>
      <c r="P164" s="169">
        <v>0</v>
      </c>
      <c r="Q164" s="318">
        <v>0.9</v>
      </c>
    </row>
    <row r="165" spans="1:17" ht="13.5" thickBot="1" x14ac:dyDescent="0.25">
      <c r="A165" s="95"/>
      <c r="B165" s="228" t="s">
        <v>2</v>
      </c>
      <c r="C165" s="327">
        <v>1.3</v>
      </c>
      <c r="D165" s="327">
        <v>1.3</v>
      </c>
      <c r="E165" s="327">
        <v>-2.8</v>
      </c>
      <c r="F165" s="327">
        <v>-1</v>
      </c>
      <c r="G165" s="327">
        <v>5.9</v>
      </c>
      <c r="H165" s="327">
        <v>-1.5</v>
      </c>
      <c r="I165" s="327">
        <v>-1.7</v>
      </c>
      <c r="J165" s="327">
        <v>-1.6</v>
      </c>
      <c r="K165" s="327">
        <v>0.9</v>
      </c>
      <c r="L165" s="327">
        <v>1.9</v>
      </c>
      <c r="M165" s="327">
        <v>3.4</v>
      </c>
      <c r="N165" s="327">
        <v>3</v>
      </c>
      <c r="O165" s="327">
        <v>1.8</v>
      </c>
      <c r="P165" s="328">
        <v>0.6</v>
      </c>
      <c r="Q165" s="327">
        <v>0.7</v>
      </c>
    </row>
    <row r="166" spans="1:17" x14ac:dyDescent="0.2">
      <c r="A166" s="83" t="s">
        <v>175</v>
      </c>
      <c r="B166" s="101"/>
      <c r="C166" s="121"/>
      <c r="D166" s="121"/>
      <c r="E166" s="121"/>
      <c r="F166" s="121"/>
      <c r="G166" s="121"/>
      <c r="H166" s="121"/>
      <c r="I166" s="121"/>
      <c r="J166" s="121"/>
      <c r="K166" s="121"/>
      <c r="L166" s="121"/>
      <c r="M166" s="121"/>
      <c r="N166" s="121"/>
      <c r="O166" s="121"/>
      <c r="P166" s="121"/>
      <c r="Q166" s="121"/>
    </row>
    <row r="167" spans="1:17" ht="12.75" customHeight="1" x14ac:dyDescent="0.2">
      <c r="A167" s="83" t="s">
        <v>215</v>
      </c>
      <c r="B167" s="101"/>
      <c r="C167" s="121"/>
      <c r="D167" s="121"/>
      <c r="E167" s="121"/>
      <c r="F167" s="121"/>
      <c r="G167" s="121"/>
      <c r="H167" s="121"/>
      <c r="I167" s="121"/>
      <c r="J167" s="121"/>
      <c r="K167" s="121"/>
      <c r="L167" s="121"/>
      <c r="M167" s="121"/>
      <c r="N167" s="121"/>
      <c r="O167" s="121"/>
      <c r="P167" s="121"/>
      <c r="Q167" s="121"/>
    </row>
    <row r="168" spans="1:17" ht="12.75" customHeight="1" x14ac:dyDescent="0.2">
      <c r="A168" s="83" t="s">
        <v>220</v>
      </c>
      <c r="B168" s="101"/>
      <c r="C168" s="121"/>
      <c r="D168" s="121"/>
      <c r="E168" s="121"/>
      <c r="F168" s="121"/>
      <c r="G168" s="121"/>
      <c r="H168" s="121"/>
      <c r="I168" s="121"/>
      <c r="J168" s="121"/>
      <c r="K168" s="121"/>
      <c r="L168" s="121"/>
      <c r="M168" s="121"/>
      <c r="N168" s="121"/>
      <c r="O168" s="121"/>
      <c r="P168" s="121"/>
      <c r="Q168" s="121"/>
    </row>
  </sheetData>
  <mergeCells count="3">
    <mergeCell ref="A1:P1"/>
    <mergeCell ref="A5:C5"/>
    <mergeCell ref="B3:P3"/>
  </mergeCells>
  <pageMargins left="0.55118110236220474" right="0.55118110236220474" top="0.78740157480314965" bottom="0.78740157480314965" header="0.51181102362204722" footer="0.51181102362204722"/>
  <pageSetup paperSize="9" scale="4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K2LS and ABMI</vt:lpstr>
      <vt:lpstr>Recession checker</vt:lpstr>
      <vt:lpstr>Ready Reckoner</vt:lpstr>
      <vt:lpstr>Contents</vt:lpstr>
      <vt:lpstr>Table 1.1</vt:lpstr>
      <vt:lpstr>Table 1.2</vt:lpstr>
      <vt:lpstr>Table 1.3</vt:lpstr>
      <vt:lpstr>Table 1.4</vt:lpstr>
      <vt:lpstr>Table 1.5</vt:lpstr>
      <vt:lpstr>Inkscape chart 1 original</vt:lpstr>
      <vt:lpstr>Inkscape chart 2 original</vt:lpstr>
      <vt:lpstr>Inkscape chart 3 (2)</vt:lpstr>
      <vt:lpstr>Inkscape chart 5 (2)</vt:lpstr>
      <vt:lpstr>Contents!Print_Area</vt:lpstr>
      <vt:lpstr>'Ready Reckoner'!Print_Area</vt:lpstr>
      <vt:lpstr>'Table 1.1'!Print_Area</vt:lpstr>
      <vt:lpstr>'Table 1.2'!Print_Area</vt:lpstr>
      <vt:lpstr>'Table 1.3'!Print_Area</vt:lpstr>
      <vt:lpstr>'Table 1.4'!Print_Area</vt:lpstr>
      <vt:lpstr>'Table 1.5'!Print_Area</vt:lpstr>
    </vt:vector>
  </TitlesOfParts>
  <Company>The 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2000-04-17T10:56:53Z</dcterms:created>
  <cp:lastPrinted>2019-03-04T12:46:35Z</cp:lastPrinted>
  <dcterms:modified xsi:type="dcterms:W3CDTF">2019-03-19T09:32:03Z</dcterms:modified>
</cp:coreProperties>
</file>