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G:\OPS\ASG\OCEA\Statistics\GDP\Briefing &amp; Submissions\2018 Q3\GDP\Second Estimate\Prerelease Publication\"/>
    </mc:Choice>
  </mc:AlternateContent>
  <bookViews>
    <workbookView xWindow="20955" yWindow="75" windowWidth="27555" windowHeight="11595" tabRatio="831" firstSheet="3" activeTab="3"/>
  </bookViews>
  <sheets>
    <sheet name="K2LS and ABMI" sheetId="51" state="hidden" r:id="rId1"/>
    <sheet name="Recession checker" sheetId="52" state="hidden" r:id="rId2"/>
    <sheet name="Ready Reckoner" sheetId="42" state="hidden" r:id="rId3"/>
    <sheet name="Contents" sheetId="109" r:id="rId4"/>
    <sheet name="Table 1.1" sheetId="63" r:id="rId5"/>
    <sheet name="Table 1.2" sheetId="64" r:id="rId6"/>
    <sheet name="Table 1.3" sheetId="67" r:id="rId7"/>
    <sheet name="Table 1.4" sheetId="110" r:id="rId8"/>
    <sheet name="Table 1.5" sheetId="65" r:id="rId9"/>
    <sheet name="Table 1.1R" sheetId="111" r:id="rId10"/>
    <sheet name="Inkscape chart 1 original" sheetId="85" state="hidden" r:id="rId11"/>
    <sheet name="Inkscape chart 2 original" sheetId="86" state="hidden" r:id="rId12"/>
    <sheet name="Inkscape chart 3 (2)" sheetId="103" state="hidden" r:id="rId13"/>
    <sheet name="Inkscape chart 5 (2)" sheetId="104" state="hidden" r:id="rId14"/>
  </sheets>
  <definedNames>
    <definedName name="_AMO_RefreshMultipleList" hidden="1">"'&lt;Items&gt;_x000D_
  &lt;Item Id=""516160509"" Checked=""False"" /&gt;_x000D_
  &lt;Item Id=""88428553"" Checked=""False"" /&gt;_x000D_
&lt;/Items&gt;'"</definedName>
    <definedName name="_AMO_XmlVersion" hidden="1">"'1'"</definedName>
    <definedName name="_xlnm.Print_Area" localSheetId="3">Contents!$A$1:$Q$28</definedName>
    <definedName name="_xlnm.Print_Area" localSheetId="2">'Ready Reckoner'!$A$1:$Q$22</definedName>
    <definedName name="_xlnm.Print_Area" localSheetId="4">'Table 1.1'!$A$1:$P$177</definedName>
    <definedName name="_xlnm.Print_Area" localSheetId="5">'Table 1.2'!$A$1:$O$175</definedName>
    <definedName name="_xlnm.Print_Area" localSheetId="6">'Table 1.3'!$A$1:$N$177</definedName>
    <definedName name="_xlnm.Print_Area" localSheetId="7">'Table 1.4'!$A$1:$E$68</definedName>
    <definedName name="_xlnm.Print_Area" localSheetId="8">'Table 1.5'!$A$1:$Q$161</definedName>
    <definedName name="Z_1CD376A6_597B_4372_AE9C_797CFAC40532_.wvu.PrintArea" localSheetId="4" hidden="1">'Table 1.1'!$A$1:$F$174</definedName>
    <definedName name="Z_1CD376A6_597B_4372_AE9C_797CFAC40532_.wvu.PrintArea" localSheetId="5" hidden="1">'Table 1.2'!$A$1:$O$173</definedName>
    <definedName name="Z_1CD376A6_597B_4372_AE9C_797CFAC40532_.wvu.PrintArea" localSheetId="6" hidden="1">'Table 1.3'!$A$1:$N$176</definedName>
    <definedName name="Z_1CD376A6_597B_4372_AE9C_797CFAC40532_.wvu.PrintArea" localSheetId="8" hidden="1">'Table 1.5'!$A$1:$P$161</definedName>
    <definedName name="Z_DBCBC3B8_EF48_410B_8E7D_16CC21680905_.wvu.PrintArea" localSheetId="4" hidden="1">'Table 1.1'!$A$1:$F$174</definedName>
    <definedName name="Z_DBCBC3B8_EF48_410B_8E7D_16CC21680905_.wvu.PrintArea" localSheetId="5" hidden="1">'Table 1.2'!$A$1:$O$173</definedName>
    <definedName name="Z_DBCBC3B8_EF48_410B_8E7D_16CC21680905_.wvu.PrintArea" localSheetId="6" hidden="1">'Table 1.3'!$A$1:$N$176</definedName>
    <definedName name="Z_DBCBC3B8_EF48_410B_8E7D_16CC21680905_.wvu.PrintArea" localSheetId="8" hidden="1">'Table 1.5'!$A$1:$P$161</definedName>
  </definedNames>
  <calcPr calcId="162913"/>
  <customWorkbookViews>
    <customWorkbookView name="User - Personal View" guid="{C139FAF6-B47C-41EE-9FF7-A3C1F54BCD29}" mergeInterval="0" personalView="1" maximized="1" windowWidth="1596" windowHeight="1001" activeSheetId="9"/>
    <customWorkbookView name="John Dowens - Personal View" guid="{DBCBC3B8-EF48-410B-8E7D-16CC21680905}" mergeInterval="0" personalView="1" maximized="1" windowWidth="1596" windowHeight="994" activeSheetId="5"/>
    <customWorkbookView name="Stevan - Personal View" guid="{1CD376A6-597B-4372-AE9C-797CFAC40532}" mergeInterval="0" personalView="1" xWindow="1675" yWindow="45" windowWidth="1575" windowHeight="948" tabRatio="842" activeSheetId="4"/>
  </customWorkbookViews>
</workbook>
</file>

<file path=xl/calcChain.xml><?xml version="1.0" encoding="utf-8"?>
<calcChain xmlns="http://schemas.openxmlformats.org/spreadsheetml/2006/main">
  <c r="E62" i="110" l="1"/>
  <c r="E12" i="110"/>
  <c r="I62" i="110"/>
  <c r="H62" i="110"/>
  <c r="G62" i="110"/>
  <c r="F62" i="110"/>
  <c r="I61" i="110"/>
  <c r="H61" i="110"/>
  <c r="G61" i="110"/>
  <c r="F61" i="110"/>
  <c r="E61" i="110"/>
  <c r="I60" i="110"/>
  <c r="H60" i="110"/>
  <c r="G60" i="110"/>
  <c r="F60" i="110"/>
  <c r="E60" i="110"/>
  <c r="I59" i="110"/>
  <c r="H59" i="110"/>
  <c r="G59" i="110"/>
  <c r="F59" i="110"/>
  <c r="E59" i="110"/>
  <c r="I58" i="110"/>
  <c r="H58" i="110"/>
  <c r="G58" i="110"/>
  <c r="F58" i="110"/>
  <c r="E58" i="110"/>
  <c r="I57" i="110"/>
  <c r="H57" i="110"/>
  <c r="G57" i="110"/>
  <c r="F57" i="110"/>
  <c r="E57" i="110"/>
  <c r="I56" i="110"/>
  <c r="H56" i="110"/>
  <c r="G56" i="110"/>
  <c r="F56" i="110"/>
  <c r="E56" i="110"/>
  <c r="I55" i="110"/>
  <c r="H55" i="110"/>
  <c r="G55" i="110"/>
  <c r="F55" i="110"/>
  <c r="E55" i="110"/>
  <c r="I54" i="110"/>
  <c r="H54" i="110"/>
  <c r="G54" i="110"/>
  <c r="F54" i="110"/>
  <c r="E54" i="110"/>
  <c r="I53" i="110"/>
  <c r="H53" i="110"/>
  <c r="G53" i="110"/>
  <c r="F53" i="110"/>
  <c r="E53" i="110"/>
  <c r="I52" i="110"/>
  <c r="H52" i="110"/>
  <c r="G52" i="110"/>
  <c r="F52" i="110"/>
  <c r="E52" i="110"/>
  <c r="I51" i="110"/>
  <c r="H51" i="110"/>
  <c r="G51" i="110"/>
  <c r="F51" i="110"/>
  <c r="E51" i="110"/>
  <c r="I50" i="110"/>
  <c r="H50" i="110"/>
  <c r="G50" i="110"/>
  <c r="F50" i="110"/>
  <c r="E50" i="110"/>
  <c r="I49" i="110"/>
  <c r="H49" i="110"/>
  <c r="G49" i="110"/>
  <c r="F49" i="110"/>
  <c r="E49" i="110"/>
  <c r="I48" i="110"/>
  <c r="H48" i="110"/>
  <c r="G48" i="110"/>
  <c r="F48" i="110"/>
  <c r="E48" i="110"/>
  <c r="I47" i="110"/>
  <c r="H47" i="110"/>
  <c r="G47" i="110"/>
  <c r="F47" i="110"/>
  <c r="E47" i="110"/>
  <c r="I46" i="110"/>
  <c r="H46" i="110"/>
  <c r="G46" i="110"/>
  <c r="F46" i="110"/>
  <c r="E46" i="110"/>
  <c r="I45" i="110"/>
  <c r="H45" i="110"/>
  <c r="G45" i="110"/>
  <c r="F45" i="110"/>
  <c r="E45" i="110"/>
  <c r="I44" i="110"/>
  <c r="H44" i="110"/>
  <c r="G44" i="110"/>
  <c r="F44" i="110"/>
  <c r="E44" i="110"/>
  <c r="I43" i="110"/>
  <c r="H43" i="110"/>
  <c r="G43" i="110"/>
  <c r="F43" i="110"/>
  <c r="E43" i="110"/>
  <c r="I42" i="110"/>
  <c r="H42" i="110"/>
  <c r="G42" i="110"/>
  <c r="F42" i="110"/>
  <c r="E42" i="110"/>
  <c r="I41" i="110"/>
  <c r="H41" i="110"/>
  <c r="G41" i="110"/>
  <c r="F41" i="110"/>
  <c r="E41" i="110"/>
  <c r="I40" i="110"/>
  <c r="H40" i="110"/>
  <c r="G40" i="110"/>
  <c r="F40" i="110"/>
  <c r="E40" i="110"/>
  <c r="I39" i="110"/>
  <c r="H39" i="110"/>
  <c r="G39" i="110"/>
  <c r="F39" i="110"/>
  <c r="E39" i="110"/>
  <c r="I38" i="110"/>
  <c r="H38" i="110"/>
  <c r="G38" i="110"/>
  <c r="F38" i="110"/>
  <c r="E38" i="110"/>
  <c r="H37" i="110"/>
  <c r="G37" i="110"/>
  <c r="F37" i="110"/>
  <c r="E37" i="110"/>
  <c r="H36" i="110"/>
  <c r="G36" i="110"/>
  <c r="F36" i="110"/>
  <c r="E36" i="110"/>
  <c r="H35" i="110"/>
  <c r="G35" i="110"/>
  <c r="F35" i="110"/>
  <c r="E35" i="110"/>
  <c r="H34" i="110"/>
  <c r="G34" i="110"/>
  <c r="F34" i="110"/>
  <c r="E34" i="110"/>
  <c r="H33" i="110"/>
  <c r="G33" i="110"/>
  <c r="F33" i="110"/>
  <c r="E33" i="110"/>
  <c r="H32" i="110"/>
  <c r="G32" i="110"/>
  <c r="F32" i="110"/>
  <c r="E32" i="110"/>
  <c r="H31" i="110"/>
  <c r="G31" i="110"/>
  <c r="F31" i="110"/>
  <c r="E31" i="110"/>
  <c r="H30" i="110"/>
  <c r="G30" i="110"/>
  <c r="F30" i="110"/>
  <c r="E30" i="110"/>
  <c r="H29" i="110"/>
  <c r="G29" i="110"/>
  <c r="F29" i="110"/>
  <c r="E29" i="110"/>
  <c r="H28" i="110"/>
  <c r="G28" i="110"/>
  <c r="F28" i="110"/>
  <c r="E28" i="110"/>
  <c r="G27" i="110"/>
  <c r="F27" i="110"/>
  <c r="E27" i="110"/>
  <c r="G26" i="110"/>
  <c r="F26" i="110"/>
  <c r="E26" i="110"/>
  <c r="G25" i="110"/>
  <c r="F25" i="110"/>
  <c r="E25" i="110"/>
  <c r="G24" i="110"/>
  <c r="F24" i="110"/>
  <c r="E24" i="110"/>
  <c r="G23" i="110"/>
  <c r="F23" i="110"/>
  <c r="E23" i="110"/>
  <c r="G22" i="110"/>
  <c r="F22" i="110"/>
  <c r="E22" i="110"/>
  <c r="G21" i="110"/>
  <c r="F21" i="110"/>
  <c r="E21" i="110"/>
  <c r="G20" i="110"/>
  <c r="F20" i="110"/>
  <c r="E20" i="110"/>
  <c r="G19" i="110"/>
  <c r="F19" i="110"/>
  <c r="E19" i="110"/>
  <c r="G18" i="110"/>
  <c r="F18" i="110"/>
  <c r="E18" i="110"/>
  <c r="F17" i="110"/>
  <c r="E17" i="110"/>
  <c r="F16" i="110"/>
  <c r="E16" i="110"/>
  <c r="F15" i="110"/>
  <c r="E15" i="110"/>
  <c r="F14" i="110"/>
  <c r="E14" i="110"/>
  <c r="F13" i="110"/>
  <c r="E13" i="110"/>
  <c r="E11" i="110"/>
  <c r="E24" i="103" l="1"/>
  <c r="G24" i="103"/>
  <c r="E23" i="103"/>
  <c r="C23" i="103"/>
  <c r="E22" i="103"/>
  <c r="G23" i="103"/>
  <c r="C22" i="103"/>
  <c r="E21" i="103"/>
  <c r="G21" i="103"/>
  <c r="C21" i="103"/>
  <c r="E20" i="103"/>
  <c r="G20" i="103"/>
  <c r="C20" i="103"/>
  <c r="E19" i="103"/>
  <c r="C19" i="103"/>
  <c r="E18" i="103"/>
  <c r="G19" i="103"/>
  <c r="C18" i="103"/>
  <c r="E17" i="103"/>
  <c r="C17" i="103"/>
  <c r="E16" i="103"/>
  <c r="C16" i="103"/>
  <c r="E15" i="103"/>
  <c r="C15" i="103"/>
  <c r="E14" i="103"/>
  <c r="C14" i="103"/>
  <c r="E13" i="103"/>
  <c r="C13" i="103"/>
  <c r="E12" i="103"/>
  <c r="G12" i="103"/>
  <c r="C12" i="103"/>
  <c r="E11" i="103"/>
  <c r="C11" i="103"/>
  <c r="E10" i="103"/>
  <c r="G10" i="103"/>
  <c r="C10" i="103"/>
  <c r="E9" i="103"/>
  <c r="C9" i="103"/>
  <c r="E8" i="103"/>
  <c r="C8" i="103"/>
  <c r="E7" i="103"/>
  <c r="C7" i="103"/>
  <c r="E6" i="103"/>
  <c r="G7" i="103"/>
  <c r="C6" i="103"/>
  <c r="E5" i="103"/>
  <c r="C5" i="103"/>
  <c r="G11" i="103"/>
  <c r="G13" i="103"/>
  <c r="G6" i="103"/>
  <c r="G9" i="103"/>
  <c r="G14" i="103"/>
  <c r="G16" i="103"/>
  <c r="G22" i="103"/>
  <c r="G8" i="103"/>
  <c r="G17" i="103"/>
  <c r="G15" i="103"/>
  <c r="G27" i="86"/>
  <c r="G23" i="85"/>
  <c r="D24" i="103"/>
  <c r="F24" i="103"/>
  <c r="D27" i="86"/>
  <c r="F27" i="86"/>
  <c r="D23" i="85"/>
  <c r="G26" i="86"/>
  <c r="G22" i="85"/>
  <c r="D26" i="86"/>
  <c r="D22" i="85"/>
  <c r="F23" i="85"/>
  <c r="G20" i="85"/>
  <c r="G25" i="86"/>
  <c r="G21" i="85"/>
  <c r="D25" i="86"/>
  <c r="D21" i="85"/>
  <c r="F22" i="85"/>
  <c r="G12" i="86"/>
  <c r="G13" i="86"/>
  <c r="G14" i="86"/>
  <c r="G15" i="86"/>
  <c r="G16" i="86"/>
  <c r="G17" i="86"/>
  <c r="G18" i="86"/>
  <c r="G19" i="86"/>
  <c r="G20" i="86"/>
  <c r="G21" i="86"/>
  <c r="G22" i="86"/>
  <c r="G23" i="86"/>
  <c r="G24" i="86"/>
  <c r="G8" i="85"/>
  <c r="G9" i="85"/>
  <c r="G10" i="85"/>
  <c r="G11" i="85"/>
  <c r="G12" i="85"/>
  <c r="G13" i="85"/>
  <c r="G14" i="85"/>
  <c r="G15" i="85"/>
  <c r="G16" i="85"/>
  <c r="G17" i="85"/>
  <c r="G18" i="85"/>
  <c r="G19" i="85"/>
  <c r="D24" i="86"/>
  <c r="D20" i="85"/>
  <c r="F20" i="85"/>
  <c r="D23" i="103"/>
  <c r="D19" i="85"/>
  <c r="F19" i="85"/>
  <c r="D23" i="86"/>
  <c r="K20" i="42"/>
  <c r="B3" i="52"/>
  <c r="D3" i="52"/>
  <c r="B40" i="52"/>
  <c r="D40" i="52"/>
  <c r="K23" i="52"/>
  <c r="K26" i="52"/>
  <c r="F40" i="52"/>
  <c r="M23" i="52"/>
  <c r="A40" i="52"/>
  <c r="A36" i="52"/>
  <c r="B36" i="52"/>
  <c r="D36" i="52"/>
  <c r="B37" i="52"/>
  <c r="D37" i="52"/>
  <c r="B38" i="52"/>
  <c r="D38" i="52"/>
  <c r="B39" i="52"/>
  <c r="D39" i="52"/>
  <c r="D5" i="52"/>
  <c r="D6" i="52"/>
  <c r="D7" i="52"/>
  <c r="D8" i="52"/>
  <c r="D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5" i="52"/>
  <c r="D4" i="52"/>
  <c r="B35" i="52"/>
  <c r="B5" i="52"/>
  <c r="B6" i="52"/>
  <c r="B7" i="52"/>
  <c r="A8" i="52"/>
  <c r="B8" i="52"/>
  <c r="B9" i="52"/>
  <c r="B10" i="52"/>
  <c r="B11" i="52"/>
  <c r="A12" i="52"/>
  <c r="B12" i="52"/>
  <c r="B13" i="52"/>
  <c r="B14" i="52"/>
  <c r="B15" i="52"/>
  <c r="A16" i="52"/>
  <c r="B16" i="52"/>
  <c r="B17" i="52"/>
  <c r="B18" i="52"/>
  <c r="B19" i="52"/>
  <c r="A20" i="52"/>
  <c r="B20" i="52"/>
  <c r="B21" i="52"/>
  <c r="B22" i="52"/>
  <c r="B23" i="52"/>
  <c r="A24" i="52"/>
  <c r="B24" i="52"/>
  <c r="B25" i="52"/>
  <c r="B26" i="52"/>
  <c r="B27" i="52"/>
  <c r="A28" i="52"/>
  <c r="B28" i="52"/>
  <c r="B29" i="52"/>
  <c r="B30" i="52"/>
  <c r="B31" i="52"/>
  <c r="A32" i="52"/>
  <c r="B32" i="52"/>
  <c r="B33" i="52"/>
  <c r="B34" i="52"/>
  <c r="B4" i="52"/>
  <c r="A4" i="52"/>
  <c r="F15" i="52"/>
  <c r="F3" i="52"/>
  <c r="F4" i="52"/>
  <c r="M21" i="52"/>
  <c r="F5" i="52"/>
  <c r="F6" i="52"/>
  <c r="F7" i="52"/>
  <c r="F8" i="52"/>
  <c r="F9" i="52"/>
  <c r="F10" i="52"/>
  <c r="F11" i="52"/>
  <c r="F12" i="52"/>
  <c r="F13" i="52"/>
  <c r="F14" i="52"/>
  <c r="F16" i="52"/>
  <c r="F17" i="52"/>
  <c r="F18" i="52"/>
  <c r="F19" i="52"/>
  <c r="F20" i="52"/>
  <c r="F21" i="52"/>
  <c r="F22" i="52"/>
  <c r="F23" i="52"/>
  <c r="F24" i="52"/>
  <c r="F25" i="52"/>
  <c r="F26" i="52"/>
  <c r="F27" i="52"/>
  <c r="F28" i="52"/>
  <c r="F29" i="52"/>
  <c r="F30" i="52"/>
  <c r="F31" i="52"/>
  <c r="F32" i="52"/>
  <c r="F33" i="52"/>
  <c r="F34" i="52"/>
  <c r="F35" i="52"/>
  <c r="F36" i="52"/>
  <c r="F37" i="52"/>
  <c r="F38" i="52"/>
  <c r="F39" i="52"/>
  <c r="G90" i="51"/>
  <c r="C90" i="51"/>
  <c r="G89" i="51"/>
  <c r="C89" i="51"/>
  <c r="G88" i="51"/>
  <c r="C88" i="51"/>
  <c r="G87" i="51"/>
  <c r="C87" i="51"/>
  <c r="G86" i="51"/>
  <c r="C86" i="51"/>
  <c r="G85" i="51"/>
  <c r="C85" i="51"/>
  <c r="G84" i="51"/>
  <c r="C84" i="51"/>
  <c r="G83" i="51"/>
  <c r="C83" i="51"/>
  <c r="G82" i="51"/>
  <c r="C82" i="51"/>
  <c r="G81" i="51"/>
  <c r="C81" i="51"/>
  <c r="G80" i="51"/>
  <c r="C80" i="51"/>
  <c r="G79" i="51"/>
  <c r="C79" i="51"/>
  <c r="G78" i="51"/>
  <c r="C78" i="51"/>
  <c r="G77" i="51"/>
  <c r="C77" i="51"/>
  <c r="G76" i="51"/>
  <c r="C76" i="51"/>
  <c r="G75" i="51"/>
  <c r="C75" i="51"/>
  <c r="G74" i="51"/>
  <c r="C74" i="51"/>
  <c r="G73" i="51"/>
  <c r="C73" i="51"/>
  <c r="G72" i="51"/>
  <c r="C72" i="51"/>
  <c r="G71" i="51"/>
  <c r="C71" i="51"/>
  <c r="G70" i="51"/>
  <c r="C70" i="51"/>
  <c r="G69" i="51"/>
  <c r="C69" i="51"/>
  <c r="G68" i="51"/>
  <c r="C68" i="51"/>
  <c r="G67" i="51"/>
  <c r="C67" i="51"/>
  <c r="G66" i="51"/>
  <c r="C66" i="51"/>
  <c r="G65" i="51"/>
  <c r="C65" i="51"/>
  <c r="G64" i="51"/>
  <c r="C64" i="51"/>
  <c r="G63" i="51"/>
  <c r="C63" i="51"/>
  <c r="G62" i="51"/>
  <c r="C62" i="51"/>
  <c r="G61" i="51"/>
  <c r="C61" i="51"/>
  <c r="G60" i="51"/>
  <c r="C60" i="51"/>
  <c r="G59" i="51"/>
  <c r="C59" i="51"/>
  <c r="G58" i="51"/>
  <c r="C58" i="51"/>
  <c r="G57" i="51"/>
  <c r="C57" i="51"/>
  <c r="G56" i="51"/>
  <c r="C56" i="51"/>
  <c r="G55" i="51"/>
  <c r="C55" i="51"/>
  <c r="G54" i="51"/>
  <c r="C54" i="51"/>
  <c r="G53" i="51"/>
  <c r="C53" i="51"/>
  <c r="G52" i="51"/>
  <c r="C52" i="51"/>
  <c r="G51" i="51"/>
  <c r="C51" i="51"/>
  <c r="G50" i="51"/>
  <c r="C50" i="51"/>
  <c r="G49" i="51"/>
  <c r="C49" i="51"/>
  <c r="G48" i="51"/>
  <c r="C48" i="51"/>
  <c r="G47" i="51"/>
  <c r="C47" i="51"/>
  <c r="G46" i="51"/>
  <c r="C46" i="51"/>
  <c r="G45" i="51"/>
  <c r="C45" i="51"/>
  <c r="G44" i="51"/>
  <c r="C44" i="51"/>
  <c r="G43" i="51"/>
  <c r="C43" i="51"/>
  <c r="G42" i="51"/>
  <c r="C42" i="51"/>
  <c r="G41" i="51"/>
  <c r="C41" i="51"/>
  <c r="G40" i="51"/>
  <c r="C40" i="51"/>
  <c r="G39" i="51"/>
  <c r="C39" i="51"/>
  <c r="G38" i="51"/>
  <c r="C38" i="51"/>
  <c r="G37" i="51"/>
  <c r="C37" i="51"/>
  <c r="G36" i="51"/>
  <c r="C36" i="51"/>
  <c r="G35" i="51"/>
  <c r="C35" i="51"/>
  <c r="G34" i="51"/>
  <c r="C34" i="51"/>
  <c r="G33" i="51"/>
  <c r="C33" i="51"/>
  <c r="G32" i="51"/>
  <c r="C32" i="51"/>
  <c r="G31" i="51"/>
  <c r="C31" i="51"/>
  <c r="G30" i="51"/>
  <c r="C30" i="51"/>
  <c r="G29" i="51"/>
  <c r="C29" i="51"/>
  <c r="G28" i="51"/>
  <c r="C28" i="51"/>
  <c r="G27" i="51"/>
  <c r="C27" i="51"/>
  <c r="G26" i="51"/>
  <c r="C26" i="51"/>
  <c r="G25" i="51"/>
  <c r="C25" i="51"/>
  <c r="G24" i="51"/>
  <c r="C24" i="51"/>
  <c r="G23" i="51"/>
  <c r="C23" i="51"/>
  <c r="G22" i="51"/>
  <c r="C22" i="51"/>
  <c r="G21" i="51"/>
  <c r="C21" i="51"/>
  <c r="G20" i="51"/>
  <c r="C20" i="51"/>
  <c r="G18" i="51"/>
  <c r="C18" i="51"/>
  <c r="G17" i="51"/>
  <c r="C17" i="51"/>
  <c r="G16" i="51"/>
  <c r="C16" i="51"/>
  <c r="G15" i="51"/>
  <c r="C15" i="51"/>
  <c r="G14" i="51"/>
  <c r="C14" i="51"/>
  <c r="G13" i="51"/>
  <c r="C13" i="51"/>
  <c r="G12" i="51"/>
  <c r="C12" i="51"/>
  <c r="G11" i="51"/>
  <c r="C11" i="51"/>
  <c r="G10" i="51"/>
  <c r="C10" i="51"/>
  <c r="G9" i="51"/>
  <c r="C9" i="51"/>
  <c r="G8" i="51"/>
  <c r="C8" i="51"/>
  <c r="G7" i="51"/>
  <c r="C7" i="51"/>
  <c r="G6" i="51"/>
  <c r="C6" i="51"/>
  <c r="G5" i="51"/>
  <c r="C5" i="51"/>
  <c r="G4" i="51"/>
  <c r="C4" i="51"/>
  <c r="G3" i="51"/>
  <c r="C3" i="51"/>
  <c r="G2" i="51"/>
  <c r="C2" i="51"/>
  <c r="D16" i="42"/>
  <c r="J16" i="42"/>
  <c r="K16" i="42"/>
  <c r="N16" i="42"/>
  <c r="O16" i="42"/>
  <c r="P16" i="42"/>
  <c r="G20" i="42"/>
  <c r="L20" i="42"/>
  <c r="Q20" i="42"/>
  <c r="E19" i="42"/>
  <c r="G19" i="42"/>
  <c r="K19" i="42"/>
  <c r="O19" i="42"/>
  <c r="F19" i="42"/>
  <c r="H19" i="42"/>
  <c r="I19" i="42"/>
  <c r="J19" i="42"/>
  <c r="L19" i="42"/>
  <c r="M19" i="42"/>
  <c r="N19" i="42"/>
  <c r="C19" i="42"/>
  <c r="D20" i="42"/>
  <c r="E20" i="42"/>
  <c r="F20" i="42"/>
  <c r="H20" i="42"/>
  <c r="I20" i="42"/>
  <c r="J20" i="42"/>
  <c r="M20" i="42"/>
  <c r="N20" i="42"/>
  <c r="O20" i="42"/>
  <c r="P20" i="42"/>
  <c r="C20" i="42"/>
  <c r="Q18" i="42"/>
  <c r="Q17" i="42"/>
  <c r="Q16" i="42"/>
  <c r="Q19" i="42"/>
  <c r="Q22" i="42"/>
  <c r="C6" i="52"/>
  <c r="C15" i="52"/>
  <c r="Q21" i="42"/>
  <c r="P19" i="42"/>
  <c r="D19" i="42"/>
  <c r="D17" i="103"/>
  <c r="D9" i="103"/>
  <c r="D16" i="103"/>
  <c r="F17" i="103"/>
  <c r="D11" i="103"/>
  <c r="D7" i="103"/>
  <c r="D14" i="103"/>
  <c r="D21" i="103"/>
  <c r="F22" i="103"/>
  <c r="D22" i="103"/>
  <c r="F23" i="103"/>
  <c r="H7" i="42"/>
  <c r="D18" i="103"/>
  <c r="F18" i="103"/>
  <c r="D10" i="103"/>
  <c r="D20" i="103"/>
  <c r="F20" i="103"/>
  <c r="D13" i="103"/>
  <c r="F14" i="103"/>
  <c r="D5" i="103"/>
  <c r="D19" i="103"/>
  <c r="D15" i="103"/>
  <c r="D6" i="103"/>
  <c r="F6" i="103"/>
  <c r="D12" i="103"/>
  <c r="D8" i="103"/>
  <c r="G22" i="42"/>
  <c r="P17" i="42"/>
  <c r="O21" i="42"/>
  <c r="C21" i="42"/>
  <c r="O22" i="42"/>
  <c r="D5" i="85"/>
  <c r="D9" i="86"/>
  <c r="D10" i="86"/>
  <c r="D6" i="85"/>
  <c r="D9" i="85"/>
  <c r="F10" i="85"/>
  <c r="D13" i="86"/>
  <c r="D14" i="86"/>
  <c r="D10" i="85"/>
  <c r="D13" i="85"/>
  <c r="F14" i="85"/>
  <c r="D17" i="86"/>
  <c r="D15" i="85"/>
  <c r="D19" i="86"/>
  <c r="F23" i="86"/>
  <c r="D20" i="86"/>
  <c r="F24" i="86"/>
  <c r="D16" i="85"/>
  <c r="D17" i="85"/>
  <c r="D21" i="86"/>
  <c r="F21" i="86"/>
  <c r="F25" i="86"/>
  <c r="D6" i="86"/>
  <c r="D7" i="85"/>
  <c r="D11" i="86"/>
  <c r="D11" i="85"/>
  <c r="F11" i="85"/>
  <c r="D15" i="86"/>
  <c r="D16" i="86"/>
  <c r="D12" i="85"/>
  <c r="F12" i="85"/>
  <c r="D12" i="86"/>
  <c r="F12" i="86"/>
  <c r="D8" i="85"/>
  <c r="D18" i="86"/>
  <c r="D14" i="85"/>
  <c r="F15" i="85"/>
  <c r="D22" i="86"/>
  <c r="F26" i="86"/>
  <c r="D18" i="85"/>
  <c r="D7" i="86"/>
  <c r="D5" i="86"/>
  <c r="D8" i="86"/>
  <c r="D4" i="85"/>
  <c r="D4" i="86"/>
  <c r="O18" i="42"/>
  <c r="E18" i="42"/>
  <c r="K21" i="42"/>
  <c r="M8" i="42"/>
  <c r="N21" i="42"/>
  <c r="P22" i="42"/>
  <c r="L22" i="42"/>
  <c r="H22" i="42"/>
  <c r="D22" i="42"/>
  <c r="P21" i="42"/>
  <c r="N22" i="42"/>
  <c r="C38" i="52"/>
  <c r="F17" i="42"/>
  <c r="F21" i="42"/>
  <c r="E17" i="42"/>
  <c r="P18" i="42"/>
  <c r="L18" i="42"/>
  <c r="L21" i="42"/>
  <c r="C18" i="42"/>
  <c r="H9" i="42"/>
  <c r="C34" i="52"/>
  <c r="Q10" i="42"/>
  <c r="G16" i="42"/>
  <c r="M17" i="42"/>
  <c r="M21" i="42"/>
  <c r="I21" i="42"/>
  <c r="E21" i="42"/>
  <c r="K22" i="42"/>
  <c r="C22" i="42"/>
  <c r="O17" i="42"/>
  <c r="G17" i="42"/>
  <c r="E22" i="42"/>
  <c r="K4" i="42"/>
  <c r="L17" i="42"/>
  <c r="H17" i="42"/>
  <c r="H21" i="42"/>
  <c r="D21" i="42"/>
  <c r="J22" i="42"/>
  <c r="F22" i="42"/>
  <c r="M16" i="42"/>
  <c r="M18" i="42"/>
  <c r="M22" i="42"/>
  <c r="D17" i="42"/>
  <c r="D18" i="42"/>
  <c r="C17" i="42"/>
  <c r="C16" i="42"/>
  <c r="N17" i="42"/>
  <c r="N18" i="42"/>
  <c r="I17" i="42"/>
  <c r="J18" i="42"/>
  <c r="H18" i="42"/>
  <c r="K17" i="42"/>
  <c r="H16" i="42"/>
  <c r="K18" i="42"/>
  <c r="I22" i="42"/>
  <c r="J21" i="42"/>
  <c r="G18" i="42"/>
  <c r="I18" i="42"/>
  <c r="F18" i="42"/>
  <c r="G21" i="42"/>
  <c r="I16" i="42"/>
  <c r="F16" i="42"/>
  <c r="J17" i="42"/>
  <c r="E16" i="42"/>
  <c r="K7" i="42"/>
  <c r="Q4" i="42"/>
  <c r="Q7" i="42"/>
  <c r="Q8" i="42"/>
  <c r="Q9" i="42"/>
  <c r="Q5" i="42"/>
  <c r="Q6" i="42"/>
  <c r="C39" i="52"/>
  <c r="J5" i="42"/>
  <c r="C17" i="52"/>
  <c r="C28" i="52"/>
  <c r="C14" i="52"/>
  <c r="C11" i="52"/>
  <c r="N5" i="42"/>
  <c r="I7" i="42"/>
  <c r="C19" i="52"/>
  <c r="K10" i="42"/>
  <c r="P6" i="42"/>
  <c r="M7" i="42"/>
  <c r="H6" i="42"/>
  <c r="K8" i="42"/>
  <c r="I6" i="42"/>
  <c r="O8" i="42"/>
  <c r="E8" i="42"/>
  <c r="C10" i="42"/>
  <c r="C8" i="42"/>
  <c r="G4" i="42"/>
  <c r="C16" i="52"/>
  <c r="I4" i="42"/>
  <c r="C26" i="52"/>
  <c r="N8" i="42"/>
  <c r="G10" i="42"/>
  <c r="E6" i="42"/>
  <c r="I5" i="42"/>
  <c r="I8" i="42"/>
  <c r="F5" i="42"/>
  <c r="L9" i="42"/>
  <c r="E7" i="42"/>
  <c r="G8" i="42"/>
  <c r="C36" i="52"/>
  <c r="C9" i="42"/>
  <c r="M4" i="42"/>
  <c r="M10" i="42"/>
  <c r="K9" i="42"/>
  <c r="K5" i="42"/>
  <c r="C9" i="52"/>
  <c r="E10" i="42"/>
  <c r="C4" i="52"/>
  <c r="J21" i="52"/>
  <c r="J25" i="52"/>
  <c r="E4" i="42"/>
  <c r="N9" i="42"/>
  <c r="I9" i="42"/>
  <c r="C32" i="52"/>
  <c r="C5" i="42"/>
  <c r="C7" i="42"/>
  <c r="C24" i="52"/>
  <c r="C5" i="52"/>
  <c r="G7" i="42"/>
  <c r="C8" i="52"/>
  <c r="C4" i="42"/>
  <c r="C21" i="52"/>
  <c r="J9" i="42"/>
  <c r="H8" i="42"/>
  <c r="C31" i="52"/>
  <c r="J7" i="42"/>
  <c r="C33" i="52"/>
  <c r="C35" i="52"/>
  <c r="F9" i="42"/>
  <c r="I10" i="42"/>
  <c r="P7" i="42"/>
  <c r="C22" i="52"/>
  <c r="O10" i="42"/>
  <c r="C12" i="52"/>
  <c r="F6" i="42"/>
  <c r="C7" i="52"/>
  <c r="C18" i="52"/>
  <c r="C13" i="52"/>
  <c r="O5" i="42"/>
  <c r="J6" i="42"/>
  <c r="K6" i="42"/>
  <c r="O9" i="42"/>
  <c r="N7" i="42"/>
  <c r="O4" i="42"/>
  <c r="C20" i="52"/>
  <c r="P10" i="42"/>
  <c r="O7" i="42"/>
  <c r="M9" i="42"/>
  <c r="P5" i="42"/>
  <c r="P9" i="42"/>
  <c r="M5" i="42"/>
  <c r="G5" i="42"/>
  <c r="G9" i="42"/>
  <c r="J4" i="42"/>
  <c r="J10" i="42"/>
  <c r="L10" i="42"/>
  <c r="L4" i="42"/>
  <c r="D10" i="42"/>
  <c r="N10" i="42"/>
  <c r="N4" i="42"/>
  <c r="F10" i="42"/>
  <c r="F4" i="42"/>
  <c r="P4" i="42"/>
  <c r="H4" i="42"/>
  <c r="C3" i="52"/>
  <c r="M6" i="42"/>
  <c r="C27" i="52"/>
  <c r="C25" i="52"/>
  <c r="C10" i="52"/>
  <c r="H5" i="42"/>
  <c r="E9" i="42"/>
  <c r="E5" i="42"/>
  <c r="C29" i="52"/>
  <c r="C30" i="52"/>
  <c r="C37" i="52"/>
  <c r="L8" i="42"/>
  <c r="F7" i="42"/>
  <c r="F8" i="42"/>
  <c r="G6" i="42"/>
  <c r="N6" i="42"/>
  <c r="L6" i="42"/>
  <c r="C6" i="42"/>
  <c r="O6" i="42"/>
  <c r="L7" i="42"/>
  <c r="L5" i="42"/>
  <c r="J8" i="42"/>
  <c r="C23" i="52"/>
  <c r="H10" i="42"/>
  <c r="P8" i="42"/>
  <c r="K22" i="52"/>
  <c r="C40" i="52"/>
  <c r="J23" i="52"/>
  <c r="J26" i="52"/>
  <c r="K21" i="52"/>
  <c r="M22" i="52"/>
  <c r="L16" i="42"/>
  <c r="F15" i="103"/>
  <c r="F7" i="103"/>
  <c r="F12" i="103"/>
  <c r="F10" i="103"/>
  <c r="F8" i="103"/>
  <c r="F9" i="103"/>
  <c r="F19" i="103"/>
  <c r="F16" i="103"/>
  <c r="F13" i="103"/>
  <c r="F11" i="103"/>
  <c r="F15" i="86"/>
  <c r="F17" i="86"/>
  <c r="F22" i="86"/>
  <c r="F16" i="85"/>
  <c r="F8" i="85"/>
  <c r="F17" i="85"/>
  <c r="F9" i="85"/>
  <c r="F18" i="86"/>
  <c r="F19" i="86"/>
  <c r="F18" i="85"/>
  <c r="F20" i="86"/>
  <c r="F14" i="86"/>
  <c r="D7" i="42"/>
  <c r="D4" i="42"/>
  <c r="D5" i="42"/>
  <c r="D9" i="42"/>
  <c r="D8" i="42"/>
  <c r="K25" i="52"/>
  <c r="J22" i="52"/>
  <c r="D6" i="42"/>
  <c r="E36" i="52"/>
  <c r="E3" i="52"/>
  <c r="E16" i="52"/>
  <c r="E4" i="52"/>
  <c r="E7" i="52"/>
  <c r="E21" i="52"/>
  <c r="E14" i="52"/>
  <c r="E24" i="52"/>
  <c r="E15" i="52"/>
  <c r="E29" i="52"/>
  <c r="E26" i="52"/>
  <c r="E37" i="52"/>
  <c r="E9" i="52"/>
  <c r="E38" i="52"/>
  <c r="E32" i="52"/>
  <c r="E35" i="52"/>
  <c r="E19" i="52"/>
  <c r="E31" i="52"/>
  <c r="E8" i="52"/>
  <c r="E25" i="52"/>
  <c r="E10" i="52"/>
  <c r="E6" i="52"/>
  <c r="E23" i="52"/>
  <c r="E39" i="52"/>
  <c r="E34" i="52"/>
  <c r="E28" i="52"/>
  <c r="E11" i="52"/>
  <c r="E13" i="52"/>
  <c r="E22" i="52"/>
  <c r="E20" i="52"/>
  <c r="E5" i="52"/>
  <c r="E33" i="52"/>
  <c r="E12" i="52"/>
  <c r="E40" i="52"/>
  <c r="L23" i="52"/>
  <c r="L26" i="52"/>
  <c r="E18" i="52"/>
  <c r="E27" i="52"/>
  <c r="E30" i="52"/>
  <c r="E17" i="52"/>
  <c r="L21" i="52"/>
  <c r="L25" i="52"/>
  <c r="L22" i="52"/>
  <c r="M25" i="52"/>
  <c r="M26" i="52"/>
  <c r="F16" i="86"/>
  <c r="F13" i="86"/>
  <c r="F21" i="103"/>
  <c r="F13" i="85"/>
  <c r="F21" i="85"/>
  <c r="G18" i="103"/>
</calcChain>
</file>

<file path=xl/comments1.xml><?xml version="1.0" encoding="utf-8"?>
<comments xmlns="http://schemas.openxmlformats.org/spreadsheetml/2006/main">
  <authors>
    <author>U418881</author>
  </authors>
  <commentList>
    <comment ref="H2" authorId="0" shapeId="0">
      <text>
        <r>
          <rPr>
            <b/>
            <sz val="9"/>
            <color indexed="81"/>
            <rFont val="Tahoma"/>
            <family val="2"/>
          </rPr>
          <t>U418881:</t>
        </r>
        <r>
          <rPr>
            <sz val="9"/>
            <color indexed="81"/>
            <rFont val="Tahoma"/>
            <family val="2"/>
          </rPr>
          <t xml:space="preserve">
KLS2 (YBEZ) and ABMI (KLH7) for UK Table 2B 
Copy and paste in from:
http://www.ons.gov.uk/ons/rel/naa2/quarterly-national-accounts/index.html
Quarterly National Accoutns Publication--&gt; Time Series Data --&gt; Select series from this dataset--&gt; A2 National accoutns aggregates --&gt; KLS2 &amp; AMBI are in the list
Paste in here and drag down formulas and check.</t>
        </r>
      </text>
    </comment>
  </commentList>
</comments>
</file>

<file path=xl/sharedStrings.xml><?xml version="1.0" encoding="utf-8"?>
<sst xmlns="http://schemas.openxmlformats.org/spreadsheetml/2006/main" count="1188" uniqueCount="296">
  <si>
    <t>Construction</t>
  </si>
  <si>
    <t>Q3</t>
  </si>
  <si>
    <t>Q4</t>
  </si>
  <si>
    <t>Q1</t>
  </si>
  <si>
    <t>Q2</t>
  </si>
  <si>
    <t>Production Sector</t>
  </si>
  <si>
    <t>Service Sector</t>
  </si>
  <si>
    <t>Retail &amp; wholesale</t>
  </si>
  <si>
    <t>Other services</t>
  </si>
  <si>
    <t>Education</t>
  </si>
  <si>
    <t>Total</t>
  </si>
  <si>
    <t>Percentage change, latest quarter on previous quarter</t>
  </si>
  <si>
    <t>C</t>
  </si>
  <si>
    <t>E</t>
  </si>
  <si>
    <t>D</t>
  </si>
  <si>
    <t>UK</t>
  </si>
  <si>
    <t>Manufacturing Industries</t>
  </si>
  <si>
    <t>3.  Weights may not sum to the total due to rounding</t>
  </si>
  <si>
    <t>Seasonally Adjusted</t>
  </si>
  <si>
    <t>Total Gross Value Added</t>
  </si>
  <si>
    <t>Mining and Quarrying Industries</t>
  </si>
  <si>
    <t>Agriculture, forestry and fishing</t>
  </si>
  <si>
    <t>Manu- facturing</t>
  </si>
  <si>
    <t>Distribution, Hotels and Catering</t>
  </si>
  <si>
    <t>Transport, Storage and Communication</t>
  </si>
  <si>
    <t>Business Services and Finance</t>
  </si>
  <si>
    <t>Government, and Other Services</t>
  </si>
  <si>
    <t>Total Production</t>
  </si>
  <si>
    <t>Transport Equipment</t>
  </si>
  <si>
    <t xml:space="preserve"> Public Administration and Defence</t>
  </si>
  <si>
    <t>Health and Social Work</t>
  </si>
  <si>
    <t>F</t>
  </si>
  <si>
    <t>I</t>
  </si>
  <si>
    <t>G</t>
  </si>
  <si>
    <t>K</t>
  </si>
  <si>
    <t>L</t>
  </si>
  <si>
    <t>Electricity &amp; Gas Supply</t>
  </si>
  <si>
    <t>Water Supply &amp; Waste Management</t>
  </si>
  <si>
    <t>Food, Beverages &amp; Tobacco</t>
  </si>
  <si>
    <t>Textiles, Clothing &amp; Leather Products</t>
  </si>
  <si>
    <t>B</t>
  </si>
  <si>
    <t>CA</t>
  </si>
  <si>
    <t>CB</t>
  </si>
  <si>
    <t>CL</t>
  </si>
  <si>
    <t>Refined Petroleum, Chemical &amp; Pharmaceutical Products</t>
  </si>
  <si>
    <t>SIC 2007</t>
  </si>
  <si>
    <t>A</t>
  </si>
  <si>
    <t>B,C,D,E</t>
  </si>
  <si>
    <t>G,I</t>
  </si>
  <si>
    <t>H,J</t>
  </si>
  <si>
    <t>K-N</t>
  </si>
  <si>
    <t>L2KL</t>
  </si>
  <si>
    <t>L2KQ</t>
  </si>
  <si>
    <t>L2KR</t>
  </si>
  <si>
    <t>L2KX</t>
  </si>
  <si>
    <t>L2MW</t>
  </si>
  <si>
    <t>L2N2</t>
  </si>
  <si>
    <t>L2N8</t>
  </si>
  <si>
    <t>L2NC</t>
  </si>
  <si>
    <t>L2PZ</t>
  </si>
  <si>
    <t>KI8M</t>
  </si>
  <si>
    <t>KI8O</t>
  </si>
  <si>
    <t>KI8Q</t>
  </si>
  <si>
    <t>Accommodation &amp; food services</t>
  </si>
  <si>
    <t>Financial &amp; Insurance Activities</t>
  </si>
  <si>
    <t>O</t>
  </si>
  <si>
    <t>P</t>
  </si>
  <si>
    <t>Q</t>
  </si>
  <si>
    <t>CI,CJ</t>
  </si>
  <si>
    <t>CD-F</t>
  </si>
  <si>
    <t>KLH7</t>
  </si>
  <si>
    <t>Real Estate Activities</t>
  </si>
  <si>
    <t>Metals, Metal Products &amp; Machinery n.e.c.</t>
  </si>
  <si>
    <t>CH,CK</t>
  </si>
  <si>
    <t>Computer, Electrical &amp; Optical Products</t>
  </si>
  <si>
    <t>Other Manufacturing Industries; Repair &amp; Installation</t>
  </si>
  <si>
    <t>CC,CG,CM,</t>
  </si>
  <si>
    <t>Percentage change, latest quarter on corresponding quarter of the previous year</t>
  </si>
  <si>
    <t>Scotland Recession (peak 08Q2, trough 09Q3) - 5Q</t>
  </si>
  <si>
    <t>Quarterly</t>
  </si>
  <si>
    <t>Over last Year</t>
  </si>
  <si>
    <t>4Q on 4Q (rolling annual) Growth Rates</t>
  </si>
  <si>
    <t>Since Scotland went into recession (2008Q2)</t>
  </si>
  <si>
    <t>Since UK went into recession (2008Q1)</t>
  </si>
  <si>
    <t>All Sectors excl. extraction of mineral oil &amp; natural gas</t>
  </si>
  <si>
    <t>SCO</t>
  </si>
  <si>
    <t>(2009Q3 on 2008Q2)</t>
  </si>
  <si>
    <t>UK Recession (peak 08Q1, trough 09Q2) - 5Q</t>
  </si>
  <si>
    <t>(2009Q2 on 2008Q1)</t>
  </si>
  <si>
    <t>GDP</t>
  </si>
  <si>
    <t>2013 Q1</t>
  </si>
  <si>
    <t>2013 Q2</t>
  </si>
  <si>
    <t>2013 Q3</t>
  </si>
  <si>
    <t>2013 Q4</t>
  </si>
  <si>
    <t>2014 Q1</t>
  </si>
  <si>
    <t>(2014Q1 on 2008Q1)</t>
  </si>
  <si>
    <t>(2014Q1 on 2008Q2)</t>
  </si>
  <si>
    <t>(2014Q1 on 2013Q1)</t>
  </si>
  <si>
    <t>(2014Q1 on 2013Q4)</t>
  </si>
  <si>
    <t>2014 Q2</t>
  </si>
  <si>
    <t>Scotland</t>
  </si>
  <si>
    <t>2014 Q3</t>
  </si>
  <si>
    <t>2014 Q4</t>
  </si>
  <si>
    <t>Total Gross Domestic Product</t>
  </si>
  <si>
    <t>YBEZ</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</si>
  <si>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</si>
  <si>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</si>
  <si>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</si>
  <si>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</si>
  <si>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</si>
  <si>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</si>
  <si>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</si>
  <si>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</si>
  <si>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</si>
  <si>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</si>
  <si>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</si>
  <si>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</si>
  <si>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</si>
  <si>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</si>
  <si>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</si>
  <si>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</si>
  <si>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</si>
  <si>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</si>
  <si>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</si>
  <si>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</si>
  <si>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</si>
  <si>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</si>
  <si>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</si>
  <si>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</si>
  <si>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</si>
  <si>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</si>
  <si>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</si>
  <si>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</si>
  <si>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</si>
  <si>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</si>
  <si>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</si>
  <si>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</si>
  <si>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</si>
  <si>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</si>
  <si>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</si>
  <si>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</si>
  <si>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</si>
  <si>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</si>
  <si>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</si>
  <si>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</si>
  <si>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</si>
  <si>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</si>
  <si>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</si>
  <si>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</si>
  <si>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</si>
  <si>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</si>
  <si>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</si>
  <si>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</si>
  <si>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</si>
  <si>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</si>
  <si>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</si>
  <si>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</si>
  <si>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</si>
  <si>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</si>
  <si>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</si>
  <si>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</si>
  <si>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</si>
  <si>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</si>
  <si>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</si>
  <si>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</si>
  <si>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2015 Q1</t>
  </si>
  <si>
    <t>2015 Q3</t>
  </si>
  <si>
    <t>2015 Q2</t>
  </si>
  <si>
    <t>KLS2</t>
  </si>
  <si>
    <t xml:space="preserve">ABMI </t>
  </si>
  <si>
    <t>GDP per head</t>
  </si>
  <si>
    <t>Depth of recession</t>
  </si>
  <si>
    <t>Max</t>
  </si>
  <si>
    <t>Min</t>
  </si>
  <si>
    <t>Last</t>
  </si>
  <si>
    <t>Amount above peak</t>
  </si>
  <si>
    <t>1.  Weights may not sum to the totals due to rounding</t>
  </si>
  <si>
    <t>PASTE IN ABMI</t>
  </si>
  <si>
    <t>Growth</t>
  </si>
  <si>
    <t>Year</t>
  </si>
  <si>
    <t>Index</t>
  </si>
  <si>
    <t>G-T</t>
  </si>
  <si>
    <t>IHYP</t>
  </si>
  <si>
    <t>IHYQ</t>
  </si>
  <si>
    <t>IHYR</t>
  </si>
  <si>
    <t>KI8L</t>
  </si>
  <si>
    <t>KI8N</t>
  </si>
  <si>
    <t>KI8P</t>
  </si>
  <si>
    <t>KIH8</t>
  </si>
  <si>
    <t>KIH9</t>
  </si>
  <si>
    <t>KII2</t>
  </si>
  <si>
    <t>KLH8</t>
  </si>
  <si>
    <t>KLH9</t>
  </si>
  <si>
    <t>L3BB</t>
  </si>
  <si>
    <t>L3BG</t>
  </si>
  <si>
    <t>L3BH</t>
  </si>
  <si>
    <t>L3BN</t>
  </si>
  <si>
    <t>L3DM</t>
  </si>
  <si>
    <t>L3DQ</t>
  </si>
  <si>
    <t>L3DW</t>
  </si>
  <si>
    <t>L3E2</t>
  </si>
  <si>
    <t>L3GP</t>
  </si>
  <si>
    <t>L3ZZ</t>
  </si>
  <si>
    <t>L426</t>
  </si>
  <si>
    <t>L427</t>
  </si>
  <si>
    <t>L42D</t>
  </si>
  <si>
    <t>L44C</t>
  </si>
  <si>
    <t>L44G</t>
  </si>
  <si>
    <t>L44M</t>
  </si>
  <si>
    <t>L44Q</t>
  </si>
  <si>
    <t>L47F</t>
  </si>
  <si>
    <t>Percentage change, latest quarter compared to same quarter in previous year</t>
  </si>
  <si>
    <t>Percentage change, latest quarter compared to previous quarter</t>
  </si>
  <si>
    <t>Percentage change, latest year compared to previous year</t>
  </si>
  <si>
    <t xml:space="preserve">2.  Growth rates are calculated using unrounded index data and presented to 1 decimal place. It is not always possible to replicate the growth rates using rounded index data.  </t>
  </si>
  <si>
    <t xml:space="preserve">4.  The 4Q-on-4Q growth rate in the 4th quarter of each year is equivalent to the calendar year annual growth rate. The 4Q-on-4Q measure is sometimes called a rolling-annual growth rate </t>
  </si>
  <si>
    <t>2.  All UK volume indices and growth rates are sourced from the latest ONS GDP release available at https://www.ons.gov.uk/</t>
  </si>
  <si>
    <t>2015=100</t>
  </si>
  <si>
    <t>N3Y6</t>
  </si>
  <si>
    <t>N3Y7</t>
  </si>
  <si>
    <t>N3Y8</t>
  </si>
  <si>
    <t>3.  ONS series IHXW is published in cash terms and converted to an index for this table</t>
  </si>
  <si>
    <t>Total Services</t>
  </si>
  <si>
    <t>Revisions tables</t>
  </si>
  <si>
    <r>
      <t>1998</t>
    </r>
    <r>
      <rPr>
        <vertAlign val="superscript"/>
        <sz val="10"/>
        <rFont val="Arial"/>
        <family val="2"/>
      </rPr>
      <t>1</t>
    </r>
  </si>
  <si>
    <t>2014</t>
  </si>
  <si>
    <t>Open Data</t>
  </si>
  <si>
    <t>Index numbers, annual and quarterly growth rates can be explored, visualised, downloaded and linked to at</t>
  </si>
  <si>
    <t>statistics.gov.scot</t>
  </si>
  <si>
    <r>
      <t>Percentage change, latest four quarters compared to previous four quarters (4Q-on-4Q)</t>
    </r>
    <r>
      <rPr>
        <b/>
        <vertAlign val="superscript"/>
        <sz val="10"/>
        <rFont val="Arial"/>
        <family val="2"/>
      </rPr>
      <t>4</t>
    </r>
  </si>
  <si>
    <t>1.  Chained volume indices are presented with rounding to 1 decimal place. The spreadsheet tables include the results without rounding, but the estimates should not be considered accurate to multiple decimal places</t>
  </si>
  <si>
    <t xml:space="preserve">Q3  </t>
  </si>
  <si>
    <r>
      <t>2015 weights</t>
    </r>
    <r>
      <rPr>
        <b/>
        <vertAlign val="superscript"/>
        <sz val="10"/>
        <rFont val="Arial"/>
        <family val="2"/>
      </rPr>
      <t>3</t>
    </r>
  </si>
  <si>
    <t>Transport &amp; Storage</t>
  </si>
  <si>
    <t>Information &amp; Communication</t>
  </si>
  <si>
    <t>Professional, Scientific&amp; Technical Services</t>
  </si>
  <si>
    <t>Administrative &amp; Support Services</t>
  </si>
  <si>
    <t>H</t>
  </si>
  <si>
    <t>J</t>
  </si>
  <si>
    <t>M</t>
  </si>
  <si>
    <t>N</t>
  </si>
  <si>
    <t>Table 1.2</t>
  </si>
  <si>
    <t>Table 1.1</t>
  </si>
  <si>
    <t>Table 1.3</t>
  </si>
  <si>
    <t>Table 1.4</t>
  </si>
  <si>
    <t>Table 1.5</t>
  </si>
  <si>
    <t>GDP: Historical Time Series</t>
  </si>
  <si>
    <t>R-T</t>
  </si>
  <si>
    <t>A-T</t>
  </si>
  <si>
    <t>O-T</t>
  </si>
  <si>
    <t>Total 
Gross 
Domestic 
Product</t>
  </si>
  <si>
    <t>Agriculture, 
forestry 
and fishing</t>
  </si>
  <si>
    <t>Manufacturing</t>
  </si>
  <si>
    <t xml:space="preserve">5. GDP per person calculations are based on applying the mid-year population estimates as both the annual total, and the value in Q2 of each year. Therefore the average value of quarterly population does not equal the annual total. </t>
  </si>
  <si>
    <t>Gross 
Domestic 
Product 
per person</t>
  </si>
  <si>
    <t>Scotland (onshore), 1963 to 2017</t>
  </si>
  <si>
    <t>GDP: Gross Value Added Output by Industry</t>
  </si>
  <si>
    <t>GDP: Gross Value Added: Index of Services</t>
  </si>
  <si>
    <t>Additional contextual tables</t>
  </si>
  <si>
    <t>GDP: Gross Value Added Output by Industry, UK</t>
  </si>
  <si>
    <t>GDP: Gross Value Added: Index of Production</t>
  </si>
  <si>
    <r>
      <t xml:space="preserve">Table 1.1: Gross Value Added Output By Industry
</t>
    </r>
    <r>
      <rPr>
        <b/>
        <sz val="14"/>
        <rFont val="Arial"/>
        <family val="2"/>
      </rPr>
      <t>chained volume measures at basic prices by industry of output</t>
    </r>
    <r>
      <rPr>
        <b/>
        <vertAlign val="superscript"/>
        <sz val="14"/>
        <rFont val="Arial"/>
        <family val="2"/>
      </rPr>
      <t>1,2</t>
    </r>
    <r>
      <rPr>
        <b/>
        <sz val="14"/>
        <rFont val="Arial"/>
        <family val="2"/>
      </rPr>
      <t xml:space="preserve"> </t>
    </r>
  </si>
  <si>
    <r>
      <t xml:space="preserve">Table 1.3: Gross Value Added: Index of Production 
</t>
    </r>
    <r>
      <rPr>
        <b/>
        <sz val="14"/>
        <rFont val="Arial"/>
        <family val="2"/>
      </rPr>
      <t>chained volume measures at basic prices by industry of output:</t>
    </r>
    <r>
      <rPr>
        <b/>
        <vertAlign val="superscript"/>
        <sz val="14"/>
        <rFont val="Arial"/>
        <family val="2"/>
      </rPr>
      <t>1,2</t>
    </r>
    <r>
      <rPr>
        <b/>
        <sz val="18"/>
        <rFont val="Arial"/>
        <family val="2"/>
      </rPr>
      <t xml:space="preserve"> </t>
    </r>
  </si>
  <si>
    <t>GDP 
per 
person</t>
  </si>
  <si>
    <t>Gross 
Domestic 
Product</t>
  </si>
  <si>
    <r>
      <rPr>
        <vertAlign val="superscript"/>
        <sz val="9"/>
        <color indexed="8"/>
        <rFont val="Arial"/>
        <family val="2"/>
      </rPr>
      <t>1</t>
    </r>
    <r>
      <rPr>
        <sz val="9"/>
        <color indexed="8"/>
        <rFont val="Arial"/>
        <family val="2"/>
      </rPr>
      <t xml:space="preserve"> Statistics from 1998 onwards are compiled at a detailed level using current data and updated methods. Estimates prior to 1998 are based on historic estimates produced by the Scottish Government which have been adjusted at the whole economy level to maintain consistency with the latest UK statistics for these years, for example to account for changes in trend growth introduced by deflation or system of accounts updates. As such, there are no industrial breakdowns for earlier years, and the estimates should be used with appropriate caution.</t>
    </r>
  </si>
  <si>
    <r>
      <t>Chained Volume Measure</t>
    </r>
    <r>
      <rPr>
        <b/>
        <vertAlign val="superscript"/>
        <sz val="10"/>
        <rFont val="Arial"/>
        <family val="2"/>
      </rPr>
      <t>1</t>
    </r>
  </si>
  <si>
    <t>Table 1.4:  GDP Historical Time Series</t>
  </si>
  <si>
    <r>
      <t xml:space="preserve">Table 1.5: Gross Domestic Product By Broad Industry Group, UK
</t>
    </r>
    <r>
      <rPr>
        <b/>
        <sz val="14"/>
        <rFont val="Arial"/>
        <family val="2"/>
      </rPr>
      <t>Chained volume measures by category of output</t>
    </r>
  </si>
  <si>
    <t>exc SIC 06</t>
  </si>
  <si>
    <t>ONS Series</t>
  </si>
  <si>
    <t>2016=100</t>
  </si>
  <si>
    <t>Main tables - Scotland's GDP (onshore)</t>
  </si>
  <si>
    <r>
      <t xml:space="preserve">Gross Value Added 
</t>
    </r>
    <r>
      <rPr>
        <sz val="10"/>
        <rFont val="Arial"/>
        <family val="2"/>
      </rPr>
      <t>excl. extraction of mineral oil &amp; natural gas</t>
    </r>
  </si>
  <si>
    <r>
      <t>2016 weights</t>
    </r>
    <r>
      <rPr>
        <b/>
        <vertAlign val="superscript"/>
        <sz val="10"/>
        <rFont val="Arial"/>
        <family val="2"/>
      </rPr>
      <t>1</t>
    </r>
  </si>
  <si>
    <r>
      <t>IHXW</t>
    </r>
    <r>
      <rPr>
        <b/>
        <vertAlign val="superscript"/>
        <sz val="10"/>
        <rFont val="Arial"/>
        <family val="2"/>
      </rPr>
      <t>3</t>
    </r>
  </si>
  <si>
    <t>GDP Quarterly National Accounts, Scotland</t>
  </si>
  <si>
    <r>
      <t xml:space="preserve">Table 1.1R: Gross Value Added Output By Industry
</t>
    </r>
    <r>
      <rPr>
        <b/>
        <sz val="14"/>
        <rFont val="Arial"/>
        <family val="2"/>
      </rPr>
      <t>chained volume measures at basic prices by industry of output</t>
    </r>
    <r>
      <rPr>
        <b/>
        <vertAlign val="superscript"/>
        <sz val="14"/>
        <rFont val="Arial"/>
        <family val="2"/>
      </rPr>
      <t>1,2</t>
    </r>
    <r>
      <rPr>
        <b/>
        <sz val="14"/>
        <rFont val="Arial"/>
        <family val="2"/>
      </rPr>
      <t xml:space="preserve"> </t>
    </r>
  </si>
  <si>
    <t>Latest published growth rate compared to previously published estimate</t>
  </si>
  <si>
    <t>Scotland (onshore)</t>
  </si>
  <si>
    <t>Table 1.1R</t>
  </si>
  <si>
    <t>Revised growth rates buy industry</t>
  </si>
  <si>
    <t>2018 Quarter 3 (second estimate)</t>
  </si>
  <si>
    <t>Scotland (onshore), 1998 to 2018 Q3</t>
  </si>
  <si>
    <t>UK, 1998 to 2018 Q3</t>
  </si>
  <si>
    <t>Publication Date: 30 January 2019</t>
  </si>
  <si>
    <r>
      <t xml:space="preserve">Table 1.2:  Gross Value Added: Index of Services
</t>
    </r>
    <r>
      <rPr>
        <b/>
        <sz val="14"/>
        <rFont val="Arial"/>
        <family val="2"/>
      </rPr>
      <t>chained volume measures at basic prices by industry of output:</t>
    </r>
    <r>
      <rPr>
        <b/>
        <vertAlign val="superscript"/>
        <sz val="14"/>
        <rFont val="Arial"/>
        <family val="2"/>
      </rPr>
      <t>1,2</t>
    </r>
  </si>
  <si>
    <r>
      <t>Gross 
Domestic 
Product 
per person</t>
    </r>
    <r>
      <rPr>
        <b/>
        <vertAlign val="superscript"/>
        <sz val="10"/>
        <rFont val="Arial"/>
        <family val="2"/>
      </rPr>
      <t>5</t>
    </r>
  </si>
  <si>
    <t>Annual average growth rate -  GDP per person</t>
  </si>
  <si>
    <t>3-year</t>
  </si>
  <si>
    <t>5-year</t>
  </si>
  <si>
    <t>10-year</t>
  </si>
  <si>
    <t>20-year</t>
  </si>
  <si>
    <t>30-year</t>
  </si>
  <si>
    <t>-</t>
  </si>
  <si>
    <r>
      <t xml:space="preserve">These results are from the </t>
    </r>
    <r>
      <rPr>
        <b/>
        <sz val="12"/>
        <rFont val="Arial"/>
        <family val="2"/>
      </rPr>
      <t>UK GDP Quarterly National Accounts</t>
    </r>
    <r>
      <rPr>
        <sz val="12"/>
        <rFont val="Arial"/>
        <family val="2"/>
      </rPr>
      <t xml:space="preserve">, published by ONS on 21 December 2018. Please check www.ons.gov.uk for updates.
The UK results produced by ONS are published with the results indexed to 2016=100, whereas results for Scotland are published indexed to 2015=100. Users should be cautious of comparing charts of the GDP index for Scotland to the UK unless one set of results are rescaled to give a common base year. However, growth rates can be compared without rescaling because the calculation is independent of the index base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</si>
</sst>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0.0"/>
    <numFmt numFmtId="166" formatCode="0.0%"/>
    <numFmt numFmtId="167" formatCode="#,##0.0"/>
    <numFmt numFmtId="168" formatCode="0.0000"/>
    <numFmt numFmtId="169" formatCode="0.0000%"/>
    <numFmt numFmtId="170" formatCode="\+#,##0.0;\-#,##0.0;\ \+0.0"/>
    <numFmt numFmtId="171" formatCode="\+#,##0.0;\-#,##0.0;\+0.0"/>
    <numFmt numFmtId="172" formatCode="0.0000000"/>
    <numFmt numFmtId="173" formatCode="0.0;[Red]0.0"/>
    <numFmt numFmtId="174" formatCode="0.00000"/>
    <numFmt numFmtId="175" formatCode="0.0000000000"/>
    <numFmt numFmtId="176" formatCode="0.000%"/>
    <numFmt numFmtId="177" formatCode="0.0;\-0.0;\-"/>
  </numFmts>
  <fonts count="53"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6"/>
      <name val="Arial"/>
      <family val="2"/>
    </font>
    <font>
      <sz val="10"/>
      <name val="Arial"/>
      <family val="2"/>
    </font>
    <font>
      <sz val="10"/>
      <color indexed="10"/>
      <name val="Arial"/>
      <family val="2"/>
    </font>
    <font>
      <b/>
      <sz val="10"/>
      <name val="Arial"/>
      <family val="2"/>
    </font>
    <font>
      <sz val="9"/>
      <name val="Arial"/>
      <family val="2"/>
    </font>
    <font>
      <b/>
      <sz val="9"/>
      <name val="Arial"/>
      <family val="2"/>
    </font>
    <font>
      <sz val="8"/>
      <name val="Arial"/>
      <family val="2"/>
    </font>
    <font>
      <b/>
      <sz val="18"/>
      <name val="Arial"/>
      <family val="2"/>
    </font>
    <font>
      <b/>
      <sz val="14"/>
      <name val="Arial"/>
      <family val="2"/>
    </font>
    <font>
      <b/>
      <vertAlign val="superscript"/>
      <sz val="10"/>
      <name val="Arial"/>
      <family val="2"/>
    </font>
    <font>
      <b/>
      <vertAlign val="superscript"/>
      <sz val="14"/>
      <name val="Arial"/>
      <family val="2"/>
    </font>
    <font>
      <b/>
      <sz val="12"/>
      <name val="Arial"/>
      <family val="2"/>
    </font>
    <font>
      <b/>
      <sz val="22"/>
      <name val="Arial"/>
      <family val="2"/>
    </font>
    <font>
      <b/>
      <sz val="24"/>
      <name val="Arial"/>
      <family val="2"/>
    </font>
    <font>
      <sz val="12"/>
      <name val="Arial"/>
      <family val="2"/>
    </font>
    <font>
      <b/>
      <sz val="9"/>
      <color indexed="81"/>
      <name val="Tahoma"/>
      <family val="2"/>
    </font>
    <font>
      <sz val="9"/>
      <color indexed="81"/>
      <name val="Tahoma"/>
      <family val="2"/>
    </font>
    <font>
      <sz val="9"/>
      <color indexed="8"/>
      <name val="Arial"/>
      <family val="2"/>
    </font>
    <font>
      <sz val="10"/>
      <color indexed="8"/>
      <name val="Arial"/>
      <family val="2"/>
    </font>
    <font>
      <b/>
      <sz val="10"/>
      <name val="Arial"/>
      <family val="2"/>
    </font>
    <font>
      <b/>
      <sz val="10"/>
      <name val="Arial"/>
      <family val="2"/>
    </font>
    <font>
      <b/>
      <sz val="10"/>
      <name val="Arial"/>
      <family val="2"/>
    </font>
    <font>
      <vertAlign val="superscript"/>
      <sz val="10"/>
      <name val="Arial"/>
      <family val="2"/>
    </font>
    <font>
      <vertAlign val="superscript"/>
      <sz val="9"/>
      <color indexed="8"/>
      <name val="Arial"/>
      <family val="2"/>
    </font>
    <font>
      <b/>
      <sz val="20"/>
      <name val="Arial"/>
      <family val="2"/>
    </font>
    <font>
      <b/>
      <i/>
      <sz val="10"/>
      <name val="Arial"/>
      <family val="2"/>
    </font>
    <font>
      <sz val="10"/>
      <color theme="1"/>
      <name val="Arial"/>
      <family val="2"/>
    </font>
    <font>
      <u/>
      <sz val="10"/>
      <color theme="10"/>
      <name val="Arial"/>
      <family val="2"/>
    </font>
    <font>
      <b/>
      <sz val="10"/>
      <color theme="1"/>
      <name val="Arial"/>
      <family val="2"/>
    </font>
    <font>
      <sz val="12"/>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u/>
      <sz val="12"/>
      <color theme="10"/>
      <name val="Calibri"/>
      <family val="2"/>
      <scheme val="minor"/>
    </font>
    <font>
      <b/>
      <sz val="20"/>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ashDotDot">
        <color indexed="64"/>
      </top>
      <bottom style="dashDotDot">
        <color indexed="64"/>
      </bottom>
      <diagonal/>
    </border>
    <border>
      <left style="medium">
        <color indexed="64"/>
      </left>
      <right/>
      <top style="dashDotDot">
        <color indexed="64"/>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medium">
        <color indexed="64"/>
      </left>
      <right style="medium">
        <color indexed="64"/>
      </right>
      <top style="dashDotDot">
        <color indexed="64"/>
      </top>
      <bottom style="medium">
        <color indexed="64"/>
      </bottom>
      <diagonal/>
    </border>
    <border>
      <left style="medium">
        <color indexed="64"/>
      </left>
      <right/>
      <top style="dashDotDot">
        <color indexed="64"/>
      </top>
      <bottom style="medium">
        <color indexed="64"/>
      </bottom>
      <diagonal/>
    </border>
    <border>
      <left/>
      <right/>
      <top style="dashDotDot">
        <color indexed="64"/>
      </top>
      <bottom style="medium">
        <color indexed="64"/>
      </bottom>
      <diagonal/>
    </border>
    <border>
      <left/>
      <right style="medium">
        <color indexed="64"/>
      </right>
      <top style="dashDotDot">
        <color indexed="64"/>
      </top>
      <bottom style="medium">
        <color indexed="64"/>
      </bottom>
      <diagonal/>
    </border>
    <border>
      <left/>
      <right style="medium">
        <color indexed="64"/>
      </right>
      <top/>
      <bottom style="dashDot">
        <color indexed="64"/>
      </bottom>
      <diagonal/>
    </border>
    <border>
      <left/>
      <right style="medium">
        <color indexed="64"/>
      </right>
      <top/>
      <bottom style="dashDotDot">
        <color indexed="64"/>
      </bottom>
      <diagonal/>
    </border>
    <border>
      <left/>
      <right/>
      <top/>
      <bottom style="medium">
        <color indexed="64"/>
      </bottom>
      <diagonal/>
    </border>
    <border>
      <left/>
      <right/>
      <top style="thin">
        <color indexed="64"/>
      </top>
      <bottom/>
      <diagonal/>
    </border>
    <border>
      <left/>
      <right/>
      <top style="dashed">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dashed">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theme="4" tint="0.39997558519241921"/>
      </bottom>
      <diagonal/>
    </border>
    <border>
      <left/>
      <right/>
      <top/>
      <bottom style="dashed">
        <color indexed="64"/>
      </bottom>
      <diagonal/>
    </border>
  </borders>
  <cellStyleXfs count="11">
    <xf numFmtId="0" fontId="0" fillId="0" borderId="0"/>
    <xf numFmtId="0" fontId="36" fillId="0" borderId="0">
      <alignment vertical="top"/>
    </xf>
    <xf numFmtId="0" fontId="36" fillId="0" borderId="0">
      <alignment vertical="top"/>
    </xf>
    <xf numFmtId="0" fontId="13" fillId="0" borderId="0"/>
    <xf numFmtId="164" fontId="5" fillId="0" borderId="0" applyFont="0" applyFill="0" applyBorder="0" applyAlignment="0" applyProtection="0"/>
    <xf numFmtId="0" fontId="45" fillId="0" borderId="0" applyNumberFormat="0" applyFill="0" applyBorder="0" applyAlignment="0" applyProtection="0"/>
    <xf numFmtId="0" fontId="5" fillId="0" borderId="0"/>
    <xf numFmtId="0" fontId="44" fillId="0" borderId="0"/>
    <xf numFmtId="9" fontId="17" fillId="0" borderId="0" applyFont="0" applyFill="0" applyBorder="0" applyAlignment="0" applyProtection="0"/>
    <xf numFmtId="9" fontId="5" fillId="0" borderId="0" applyFont="0" applyFill="0" applyBorder="0" applyAlignment="0" applyProtection="0"/>
    <xf numFmtId="0" fontId="1" fillId="0" borderId="0"/>
  </cellStyleXfs>
  <cellXfs count="400">
    <xf numFmtId="0" fontId="0" fillId="0" borderId="0" xfId="0"/>
    <xf numFmtId="166" fontId="19" fillId="0" borderId="0" xfId="8" applyNumberFormat="1" applyFont="1"/>
    <xf numFmtId="165" fontId="19" fillId="0" borderId="0" xfId="0" applyNumberFormat="1" applyFont="1" applyFill="1" applyBorder="1" applyAlignment="1">
      <alignment horizontal="center"/>
    </xf>
    <xf numFmtId="0" fontId="19" fillId="0" borderId="0" xfId="0" applyFont="1" applyBorder="1"/>
    <xf numFmtId="0" fontId="19"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Border="1" applyAlignment="1">
      <alignment vertical="center"/>
    </xf>
    <xf numFmtId="0" fontId="0" fillId="0" borderId="1" xfId="0" applyFont="1" applyBorder="1"/>
    <xf numFmtId="0" fontId="0" fillId="0" borderId="3" xfId="0" applyFont="1" applyBorder="1"/>
    <xf numFmtId="0" fontId="0" fillId="0" borderId="4" xfId="0" applyFont="1" applyBorder="1"/>
    <xf numFmtId="0" fontId="21" fillId="0" borderId="5" xfId="0" applyFont="1" applyFill="1" applyBorder="1" applyAlignment="1">
      <alignment vertical="center"/>
    </xf>
    <xf numFmtId="0" fontId="21" fillId="0" borderId="6" xfId="0" applyFont="1" applyFill="1" applyBorder="1" applyAlignment="1">
      <alignment horizontal="center" vertical="center"/>
    </xf>
    <xf numFmtId="0" fontId="21" fillId="0" borderId="4" xfId="0" applyFont="1" applyFill="1" applyBorder="1" applyAlignment="1">
      <alignment vertical="center"/>
    </xf>
    <xf numFmtId="0" fontId="19" fillId="0" borderId="5" xfId="0" applyFont="1" applyBorder="1" applyAlignment="1">
      <alignment vertical="center"/>
    </xf>
    <xf numFmtId="0" fontId="21" fillId="0" borderId="7" xfId="0" applyFont="1" applyFill="1" applyBorder="1" applyAlignment="1">
      <alignment vertical="center"/>
    </xf>
    <xf numFmtId="0" fontId="21" fillId="0" borderId="6" xfId="0" applyFont="1" applyFill="1" applyBorder="1" applyAlignment="1">
      <alignment horizontal="center" vertical="center" wrapText="1"/>
    </xf>
    <xf numFmtId="0" fontId="21" fillId="0" borderId="6" xfId="0" applyFont="1" applyBorder="1" applyAlignment="1">
      <alignment vertical="center" wrapText="1"/>
    </xf>
    <xf numFmtId="0" fontId="21" fillId="0" borderId="6" xfId="0" applyFont="1" applyFill="1" applyBorder="1" applyAlignment="1">
      <alignment vertical="center" wrapText="1"/>
    </xf>
    <xf numFmtId="0" fontId="31" fillId="0" borderId="7" xfId="0" applyFont="1" applyBorder="1"/>
    <xf numFmtId="166" fontId="0" fillId="0" borderId="0" xfId="0" applyNumberFormat="1" applyFont="1" applyFill="1" applyBorder="1"/>
    <xf numFmtId="0" fontId="21" fillId="0" borderId="0" xfId="0" applyFont="1" applyFill="1" applyBorder="1" applyAlignment="1">
      <alignment horizontal="center" wrapText="1"/>
    </xf>
    <xf numFmtId="0" fontId="21" fillId="0" borderId="0" xfId="0" applyFont="1" applyFill="1" applyBorder="1" applyAlignment="1">
      <alignment wrapText="1"/>
    </xf>
    <xf numFmtId="0" fontId="0" fillId="0" borderId="0" xfId="0" applyFont="1" applyFill="1"/>
    <xf numFmtId="166" fontId="0" fillId="0" borderId="0" xfId="0" applyNumberFormat="1" applyFont="1"/>
    <xf numFmtId="0" fontId="19" fillId="0" borderId="0" xfId="0" applyFont="1" applyFill="1" applyBorder="1" applyAlignment="1">
      <alignment horizontal="center" vertical="center"/>
    </xf>
    <xf numFmtId="0" fontId="0" fillId="0" borderId="1" xfId="0" applyFont="1" applyBorder="1" applyAlignment="1">
      <alignment horizontal="center"/>
    </xf>
    <xf numFmtId="166" fontId="0" fillId="0" borderId="0" xfId="0" applyNumberFormat="1" applyFont="1" applyFill="1"/>
    <xf numFmtId="0" fontId="0" fillId="0" borderId="4" xfId="0" applyFont="1" applyBorder="1" applyAlignment="1">
      <alignment horizontal="center"/>
    </xf>
    <xf numFmtId="0" fontId="0" fillId="0" borderId="0" xfId="0" applyFont="1" applyAlignment="1">
      <alignment horizontal="center"/>
    </xf>
    <xf numFmtId="0" fontId="21" fillId="0" borderId="3" xfId="0" applyFont="1" applyFill="1" applyBorder="1" applyAlignment="1">
      <alignment vertical="center" wrapText="1"/>
    </xf>
    <xf numFmtId="0" fontId="21" fillId="2" borderId="3" xfId="0" applyFont="1" applyFill="1" applyBorder="1" applyAlignment="1">
      <alignment horizontal="left" vertical="center" wrapText="1"/>
    </xf>
    <xf numFmtId="0" fontId="21" fillId="0" borderId="3" xfId="0" applyFont="1" applyBorder="1" applyAlignment="1">
      <alignment vertical="center" wrapText="1"/>
    </xf>
    <xf numFmtId="0" fontId="21" fillId="2" borderId="3" xfId="0" applyFont="1" applyFill="1" applyBorder="1" applyAlignment="1">
      <alignment vertical="center" wrapText="1"/>
    </xf>
    <xf numFmtId="0" fontId="21" fillId="0" borderId="8" xfId="0" applyFont="1" applyFill="1" applyBorder="1" applyAlignment="1">
      <alignment vertical="center" wrapText="1"/>
    </xf>
    <xf numFmtId="0" fontId="21"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2" borderId="8" xfId="0" applyFont="1" applyFill="1" applyBorder="1" applyAlignment="1">
      <alignment vertical="center" wrapText="1"/>
    </xf>
    <xf numFmtId="0" fontId="21" fillId="2" borderId="9"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6" fontId="0" fillId="2" borderId="10" xfId="0" applyNumberFormat="1" applyFont="1" applyFill="1" applyBorder="1" applyAlignment="1">
      <alignment horizontal="center" vertical="center"/>
    </xf>
    <xf numFmtId="166" fontId="0" fillId="2" borderId="11" xfId="0" applyNumberFormat="1" applyFont="1" applyFill="1" applyBorder="1" applyAlignment="1">
      <alignment horizontal="center" vertical="center"/>
    </xf>
    <xf numFmtId="166" fontId="0" fillId="2" borderId="12" xfId="0" applyNumberFormat="1" applyFont="1" applyFill="1" applyBorder="1" applyAlignment="1">
      <alignment horizontal="center" vertical="center"/>
    </xf>
    <xf numFmtId="166" fontId="0" fillId="2"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12" xfId="0" applyNumberFormat="1" applyFont="1" applyBorder="1" applyAlignment="1">
      <alignment horizontal="center" vertical="center"/>
    </xf>
    <xf numFmtId="166" fontId="0" fillId="0" borderId="13" xfId="0" applyNumberFormat="1" applyFont="1" applyBorder="1" applyAlignment="1">
      <alignment horizontal="center" vertical="center"/>
    </xf>
    <xf numFmtId="166" fontId="0" fillId="0" borderId="11"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2" borderId="15" xfId="0" applyNumberFormat="1" applyFont="1" applyFill="1" applyBorder="1" applyAlignment="1">
      <alignment horizontal="center" vertical="center"/>
    </xf>
    <xf numFmtId="166" fontId="0" fillId="2" borderId="16" xfId="0" applyNumberFormat="1" applyFont="1" applyFill="1" applyBorder="1" applyAlignment="1">
      <alignment horizontal="center" vertical="center"/>
    </xf>
    <xf numFmtId="166" fontId="0" fillId="2" borderId="17" xfId="0" applyNumberFormat="1" applyFont="1" applyFill="1" applyBorder="1" applyAlignment="1">
      <alignment horizontal="center" vertical="center"/>
    </xf>
    <xf numFmtId="0" fontId="19" fillId="0" borderId="18" xfId="0" applyFont="1" applyFill="1" applyBorder="1" applyAlignment="1">
      <alignment horizontal="center" vertical="center" wrapText="1"/>
    </xf>
    <xf numFmtId="0" fontId="0" fillId="0" borderId="0" xfId="0" applyFill="1"/>
    <xf numFmtId="165" fontId="0" fillId="0" borderId="0" xfId="0" applyNumberFormat="1" applyFont="1" applyFill="1" applyBorder="1" applyAlignment="1">
      <alignment horizontal="center"/>
    </xf>
    <xf numFmtId="166" fontId="0" fillId="0" borderId="15" xfId="0" applyNumberFormat="1" applyFont="1" applyFill="1" applyBorder="1" applyAlignment="1">
      <alignment horizontal="center" vertical="center"/>
    </xf>
    <xf numFmtId="166" fontId="0" fillId="0" borderId="16" xfId="0" applyNumberFormat="1" applyFont="1" applyFill="1" applyBorder="1" applyAlignment="1">
      <alignment horizontal="center" vertical="center"/>
    </xf>
    <xf numFmtId="166" fontId="0" fillId="0" borderId="17" xfId="0" applyNumberFormat="1" applyFont="1" applyFill="1" applyBorder="1" applyAlignment="1">
      <alignment horizontal="center" vertical="center"/>
    </xf>
    <xf numFmtId="165" fontId="19" fillId="0" borderId="0" xfId="8" applyNumberFormat="1" applyFont="1" applyFill="1" applyBorder="1" applyAlignment="1">
      <alignment horizontal="center"/>
    </xf>
    <xf numFmtId="165" fontId="0" fillId="0" borderId="0" xfId="0" applyNumberFormat="1"/>
    <xf numFmtId="173" fontId="19" fillId="0" borderId="0" xfId="8" applyNumberFormat="1" applyFont="1"/>
    <xf numFmtId="166" fontId="0" fillId="0" borderId="19"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0" fillId="0" borderId="11" xfId="0" applyNumberFormat="1" applyFont="1" applyBorder="1" applyAlignment="1">
      <alignment horizontal="center" vertical="center"/>
    </xf>
    <xf numFmtId="172" fontId="0" fillId="0" borderId="0" xfId="0" applyNumberFormat="1"/>
    <xf numFmtId="0" fontId="16" fillId="0" borderId="0" xfId="0" applyFont="1" applyFill="1" applyBorder="1"/>
    <xf numFmtId="0" fontId="21" fillId="0" borderId="0" xfId="0" applyFont="1"/>
    <xf numFmtId="0" fontId="0" fillId="0" borderId="0" xfId="0" applyAlignment="1">
      <alignment horizontal="left"/>
    </xf>
    <xf numFmtId="0" fontId="19" fillId="0" borderId="0" xfId="0" applyFont="1" applyFill="1" applyBorder="1"/>
    <xf numFmtId="0" fontId="15" fillId="0" borderId="0" xfId="0" applyFont="1" applyFill="1" applyBorder="1"/>
    <xf numFmtId="0" fontId="14" fillId="0" borderId="0" xfId="0" applyFont="1"/>
    <xf numFmtId="0" fontId="21" fillId="0" borderId="0" xfId="0" applyFont="1" applyAlignment="1">
      <alignment horizontal="center"/>
    </xf>
    <xf numFmtId="174" fontId="0" fillId="0" borderId="0" xfId="0" applyNumberFormat="1"/>
    <xf numFmtId="0" fontId="12" fillId="0" borderId="0" xfId="0" applyFont="1" applyFill="1" applyBorder="1"/>
    <xf numFmtId="0" fontId="11" fillId="0" borderId="0" xfId="0" applyFont="1" applyFill="1" applyBorder="1"/>
    <xf numFmtId="0" fontId="10" fillId="0" borderId="0" xfId="0" applyFont="1" applyFill="1" applyBorder="1"/>
    <xf numFmtId="0" fontId="9" fillId="3" borderId="0" xfId="0" applyFont="1" applyFill="1"/>
    <xf numFmtId="0" fontId="24" fillId="3" borderId="0" xfId="0" applyFont="1" applyFill="1" applyBorder="1"/>
    <xf numFmtId="0" fontId="21" fillId="3" borderId="0" xfId="0" applyFont="1" applyFill="1" applyBorder="1" applyAlignment="1">
      <alignment horizontal="left" wrapText="1"/>
    </xf>
    <xf numFmtId="0" fontId="21" fillId="3" borderId="0" xfId="0" applyFont="1" applyFill="1" applyBorder="1" applyAlignment="1">
      <alignment wrapText="1"/>
    </xf>
    <xf numFmtId="0" fontId="21" fillId="3" borderId="0" xfId="0" applyFont="1" applyFill="1" applyBorder="1" applyAlignment="1"/>
    <xf numFmtId="0" fontId="9" fillId="3" borderId="0" xfId="0" quotePrefix="1" applyFont="1" applyFill="1" applyAlignment="1">
      <alignment horizontal="right"/>
    </xf>
    <xf numFmtId="165" fontId="9" fillId="3" borderId="0" xfId="0" applyNumberFormat="1" applyFont="1" applyFill="1" applyBorder="1" applyAlignment="1">
      <alignment horizontal="right" indent="3"/>
    </xf>
    <xf numFmtId="0" fontId="9" fillId="3" borderId="5" xfId="0" applyFont="1" applyFill="1" applyBorder="1"/>
    <xf numFmtId="0" fontId="21" fillId="3" borderId="5" xfId="0" applyFont="1" applyFill="1" applyBorder="1" applyAlignment="1">
      <alignment horizontal="left"/>
    </xf>
    <xf numFmtId="0" fontId="9" fillId="3" borderId="0" xfId="0" applyFont="1" applyFill="1" applyBorder="1"/>
    <xf numFmtId="0" fontId="9" fillId="3" borderId="0" xfId="0" applyFont="1" applyFill="1" applyAlignment="1"/>
    <xf numFmtId="0" fontId="9" fillId="3" borderId="0" xfId="0" applyFont="1" applyFill="1" applyBorder="1" applyAlignment="1">
      <alignment horizontal="center"/>
    </xf>
    <xf numFmtId="0" fontId="21" fillId="3" borderId="20" xfId="0" applyFont="1" applyFill="1" applyBorder="1" applyAlignment="1">
      <alignment horizontal="left"/>
    </xf>
    <xf numFmtId="0" fontId="9" fillId="3" borderId="5" xfId="0" applyFont="1" applyFill="1" applyBorder="1" applyAlignment="1">
      <alignment horizontal="center"/>
    </xf>
    <xf numFmtId="0" fontId="29" fillId="3" borderId="0" xfId="0" applyFont="1" applyFill="1" applyAlignment="1">
      <alignment horizontal="right"/>
    </xf>
    <xf numFmtId="0" fontId="9" fillId="3" borderId="0" xfId="0" applyFont="1" applyFill="1" applyAlignment="1">
      <alignment horizontal="center"/>
    </xf>
    <xf numFmtId="0" fontId="29" fillId="3" borderId="20" xfId="0" applyFont="1" applyFill="1" applyBorder="1" applyAlignment="1">
      <alignment horizontal="left"/>
    </xf>
    <xf numFmtId="0" fontId="22" fillId="3" borderId="0" xfId="0" applyFont="1" applyFill="1" applyBorder="1"/>
    <xf numFmtId="0" fontId="9" fillId="3" borderId="0" xfId="0" applyFont="1" applyFill="1" applyBorder="1" applyAlignment="1">
      <alignment vertical="center"/>
    </xf>
    <xf numFmtId="165" fontId="9" fillId="3" borderId="5" xfId="0" applyNumberFormat="1" applyFont="1" applyFill="1" applyBorder="1" applyAlignment="1">
      <alignment horizontal="center"/>
    </xf>
    <xf numFmtId="0" fontId="21" fillId="3" borderId="5" xfId="0" applyFont="1" applyFill="1" applyBorder="1" applyAlignment="1">
      <alignment horizontal="left" vertical="center"/>
    </xf>
    <xf numFmtId="0" fontId="26" fillId="3" borderId="0" xfId="0" applyFont="1" applyFill="1" applyBorder="1" applyAlignment="1">
      <alignment horizontal="right"/>
    </xf>
    <xf numFmtId="0" fontId="9" fillId="3" borderId="0" xfId="0" applyFont="1" applyFill="1" applyBorder="1" applyAlignment="1">
      <alignment horizontal="centerContinuous"/>
    </xf>
    <xf numFmtId="0" fontId="18" fillId="3" borderId="0" xfId="0" applyFont="1" applyFill="1" applyBorder="1" applyAlignment="1">
      <alignment horizontal="centerContinuous"/>
    </xf>
    <xf numFmtId="165" fontId="22" fillId="3" borderId="0" xfId="0" applyNumberFormat="1" applyFont="1" applyFill="1" applyBorder="1" applyAlignment="1">
      <alignment horizontal="center"/>
    </xf>
    <xf numFmtId="0" fontId="21" fillId="3" borderId="0" xfId="0" applyFont="1" applyFill="1" applyBorder="1" applyAlignment="1">
      <alignment vertical="center"/>
    </xf>
    <xf numFmtId="0" fontId="24" fillId="3" borderId="0" xfId="0" applyFont="1" applyFill="1" applyBorder="1" applyAlignment="1">
      <alignment vertical="center"/>
    </xf>
    <xf numFmtId="165" fontId="9" fillId="3" borderId="0" xfId="0" applyNumberFormat="1" applyFont="1" applyFill="1" applyAlignment="1">
      <alignment horizontal="center"/>
    </xf>
    <xf numFmtId="166" fontId="9" fillId="3" borderId="0" xfId="0" applyNumberFormat="1" applyFont="1" applyFill="1"/>
    <xf numFmtId="0" fontId="24" fillId="3" borderId="0" xfId="0" applyFont="1" applyFill="1" applyAlignment="1">
      <alignment horizontal="center"/>
    </xf>
    <xf numFmtId="170" fontId="9" fillId="3" borderId="0" xfId="0" applyNumberFormat="1" applyFont="1" applyFill="1" applyBorder="1" applyAlignment="1">
      <alignment horizontal="center"/>
    </xf>
    <xf numFmtId="0" fontId="24" fillId="3" borderId="5" xfId="0" applyFont="1" applyFill="1" applyBorder="1" applyAlignment="1">
      <alignment vertical="center"/>
    </xf>
    <xf numFmtId="0" fontId="9" fillId="3" borderId="20" xfId="0" applyFont="1" applyFill="1" applyBorder="1" applyAlignment="1">
      <alignment horizontal="left" vertical="top"/>
    </xf>
    <xf numFmtId="1" fontId="9" fillId="3" borderId="0" xfId="0" applyNumberFormat="1" applyFont="1" applyFill="1" applyAlignment="1">
      <alignment horizontal="center"/>
    </xf>
    <xf numFmtId="0" fontId="21" fillId="3" borderId="0" xfId="0" applyFont="1" applyFill="1" applyBorder="1" applyAlignment="1">
      <alignment horizontal="left"/>
    </xf>
    <xf numFmtId="1" fontId="22" fillId="3" borderId="0" xfId="0" applyNumberFormat="1" applyFont="1" applyFill="1" applyBorder="1" applyAlignment="1">
      <alignment horizontal="center"/>
    </xf>
    <xf numFmtId="1" fontId="9" fillId="3" borderId="0" xfId="0" applyNumberFormat="1" applyFont="1" applyFill="1" applyBorder="1" applyAlignment="1">
      <alignment horizontal="center"/>
    </xf>
    <xf numFmtId="165" fontId="9" fillId="3" borderId="0" xfId="0" applyNumberFormat="1" applyFont="1" applyFill="1" applyBorder="1" applyAlignment="1">
      <alignment horizontal="center"/>
    </xf>
    <xf numFmtId="0" fontId="8" fillId="0" borderId="0" xfId="0" applyFont="1" applyFill="1" applyBorder="1"/>
    <xf numFmtId="0" fontId="8" fillId="3" borderId="0" xfId="0" applyFont="1" applyFill="1" applyBorder="1"/>
    <xf numFmtId="0" fontId="8" fillId="3" borderId="0" xfId="0" applyFont="1" applyFill="1" applyBorder="1" applyAlignment="1">
      <alignment horizontal="left"/>
    </xf>
    <xf numFmtId="2" fontId="0" fillId="0" borderId="0" xfId="0" applyNumberFormat="1"/>
    <xf numFmtId="0" fontId="37" fillId="0" borderId="0" xfId="0" applyFont="1" applyAlignment="1">
      <alignment horizontal="center" vertical="center" wrapText="1"/>
    </xf>
    <xf numFmtId="0" fontId="0" fillId="0" borderId="0" xfId="0" applyAlignment="1">
      <alignment vertical="center" wrapText="1"/>
    </xf>
    <xf numFmtId="0" fontId="7" fillId="0" borderId="0" xfId="0" applyFont="1" applyFill="1" applyBorder="1"/>
    <xf numFmtId="0" fontId="9" fillId="3" borderId="0" xfId="0" applyFont="1" applyFill="1" applyBorder="1" applyAlignment="1">
      <alignment horizontal="left"/>
    </xf>
    <xf numFmtId="0" fontId="7" fillId="3" borderId="0" xfId="0" applyFont="1" applyFill="1" applyBorder="1"/>
    <xf numFmtId="0" fontId="38" fillId="0" borderId="0" xfId="0" applyFont="1" applyAlignment="1">
      <alignment horizontal="center" vertical="center" wrapText="1"/>
    </xf>
    <xf numFmtId="0" fontId="0" fillId="4" borderId="0" xfId="0" applyFill="1"/>
    <xf numFmtId="0" fontId="21" fillId="3" borderId="0" xfId="0" applyFont="1" applyFill="1" applyBorder="1"/>
    <xf numFmtId="0" fontId="7" fillId="3" borderId="0" xfId="0" applyFont="1" applyFill="1" applyBorder="1" applyAlignment="1">
      <alignment horizontal="left"/>
    </xf>
    <xf numFmtId="0" fontId="39" fillId="0" borderId="0" xfId="0" applyFont="1" applyAlignment="1">
      <alignment horizontal="center" vertical="center" wrapText="1"/>
    </xf>
    <xf numFmtId="0" fontId="6" fillId="0" borderId="0" xfId="0" applyFont="1" applyFill="1" applyBorder="1"/>
    <xf numFmtId="0" fontId="6" fillId="3" borderId="0" xfId="0" applyFont="1" applyFill="1" applyBorder="1"/>
    <xf numFmtId="0" fontId="6" fillId="3" borderId="0" xfId="0" applyFont="1" applyFill="1" applyBorder="1" applyAlignment="1">
      <alignment horizontal="left"/>
    </xf>
    <xf numFmtId="0" fontId="5" fillId="3" borderId="0" xfId="0" applyFont="1" applyFill="1" applyBorder="1"/>
    <xf numFmtId="0" fontId="29" fillId="3" borderId="0" xfId="0" applyFont="1" applyFill="1" applyBorder="1" applyAlignment="1">
      <alignment horizontal="right"/>
    </xf>
    <xf numFmtId="0" fontId="3" fillId="3" borderId="0" xfId="0" applyFont="1" applyFill="1" applyBorder="1"/>
    <xf numFmtId="0" fontId="3" fillId="3" borderId="0" xfId="0" applyFont="1" applyFill="1" applyBorder="1" applyAlignment="1">
      <alignment horizontal="left"/>
    </xf>
    <xf numFmtId="0" fontId="2" fillId="3" borderId="0" xfId="0" applyFont="1" applyFill="1" applyBorder="1"/>
    <xf numFmtId="0" fontId="24" fillId="3" borderId="21" xfId="0" applyFont="1" applyFill="1" applyBorder="1" applyAlignment="1"/>
    <xf numFmtId="0" fontId="1" fillId="3" borderId="0" xfId="0" applyFont="1" applyFill="1" applyBorder="1" applyAlignment="1">
      <alignment horizontal="left"/>
    </xf>
    <xf numFmtId="0" fontId="47" fillId="3" borderId="0" xfId="7" applyFont="1" applyFill="1"/>
    <xf numFmtId="0" fontId="48" fillId="3" borderId="0" xfId="7" applyFont="1" applyFill="1" applyAlignment="1">
      <alignment horizontal="left"/>
    </xf>
    <xf numFmtId="0" fontId="49" fillId="3" borderId="0" xfId="7" applyFont="1" applyFill="1" applyAlignment="1">
      <alignment horizontal="center"/>
    </xf>
    <xf numFmtId="0" fontId="50" fillId="3" borderId="0" xfId="7" applyFont="1" applyFill="1"/>
    <xf numFmtId="0" fontId="45" fillId="3" borderId="0" xfId="5" applyFill="1"/>
    <xf numFmtId="0" fontId="44" fillId="3" borderId="0" xfId="7" applyFill="1"/>
    <xf numFmtId="49" fontId="44" fillId="3" borderId="0" xfId="7" applyNumberFormat="1" applyFill="1"/>
    <xf numFmtId="165" fontId="1" fillId="3" borderId="0" xfId="7" applyNumberFormat="1" applyFont="1" applyFill="1"/>
    <xf numFmtId="49" fontId="44" fillId="3" borderId="22" xfId="7" applyNumberFormat="1" applyFill="1" applyBorder="1"/>
    <xf numFmtId="165" fontId="44" fillId="3" borderId="22" xfId="7" applyNumberFormat="1" applyFill="1" applyBorder="1"/>
    <xf numFmtId="165" fontId="44" fillId="3" borderId="0" xfId="7" applyNumberFormat="1" applyFill="1"/>
    <xf numFmtId="0" fontId="44" fillId="3" borderId="0" xfId="7" applyNumberFormat="1" applyFill="1" applyAlignment="1">
      <alignment horizontal="left"/>
    </xf>
    <xf numFmtId="0" fontId="50" fillId="3" borderId="0" xfId="0" applyFont="1" applyFill="1"/>
    <xf numFmtId="0" fontId="47" fillId="3" borderId="0" xfId="0" applyFont="1" applyFill="1"/>
    <xf numFmtId="0" fontId="51" fillId="3" borderId="0" xfId="5" applyFont="1" applyFill="1"/>
    <xf numFmtId="165" fontId="9" fillId="3" borderId="0" xfId="0" applyNumberFormat="1" applyFont="1" applyFill="1" applyBorder="1" applyAlignment="1"/>
    <xf numFmtId="165" fontId="9" fillId="3" borderId="5" xfId="0" applyNumberFormat="1" applyFont="1" applyFill="1" applyBorder="1" applyAlignment="1"/>
    <xf numFmtId="165" fontId="21" fillId="3" borderId="0" xfId="0" applyNumberFormat="1" applyFont="1" applyFill="1" applyBorder="1" applyAlignment="1">
      <alignment wrapText="1"/>
    </xf>
    <xf numFmtId="168" fontId="9" fillId="3" borderId="0" xfId="0" applyNumberFormat="1" applyFont="1" applyFill="1" applyBorder="1" applyAlignment="1">
      <alignment horizontal="center"/>
    </xf>
    <xf numFmtId="1" fontId="21" fillId="3" borderId="0" xfId="0" applyNumberFormat="1" applyFont="1" applyFill="1" applyBorder="1" applyAlignment="1">
      <alignment horizontal="right"/>
    </xf>
    <xf numFmtId="1" fontId="21" fillId="3" borderId="23" xfId="0" applyNumberFormat="1" applyFont="1" applyFill="1" applyBorder="1" applyAlignment="1">
      <alignment horizontal="right"/>
    </xf>
    <xf numFmtId="0" fontId="20" fillId="3" borderId="0" xfId="0" applyFont="1" applyFill="1" applyBorder="1" applyAlignment="1">
      <alignment horizontal="right"/>
    </xf>
    <xf numFmtId="0" fontId="20" fillId="3" borderId="23" xfId="0" applyFont="1" applyFill="1" applyBorder="1" applyAlignment="1">
      <alignment horizontal="right"/>
    </xf>
    <xf numFmtId="165" fontId="9" fillId="3" borderId="0" xfId="0" applyNumberFormat="1" applyFont="1" applyFill="1" applyBorder="1" applyAlignment="1">
      <alignment horizontal="right"/>
    </xf>
    <xf numFmtId="165" fontId="9" fillId="3" borderId="23" xfId="0" applyNumberFormat="1" applyFont="1" applyFill="1" applyBorder="1" applyAlignment="1">
      <alignment horizontal="right"/>
    </xf>
    <xf numFmtId="165" fontId="9" fillId="3" borderId="5" xfId="0" applyNumberFormat="1" applyFont="1" applyFill="1" applyBorder="1" applyAlignment="1">
      <alignment horizontal="right"/>
    </xf>
    <xf numFmtId="165" fontId="9" fillId="3" borderId="24" xfId="0" applyNumberFormat="1" applyFont="1" applyFill="1" applyBorder="1" applyAlignment="1">
      <alignment horizontal="right"/>
    </xf>
    <xf numFmtId="165" fontId="22" fillId="3" borderId="0" xfId="0" applyNumberFormat="1" applyFont="1" applyFill="1" applyBorder="1" applyAlignment="1">
      <alignment horizontal="right"/>
    </xf>
    <xf numFmtId="167" fontId="22" fillId="3" borderId="23" xfId="0" applyNumberFormat="1" applyFont="1" applyFill="1" applyBorder="1" applyAlignment="1">
      <alignment horizontal="right"/>
    </xf>
    <xf numFmtId="167" fontId="9" fillId="3" borderId="0" xfId="0" applyNumberFormat="1" applyFont="1" applyFill="1" applyBorder="1" applyAlignment="1">
      <alignment horizontal="right"/>
    </xf>
    <xf numFmtId="167" fontId="9" fillId="3" borderId="23" xfId="0" applyNumberFormat="1" applyFont="1" applyFill="1" applyBorder="1" applyAlignment="1">
      <alignment horizontal="right"/>
    </xf>
    <xf numFmtId="165" fontId="4" fillId="3" borderId="5" xfId="0" applyNumberFormat="1" applyFont="1" applyFill="1" applyBorder="1" applyAlignment="1">
      <alignment horizontal="right"/>
    </xf>
    <xf numFmtId="165" fontId="4" fillId="3" borderId="25" xfId="0" applyNumberFormat="1" applyFont="1" applyFill="1" applyBorder="1" applyAlignment="1">
      <alignment horizontal="right"/>
    </xf>
    <xf numFmtId="165" fontId="4" fillId="3" borderId="0" xfId="0" applyNumberFormat="1" applyFont="1" applyFill="1" applyBorder="1" applyAlignment="1">
      <alignment horizontal="right"/>
    </xf>
    <xf numFmtId="165" fontId="4" fillId="3" borderId="23" xfId="0" applyNumberFormat="1" applyFont="1" applyFill="1" applyBorder="1" applyAlignment="1">
      <alignment horizontal="right"/>
    </xf>
    <xf numFmtId="165" fontId="9" fillId="3" borderId="0" xfId="0" applyNumberFormat="1" applyFont="1" applyFill="1" applyAlignment="1">
      <alignment horizontal="right"/>
    </xf>
    <xf numFmtId="165" fontId="9" fillId="3" borderId="0" xfId="0" applyNumberFormat="1" applyFont="1" applyFill="1" applyBorder="1" applyAlignment="1">
      <alignment horizontal="right" vertical="center"/>
    </xf>
    <xf numFmtId="0" fontId="1" fillId="3" borderId="0" xfId="0" applyFont="1" applyFill="1" applyAlignment="1">
      <alignment horizontal="left"/>
    </xf>
    <xf numFmtId="1" fontId="9" fillId="3" borderId="0" xfId="0" applyNumberFormat="1" applyFont="1" applyFill="1" applyAlignment="1">
      <alignment horizontal="right"/>
    </xf>
    <xf numFmtId="165" fontId="20" fillId="3" borderId="5" xfId="0" applyNumberFormat="1" applyFont="1" applyFill="1" applyBorder="1" applyAlignment="1">
      <alignment horizontal="right"/>
    </xf>
    <xf numFmtId="0" fontId="4" fillId="3" borderId="0" xfId="0" applyFont="1" applyFill="1" applyBorder="1" applyAlignment="1">
      <alignment horizontal="right"/>
    </xf>
    <xf numFmtId="175" fontId="9" fillId="3" borderId="0" xfId="0" applyNumberFormat="1" applyFont="1" applyFill="1"/>
    <xf numFmtId="169" fontId="9" fillId="3" borderId="0" xfId="8" applyNumberFormat="1" applyFont="1" applyFill="1" applyAlignment="1">
      <alignment horizontal="right"/>
    </xf>
    <xf numFmtId="0" fontId="21" fillId="3" borderId="0" xfId="0" applyFont="1" applyFill="1" applyAlignment="1">
      <alignment horizontal="center" vertical="center" wrapText="1"/>
    </xf>
    <xf numFmtId="0" fontId="1" fillId="3" borderId="0" xfId="0" applyFont="1" applyFill="1" applyAlignment="1">
      <alignment vertical="center" wrapText="1"/>
    </xf>
    <xf numFmtId="169" fontId="9" fillId="3" borderId="0" xfId="0" applyNumberFormat="1" applyFont="1" applyFill="1"/>
    <xf numFmtId="10" fontId="9" fillId="3" borderId="0" xfId="8" applyNumberFormat="1" applyFont="1" applyFill="1"/>
    <xf numFmtId="176" fontId="9" fillId="3" borderId="0" xfId="0" applyNumberFormat="1" applyFont="1" applyFill="1"/>
    <xf numFmtId="171" fontId="9" fillId="3" borderId="0" xfId="0" applyNumberFormat="1" applyFont="1" applyFill="1"/>
    <xf numFmtId="171" fontId="9" fillId="3" borderId="0" xfId="0" applyNumberFormat="1" applyFont="1" applyFill="1" applyAlignment="1">
      <alignment horizontal="center"/>
    </xf>
    <xf numFmtId="165" fontId="9" fillId="3" borderId="24" xfId="0" applyNumberFormat="1" applyFont="1" applyFill="1" applyBorder="1" applyAlignment="1"/>
    <xf numFmtId="0" fontId="1" fillId="3" borderId="0" xfId="0" applyFont="1" applyFill="1" applyBorder="1"/>
    <xf numFmtId="1" fontId="21" fillId="3" borderId="0" xfId="0" applyNumberFormat="1" applyFont="1" applyFill="1" applyBorder="1" applyAlignment="1">
      <alignment horizontal="center" vertical="top" wrapText="1"/>
    </xf>
    <xf numFmtId="1" fontId="21" fillId="3" borderId="0" xfId="0" applyNumberFormat="1" applyFont="1" applyFill="1" applyBorder="1" applyAlignment="1">
      <alignment horizontal="center"/>
    </xf>
    <xf numFmtId="170" fontId="9" fillId="3" borderId="0" xfId="0" applyNumberFormat="1" applyFont="1" applyFill="1" applyBorder="1" applyAlignment="1">
      <alignment horizontal="center" vertical="center"/>
    </xf>
    <xf numFmtId="0" fontId="24" fillId="3" borderId="0" xfId="0" applyFont="1" applyFill="1" applyBorder="1" applyAlignment="1">
      <alignment wrapText="1"/>
    </xf>
    <xf numFmtId="0" fontId="24" fillId="3" borderId="0" xfId="0" applyFont="1" applyFill="1" applyBorder="1" applyAlignment="1"/>
    <xf numFmtId="0" fontId="0" fillId="3" borderId="0" xfId="0" applyFill="1" applyBorder="1" applyAlignment="1"/>
    <xf numFmtId="0" fontId="29" fillId="3" borderId="0" xfId="0" applyFont="1" applyFill="1" applyBorder="1" applyAlignment="1">
      <alignment horizontal="left"/>
    </xf>
    <xf numFmtId="0" fontId="30" fillId="3" borderId="0" xfId="0" applyFont="1" applyFill="1" applyBorder="1" applyAlignment="1">
      <alignment horizontal="left" vertical="center" wrapText="1"/>
    </xf>
    <xf numFmtId="0" fontId="30" fillId="3" borderId="0" xfId="0" applyFont="1" applyFill="1" applyBorder="1" applyAlignment="1">
      <alignment horizontal="left" vertical="center"/>
    </xf>
    <xf numFmtId="165" fontId="20" fillId="3" borderId="0" xfId="0" applyNumberFormat="1" applyFont="1" applyFill="1" applyBorder="1" applyAlignment="1">
      <alignment horizontal="right"/>
    </xf>
    <xf numFmtId="0" fontId="24" fillId="3" borderId="0" xfId="0" applyFont="1" applyFill="1" applyBorder="1" applyAlignment="1"/>
    <xf numFmtId="0" fontId="9" fillId="3" borderId="24" xfId="0" applyFont="1" applyFill="1" applyBorder="1"/>
    <xf numFmtId="0" fontId="9" fillId="3" borderId="0" xfId="0" applyFont="1" applyFill="1" applyBorder="1" applyAlignment="1"/>
    <xf numFmtId="165" fontId="9" fillId="3" borderId="20" xfId="0" applyNumberFormat="1" applyFont="1" applyFill="1" applyBorder="1" applyAlignment="1"/>
    <xf numFmtId="165" fontId="8" fillId="3" borderId="20" xfId="0" applyNumberFormat="1" applyFont="1" applyFill="1" applyBorder="1" applyAlignment="1"/>
    <xf numFmtId="0" fontId="1" fillId="3" borderId="0" xfId="0" applyFont="1" applyFill="1" applyBorder="1" applyAlignment="1">
      <alignment horizontal="centerContinuous"/>
    </xf>
    <xf numFmtId="0" fontId="1" fillId="3" borderId="0" xfId="0" applyFont="1" applyFill="1" applyBorder="1" applyAlignment="1">
      <alignment horizontal="center"/>
    </xf>
    <xf numFmtId="165" fontId="1" fillId="3" borderId="0" xfId="0" applyNumberFormat="1" applyFont="1" applyFill="1" applyBorder="1" applyAlignment="1">
      <alignment horizontal="center"/>
    </xf>
    <xf numFmtId="165" fontId="20" fillId="3" borderId="0" xfId="0" applyNumberFormat="1" applyFont="1" applyFill="1" applyBorder="1" applyAlignment="1">
      <alignment horizontal="center"/>
    </xf>
    <xf numFmtId="0" fontId="21" fillId="3" borderId="27" xfId="0" applyFont="1" applyFill="1" applyBorder="1" applyAlignment="1">
      <alignment horizontal="centerContinuous" vertical="center"/>
    </xf>
    <xf numFmtId="0" fontId="1" fillId="3" borderId="27" xfId="0" applyFont="1" applyFill="1" applyBorder="1" applyAlignment="1">
      <alignment horizontal="centerContinuous" vertical="center"/>
    </xf>
    <xf numFmtId="0" fontId="21" fillId="3" borderId="5" xfId="0"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3" borderId="23" xfId="0" applyFont="1" applyFill="1" applyBorder="1" applyAlignment="1">
      <alignment horizontal="center" vertical="center" wrapText="1"/>
    </xf>
    <xf numFmtId="0" fontId="1" fillId="3" borderId="20" xfId="0" applyFont="1" applyFill="1" applyBorder="1" applyAlignment="1">
      <alignment horizontal="center" vertical="center"/>
    </xf>
    <xf numFmtId="0" fontId="21" fillId="3" borderId="28" xfId="0" applyFont="1" applyFill="1" applyBorder="1" applyAlignment="1">
      <alignment horizontal="center" vertical="center" wrapText="1"/>
    </xf>
    <xf numFmtId="0" fontId="1" fillId="3" borderId="23" xfId="0" applyFont="1" applyFill="1" applyBorder="1" applyAlignment="1">
      <alignment horizontal="center"/>
    </xf>
    <xf numFmtId="1" fontId="21" fillId="3" borderId="23" xfId="0" applyNumberFormat="1" applyFont="1" applyFill="1" applyBorder="1" applyAlignment="1">
      <alignment horizontal="center"/>
    </xf>
    <xf numFmtId="1" fontId="21" fillId="3" borderId="24" xfId="0" applyNumberFormat="1" applyFont="1" applyFill="1" applyBorder="1" applyAlignment="1">
      <alignment horizontal="center"/>
    </xf>
    <xf numFmtId="0" fontId="1" fillId="3" borderId="0" xfId="0" applyFont="1" applyFill="1"/>
    <xf numFmtId="1" fontId="24" fillId="3" borderId="0" xfId="0" applyNumberFormat="1" applyFont="1" applyFill="1" applyAlignment="1">
      <alignment horizontal="center"/>
    </xf>
    <xf numFmtId="0" fontId="1" fillId="3" borderId="0" xfId="0" applyFont="1" applyFill="1" applyAlignment="1">
      <alignment horizontal="center"/>
    </xf>
    <xf numFmtId="1" fontId="1" fillId="3" borderId="0" xfId="0" applyNumberFormat="1" applyFont="1" applyFill="1" applyAlignment="1">
      <alignment horizontal="center"/>
    </xf>
    <xf numFmtId="0" fontId="1" fillId="3" borderId="5" xfId="0" applyFont="1" applyFill="1" applyBorder="1"/>
    <xf numFmtId="0" fontId="1" fillId="3" borderId="20" xfId="0" applyFont="1" applyFill="1" applyBorder="1"/>
    <xf numFmtId="0" fontId="21" fillId="3" borderId="0" xfId="0" applyFont="1" applyFill="1" applyAlignment="1">
      <alignment vertical="center"/>
    </xf>
    <xf numFmtId="0" fontId="0" fillId="3" borderId="0" xfId="0" applyFill="1" applyAlignment="1">
      <alignment vertical="center"/>
    </xf>
    <xf numFmtId="0" fontId="0" fillId="3" borderId="0" xfId="0" applyFill="1"/>
    <xf numFmtId="0" fontId="1" fillId="3" borderId="0" xfId="0" applyFont="1" applyFill="1" applyBorder="1" applyAlignment="1">
      <alignment horizontal="right" vertical="center" wrapText="1"/>
    </xf>
    <xf numFmtId="165" fontId="1" fillId="3" borderId="0" xfId="0" applyNumberFormat="1" applyFont="1" applyFill="1" applyAlignment="1">
      <alignment horizontal="right"/>
    </xf>
    <xf numFmtId="0" fontId="1" fillId="3" borderId="5" xfId="0" applyFont="1" applyFill="1" applyBorder="1" applyAlignment="1">
      <alignment horizontal="right" vertical="center" wrapText="1"/>
    </xf>
    <xf numFmtId="0" fontId="1" fillId="3" borderId="0" xfId="0" applyFont="1" applyFill="1" applyBorder="1" applyAlignment="1">
      <alignment horizontal="right"/>
    </xf>
    <xf numFmtId="0" fontId="21" fillId="3" borderId="20" xfId="0" applyFont="1" applyFill="1" applyBorder="1" applyAlignment="1">
      <alignment horizontal="right" vertical="center" wrapText="1"/>
    </xf>
    <xf numFmtId="0" fontId="1" fillId="3" borderId="5" xfId="0" applyFont="1" applyFill="1" applyBorder="1" applyAlignment="1">
      <alignment horizontal="right"/>
    </xf>
    <xf numFmtId="1" fontId="21" fillId="3" borderId="0" xfId="0" applyNumberFormat="1" applyFont="1" applyFill="1" applyAlignment="1">
      <alignment horizontal="right"/>
    </xf>
    <xf numFmtId="1" fontId="46" fillId="3" borderId="33" xfId="0" applyNumberFormat="1" applyFont="1" applyFill="1" applyBorder="1" applyAlignment="1">
      <alignment horizontal="right"/>
    </xf>
    <xf numFmtId="1" fontId="1" fillId="3" borderId="0" xfId="0" applyNumberFormat="1" applyFont="1" applyFill="1" applyBorder="1" applyAlignment="1">
      <alignment horizontal="center"/>
    </xf>
    <xf numFmtId="1" fontId="26" fillId="3" borderId="0" xfId="0" applyNumberFormat="1" applyFont="1" applyFill="1" applyAlignment="1">
      <alignment horizontal="center"/>
    </xf>
    <xf numFmtId="0" fontId="22" fillId="3" borderId="0" xfId="0" applyFont="1" applyFill="1" applyAlignment="1">
      <alignment horizontal="center"/>
    </xf>
    <xf numFmtId="1" fontId="1" fillId="3" borderId="0" xfId="0" applyNumberFormat="1" applyFont="1" applyFill="1" applyBorder="1" applyAlignment="1">
      <alignment horizontal="left"/>
    </xf>
    <xf numFmtId="0" fontId="23" fillId="3" borderId="20" xfId="0" applyFont="1" applyFill="1" applyBorder="1" applyAlignment="1">
      <alignment horizontal="left"/>
    </xf>
    <xf numFmtId="0" fontId="22" fillId="3" borderId="20" xfId="0" applyFont="1" applyFill="1" applyBorder="1" applyAlignment="1">
      <alignment horizontal="center"/>
    </xf>
    <xf numFmtId="165" fontId="22" fillId="3" borderId="20" xfId="0" applyNumberFormat="1" applyFont="1" applyFill="1" applyBorder="1" applyAlignment="1">
      <alignment horizontal="center"/>
    </xf>
    <xf numFmtId="1" fontId="22" fillId="3" borderId="20" xfId="0" applyNumberFormat="1" applyFont="1" applyFill="1" applyBorder="1" applyAlignment="1">
      <alignment horizontal="center"/>
    </xf>
    <xf numFmtId="1" fontId="26" fillId="3" borderId="20" xfId="0" applyNumberFormat="1" applyFont="1" applyFill="1" applyBorder="1" applyAlignment="1">
      <alignment horizontal="right"/>
    </xf>
    <xf numFmtId="0" fontId="22" fillId="3" borderId="0" xfId="0" applyFont="1" applyFill="1" applyBorder="1" applyAlignment="1">
      <alignment horizontal="left"/>
    </xf>
    <xf numFmtId="0" fontId="22" fillId="3" borderId="0" xfId="0" applyFont="1" applyFill="1" applyBorder="1" applyAlignment="1">
      <alignment horizontal="center"/>
    </xf>
    <xf numFmtId="0" fontId="21" fillId="3" borderId="0" xfId="0" applyFont="1" applyFill="1" applyBorder="1" applyAlignment="1">
      <alignment horizontal="center"/>
    </xf>
    <xf numFmtId="0" fontId="21" fillId="3" borderId="0" xfId="0" applyFont="1" applyFill="1" applyAlignment="1">
      <alignment horizontal="center"/>
    </xf>
    <xf numFmtId="0" fontId="21" fillId="3" borderId="5" xfId="0" applyFont="1" applyFill="1" applyBorder="1" applyAlignment="1">
      <alignment horizontal="center"/>
    </xf>
    <xf numFmtId="165" fontId="21" fillId="3" borderId="0" xfId="0" applyNumberFormat="1" applyFont="1" applyFill="1" applyBorder="1" applyAlignment="1">
      <alignment horizontal="right" wrapText="1"/>
    </xf>
    <xf numFmtId="1" fontId="1" fillId="3" borderId="0" xfId="0" applyNumberFormat="1" applyFont="1" applyFill="1" applyBorder="1" applyAlignment="1">
      <alignment horizontal="right" wrapText="1"/>
    </xf>
    <xf numFmtId="165" fontId="21" fillId="3" borderId="0" xfId="0" applyNumberFormat="1" applyFont="1" applyFill="1" applyBorder="1" applyAlignment="1">
      <alignment horizontal="right"/>
    </xf>
    <xf numFmtId="165" fontId="1" fillId="3" borderId="0" xfId="0" applyNumberFormat="1" applyFont="1" applyFill="1" applyBorder="1" applyAlignment="1">
      <alignment horizontal="right"/>
    </xf>
    <xf numFmtId="1" fontId="21" fillId="3" borderId="0" xfId="0" applyNumberFormat="1" applyFont="1" applyFill="1" applyBorder="1" applyAlignment="1">
      <alignment horizontal="right" wrapText="1"/>
    </xf>
    <xf numFmtId="0" fontId="0" fillId="3" borderId="0" xfId="0" applyFont="1" applyFill="1" applyAlignment="1">
      <alignment horizontal="right" vertical="top"/>
    </xf>
    <xf numFmtId="1" fontId="21" fillId="3" borderId="20" xfId="0" applyNumberFormat="1" applyFont="1" applyFill="1" applyBorder="1" applyAlignment="1">
      <alignment horizontal="right"/>
    </xf>
    <xf numFmtId="0" fontId="21" fillId="3" borderId="0" xfId="0" applyFont="1" applyFill="1" applyBorder="1" applyAlignment="1">
      <alignment horizontal="right"/>
    </xf>
    <xf numFmtId="1" fontId="21" fillId="3" borderId="20" xfId="0" applyNumberFormat="1" applyFont="1" applyFill="1" applyBorder="1" applyAlignment="1">
      <alignment horizontal="right" wrapText="1"/>
    </xf>
    <xf numFmtId="165" fontId="21" fillId="3" borderId="5" xfId="0" applyNumberFormat="1" applyFont="1" applyFill="1" applyBorder="1" applyAlignment="1">
      <alignment horizontal="right"/>
    </xf>
    <xf numFmtId="0" fontId="21" fillId="3" borderId="5" xfId="0" applyFont="1" applyFill="1" applyBorder="1" applyAlignment="1">
      <alignment horizontal="right"/>
    </xf>
    <xf numFmtId="1" fontId="1" fillId="3" borderId="0" xfId="0" applyNumberFormat="1" applyFont="1" applyFill="1" applyBorder="1" applyAlignment="1">
      <alignment horizontal="right"/>
    </xf>
    <xf numFmtId="0" fontId="21" fillId="3" borderId="20" xfId="0" applyFont="1" applyFill="1" applyBorder="1" applyAlignment="1">
      <alignment horizontal="right" wrapText="1"/>
    </xf>
    <xf numFmtId="0" fontId="1" fillId="3" borderId="0" xfId="0" applyFont="1" applyFill="1" applyBorder="1" applyAlignment="1">
      <alignment horizontal="right" vertical="center"/>
    </xf>
    <xf numFmtId="0" fontId="21" fillId="3" borderId="20" xfId="0" applyFont="1" applyFill="1" applyBorder="1" applyAlignment="1">
      <alignment horizontal="right" vertical="center"/>
    </xf>
    <xf numFmtId="0" fontId="21" fillId="3" borderId="0" xfId="0" applyFont="1" applyFill="1" applyBorder="1" applyAlignment="1">
      <alignment horizontal="right" wrapText="1"/>
    </xf>
    <xf numFmtId="0" fontId="21" fillId="3" borderId="5" xfId="0" applyFont="1" applyFill="1" applyBorder="1" applyAlignment="1">
      <alignment horizontal="right" vertical="center" wrapText="1"/>
    </xf>
    <xf numFmtId="0" fontId="21" fillId="3" borderId="25" xfId="0" applyFont="1" applyFill="1" applyBorder="1" applyAlignment="1">
      <alignment horizontal="right" vertical="center" wrapText="1"/>
    </xf>
    <xf numFmtId="0" fontId="9" fillId="3" borderId="5" xfId="0" applyFont="1" applyFill="1" applyBorder="1" applyAlignment="1"/>
    <xf numFmtId="0" fontId="9" fillId="3" borderId="24" xfId="0" applyFont="1" applyFill="1" applyBorder="1" applyAlignment="1"/>
    <xf numFmtId="0" fontId="8" fillId="3" borderId="0" xfId="0" applyFont="1" applyFill="1" applyBorder="1" applyAlignment="1"/>
    <xf numFmtId="0" fontId="7" fillId="3" borderId="0" xfId="0" applyFont="1" applyFill="1" applyBorder="1" applyAlignment="1"/>
    <xf numFmtId="0" fontId="6" fillId="3" borderId="0" xfId="0" applyFont="1" applyFill="1" applyBorder="1" applyAlignment="1"/>
    <xf numFmtId="0" fontId="3" fillId="3" borderId="0" xfId="0" applyFont="1" applyFill="1" applyBorder="1" applyAlignment="1"/>
    <xf numFmtId="0" fontId="1" fillId="3" borderId="0" xfId="0" applyFont="1" applyFill="1" applyBorder="1" applyAlignment="1"/>
    <xf numFmtId="165" fontId="9" fillId="3" borderId="0" xfId="0" applyNumberFormat="1" applyFont="1" applyFill="1" applyAlignment="1"/>
    <xf numFmtId="0" fontId="5" fillId="3" borderId="0" xfId="0" applyFont="1" applyFill="1" applyBorder="1" applyAlignment="1"/>
    <xf numFmtId="165" fontId="9" fillId="3" borderId="23" xfId="0" applyNumberFormat="1" applyFont="1" applyFill="1" applyBorder="1" applyAlignment="1"/>
    <xf numFmtId="0" fontId="29" fillId="3" borderId="0" xfId="0" applyFont="1" applyFill="1" applyBorder="1" applyAlignment="1">
      <alignment horizontal="left"/>
    </xf>
    <xf numFmtId="0" fontId="29" fillId="3" borderId="0" xfId="0" applyFont="1" applyFill="1" applyBorder="1" applyAlignment="1"/>
    <xf numFmtId="0" fontId="29" fillId="3" borderId="20" xfId="0" applyFont="1" applyFill="1" applyBorder="1" applyAlignment="1">
      <alignment horizontal="right"/>
    </xf>
    <xf numFmtId="0" fontId="0" fillId="3" borderId="0" xfId="0" applyFill="1" applyBorder="1"/>
    <xf numFmtId="0" fontId="21" fillId="3" borderId="28" xfId="0" applyFont="1" applyFill="1" applyBorder="1" applyAlignment="1">
      <alignment horizontal="right" wrapText="1"/>
    </xf>
    <xf numFmtId="165" fontId="44" fillId="3" borderId="23" xfId="7" applyNumberFormat="1" applyFill="1" applyBorder="1"/>
    <xf numFmtId="0" fontId="1" fillId="3" borderId="5" xfId="0" applyFont="1" applyFill="1" applyBorder="1" applyAlignment="1">
      <alignment horizontal="right" vertical="top" wrapText="1"/>
    </xf>
    <xf numFmtId="0" fontId="1" fillId="3" borderId="25" xfId="0" applyFont="1" applyFill="1" applyBorder="1" applyAlignment="1">
      <alignment horizontal="right" vertical="top" wrapText="1"/>
    </xf>
    <xf numFmtId="0" fontId="35" fillId="3" borderId="0" xfId="7" applyFont="1" applyFill="1" applyBorder="1" applyAlignment="1">
      <alignment vertical="top" wrapText="1"/>
    </xf>
    <xf numFmtId="165" fontId="1" fillId="3" borderId="23" xfId="7" applyNumberFormat="1" applyFont="1" applyFill="1" applyBorder="1"/>
    <xf numFmtId="165" fontId="44" fillId="3" borderId="29" xfId="7" applyNumberFormat="1" applyFill="1" applyBorder="1"/>
    <xf numFmtId="0" fontId="32" fillId="3" borderId="0" xfId="0" applyFont="1" applyFill="1" applyBorder="1" applyAlignment="1">
      <alignment horizontal="left" vertical="top" wrapText="1"/>
    </xf>
    <xf numFmtId="0" fontId="43" fillId="3" borderId="20" xfId="0" applyFont="1" applyFill="1" applyBorder="1" applyAlignment="1">
      <alignment horizontal="right" vertical="center"/>
    </xf>
    <xf numFmtId="165" fontId="4" fillId="3" borderId="0" xfId="0" applyNumberFormat="1" applyFont="1" applyFill="1" applyBorder="1" applyAlignment="1">
      <alignment horizontal="right" vertical="center"/>
    </xf>
    <xf numFmtId="165" fontId="4" fillId="3" borderId="23" xfId="0" applyNumberFormat="1" applyFont="1" applyFill="1" applyBorder="1" applyAlignment="1">
      <alignment horizontal="right" vertical="center"/>
    </xf>
    <xf numFmtId="0" fontId="21" fillId="3" borderId="5" xfId="0" applyFont="1" applyFill="1" applyBorder="1" applyAlignment="1">
      <alignment horizontal="right" vertical="top" wrapText="1"/>
    </xf>
    <xf numFmtId="0" fontId="49" fillId="3" borderId="0" xfId="7" applyFont="1" applyFill="1" applyAlignment="1">
      <alignment vertical="top"/>
    </xf>
    <xf numFmtId="0" fontId="52" fillId="3" borderId="0" xfId="7" applyFont="1" applyFill="1" applyAlignment="1">
      <alignment vertical="top"/>
    </xf>
    <xf numFmtId="9" fontId="9" fillId="3" borderId="5" xfId="8" applyNumberFormat="1" applyFont="1" applyFill="1" applyBorder="1" applyAlignment="1">
      <alignment horizontal="right"/>
    </xf>
    <xf numFmtId="0" fontId="1" fillId="3" borderId="0" xfId="10" applyFill="1"/>
    <xf numFmtId="0" fontId="18" fillId="3" borderId="0" xfId="10" applyFont="1" applyFill="1" applyBorder="1" applyAlignment="1">
      <alignment horizontal="left"/>
    </xf>
    <xf numFmtId="0" fontId="1" fillId="3" borderId="0" xfId="10" applyFont="1" applyFill="1" applyBorder="1" applyAlignment="1">
      <alignment horizontal="centerContinuous"/>
    </xf>
    <xf numFmtId="0" fontId="29" fillId="3" borderId="0" xfId="10" applyFont="1" applyFill="1" applyBorder="1" applyAlignment="1"/>
    <xf numFmtId="0" fontId="1" fillId="3" borderId="0" xfId="10" applyFont="1" applyFill="1" applyBorder="1" applyAlignment="1">
      <alignment horizontal="center"/>
    </xf>
    <xf numFmtId="0" fontId="1" fillId="3" borderId="0" xfId="10" applyFont="1" applyFill="1" applyBorder="1"/>
    <xf numFmtId="165" fontId="1" fillId="3" borderId="0" xfId="10" applyNumberFormat="1" applyFont="1" applyFill="1" applyBorder="1" applyAlignment="1">
      <alignment horizontal="center"/>
    </xf>
    <xf numFmtId="165" fontId="20" fillId="3" borderId="0" xfId="10" applyNumberFormat="1" applyFont="1" applyFill="1" applyBorder="1" applyAlignment="1">
      <alignment horizontal="center"/>
    </xf>
    <xf numFmtId="0" fontId="26" fillId="3" borderId="0" xfId="10" applyFont="1" applyFill="1" applyBorder="1" applyAlignment="1">
      <alignment horizontal="right"/>
    </xf>
    <xf numFmtId="0" fontId="21" fillId="3" borderId="5" xfId="10" applyFont="1" applyFill="1" applyBorder="1" applyAlignment="1">
      <alignment horizontal="left" vertical="center"/>
    </xf>
    <xf numFmtId="0" fontId="21" fillId="3" borderId="5" xfId="10" applyFont="1" applyFill="1" applyBorder="1" applyAlignment="1">
      <alignment horizontal="right" vertical="center" wrapText="1"/>
    </xf>
    <xf numFmtId="0" fontId="21" fillId="3" borderId="27" xfId="10" applyFont="1" applyFill="1" applyBorder="1" applyAlignment="1">
      <alignment horizontal="centerContinuous" vertical="center"/>
    </xf>
    <xf numFmtId="0" fontId="1" fillId="3" borderId="27" xfId="10" applyFont="1" applyFill="1" applyBorder="1" applyAlignment="1">
      <alignment horizontal="centerContinuous" vertical="center"/>
    </xf>
    <xf numFmtId="0" fontId="21" fillId="3" borderId="5" xfId="10" applyFont="1" applyFill="1" applyBorder="1" applyAlignment="1">
      <alignment horizontal="center" vertical="center"/>
    </xf>
    <xf numFmtId="0" fontId="1" fillId="3" borderId="0" xfId="10" applyFont="1" applyFill="1" applyBorder="1" applyAlignment="1">
      <alignment horizontal="center" vertical="center"/>
    </xf>
    <xf numFmtId="0" fontId="1" fillId="3" borderId="0" xfId="10" applyFont="1" applyFill="1" applyBorder="1" applyAlignment="1">
      <alignment horizontal="right" vertical="center"/>
    </xf>
    <xf numFmtId="0" fontId="1" fillId="3" borderId="0" xfId="10" applyFont="1" applyFill="1" applyBorder="1" applyAlignment="1">
      <alignment horizontal="right" vertical="center" wrapText="1"/>
    </xf>
    <xf numFmtId="0" fontId="21" fillId="3" borderId="20" xfId="10" applyFont="1" applyFill="1" applyBorder="1" applyAlignment="1">
      <alignment horizontal="left"/>
    </xf>
    <xf numFmtId="0" fontId="1" fillId="3" borderId="20" xfId="10" applyFont="1" applyFill="1" applyBorder="1" applyAlignment="1">
      <alignment horizontal="center" vertical="center"/>
    </xf>
    <xf numFmtId="0" fontId="21" fillId="3" borderId="20" xfId="10" applyFont="1" applyFill="1" applyBorder="1" applyAlignment="1">
      <alignment horizontal="right" vertical="center"/>
    </xf>
    <xf numFmtId="0" fontId="21" fillId="3" borderId="20" xfId="10" applyFont="1" applyFill="1" applyBorder="1" applyAlignment="1">
      <alignment horizontal="right" vertical="center" wrapText="1"/>
    </xf>
    <xf numFmtId="0" fontId="21" fillId="3" borderId="0" xfId="10" applyFont="1" applyFill="1" applyBorder="1" applyAlignment="1">
      <alignment horizontal="right" wrapText="1"/>
    </xf>
    <xf numFmtId="0" fontId="1" fillId="3" borderId="0" xfId="10" applyFont="1" applyFill="1" applyBorder="1" applyAlignment="1">
      <alignment horizontal="right"/>
    </xf>
    <xf numFmtId="0" fontId="21" fillId="3" borderId="0" xfId="10" applyFont="1" applyFill="1" applyBorder="1"/>
    <xf numFmtId="0" fontId="1" fillId="3" borderId="0" xfId="10" applyFont="1" applyFill="1" applyBorder="1" applyAlignment="1">
      <alignment vertical="center"/>
    </xf>
    <xf numFmtId="1" fontId="21" fillId="3" borderId="0" xfId="10" applyNumberFormat="1" applyFont="1" applyFill="1" applyBorder="1" applyAlignment="1">
      <alignment horizontal="right"/>
    </xf>
    <xf numFmtId="0" fontId="1" fillId="3" borderId="0" xfId="10" applyFill="1" applyBorder="1"/>
    <xf numFmtId="0" fontId="21" fillId="3" borderId="0" xfId="10" applyFont="1" applyFill="1" applyBorder="1" applyAlignment="1">
      <alignment horizontal="left"/>
    </xf>
    <xf numFmtId="0" fontId="1" fillId="3" borderId="0" xfId="10" applyFont="1" applyFill="1" applyBorder="1" applyAlignment="1"/>
    <xf numFmtId="165" fontId="1" fillId="3" borderId="0" xfId="10" applyNumberFormat="1" applyFont="1" applyFill="1" applyBorder="1" applyAlignment="1"/>
    <xf numFmtId="0" fontId="1" fillId="3" borderId="0" xfId="10" applyFont="1" applyFill="1" applyAlignment="1"/>
    <xf numFmtId="177" fontId="1" fillId="3" borderId="0" xfId="10" applyNumberFormat="1" applyFont="1" applyFill="1" applyBorder="1" applyAlignment="1"/>
    <xf numFmtId="177" fontId="1" fillId="3" borderId="0" xfId="10" applyNumberFormat="1" applyFont="1" applyFill="1" applyAlignment="1"/>
    <xf numFmtId="0" fontId="1" fillId="3" borderId="0" xfId="10" quotePrefix="1" applyFont="1" applyFill="1" applyAlignment="1">
      <alignment horizontal="right"/>
    </xf>
    <xf numFmtId="0" fontId="21" fillId="3" borderId="0" xfId="10" applyFont="1" applyFill="1" applyBorder="1" applyAlignment="1"/>
    <xf numFmtId="0" fontId="21" fillId="3" borderId="0" xfId="10" applyFont="1" applyFill="1" applyBorder="1" applyAlignment="1">
      <alignment wrapText="1"/>
    </xf>
    <xf numFmtId="177" fontId="21" fillId="3" borderId="0" xfId="10" applyNumberFormat="1" applyFont="1" applyFill="1" applyBorder="1" applyAlignment="1">
      <alignment wrapText="1"/>
    </xf>
    <xf numFmtId="0" fontId="21" fillId="3" borderId="0" xfId="10" applyFont="1" applyFill="1" applyBorder="1" applyAlignment="1">
      <alignment horizontal="left" wrapText="1"/>
    </xf>
    <xf numFmtId="0" fontId="24" fillId="3" borderId="0" xfId="0" applyFont="1" applyFill="1" applyBorder="1" applyAlignment="1"/>
    <xf numFmtId="165" fontId="9" fillId="3" borderId="20" xfId="0" applyNumberFormat="1" applyFont="1" applyFill="1" applyBorder="1"/>
    <xf numFmtId="165" fontId="9" fillId="3" borderId="20" xfId="8" applyNumberFormat="1" applyFont="1" applyFill="1" applyBorder="1" applyAlignment="1">
      <alignment horizontal="right"/>
    </xf>
    <xf numFmtId="165" fontId="9" fillId="3" borderId="0" xfId="0" applyNumberFormat="1" applyFont="1" applyFill="1" applyAlignment="1">
      <alignment horizontal="left"/>
    </xf>
    <xf numFmtId="165" fontId="1" fillId="3" borderId="0" xfId="0" applyNumberFormat="1" applyFont="1" applyFill="1" applyBorder="1" applyAlignment="1">
      <alignment horizontal="left" wrapText="1"/>
    </xf>
    <xf numFmtId="165" fontId="1" fillId="0" borderId="0" xfId="0" applyNumberFormat="1" applyFont="1" applyBorder="1" applyAlignment="1">
      <alignment horizontal="right" indent="3"/>
    </xf>
    <xf numFmtId="0" fontId="1" fillId="3" borderId="0" xfId="0" applyFont="1" applyFill="1" applyBorder="1" applyAlignment="1">
      <alignment horizontal="left" wrapText="1"/>
    </xf>
    <xf numFmtId="165" fontId="9" fillId="3" borderId="20" xfId="0" applyNumberFormat="1" applyFont="1" applyFill="1" applyBorder="1" applyAlignment="1">
      <alignment horizontal="right"/>
    </xf>
    <xf numFmtId="0" fontId="1" fillId="3" borderId="20" xfId="0" applyFont="1" applyFill="1" applyBorder="1" applyAlignment="1">
      <alignment horizontal="left"/>
    </xf>
    <xf numFmtId="0" fontId="1" fillId="3" borderId="0" xfId="10" applyFont="1" applyFill="1" applyAlignment="1">
      <alignment horizontal="left"/>
    </xf>
    <xf numFmtId="0" fontId="1" fillId="3" borderId="0" xfId="10" applyFont="1" applyFill="1" applyBorder="1" applyAlignment="1">
      <alignment horizontal="left" wrapText="1"/>
    </xf>
    <xf numFmtId="165" fontId="8" fillId="3" borderId="0" xfId="0" applyNumberFormat="1" applyFont="1" applyFill="1" applyBorder="1" applyAlignment="1"/>
    <xf numFmtId="165" fontId="9" fillId="3" borderId="0" xfId="0" applyNumberFormat="1" applyFont="1" applyFill="1" applyBorder="1"/>
    <xf numFmtId="165" fontId="9" fillId="3" borderId="0" xfId="8" applyNumberFormat="1" applyFont="1" applyFill="1" applyBorder="1" applyAlignment="1">
      <alignment horizontal="right"/>
    </xf>
    <xf numFmtId="165" fontId="9" fillId="3" borderId="24" xfId="8" applyNumberFormat="1" applyFont="1" applyFill="1" applyBorder="1" applyAlignment="1">
      <alignment horizontal="right"/>
    </xf>
    <xf numFmtId="0" fontId="21" fillId="3" borderId="0" xfId="0" applyFont="1" applyFill="1" applyBorder="1" applyAlignment="1">
      <alignment horizontal="center" vertical="center" wrapText="1"/>
    </xf>
    <xf numFmtId="0" fontId="1" fillId="3" borderId="0" xfId="0" applyFont="1" applyFill="1" applyBorder="1" applyAlignment="1">
      <alignment vertical="center" wrapText="1"/>
    </xf>
    <xf numFmtId="0" fontId="5" fillId="3" borderId="20" xfId="0" applyFont="1" applyFill="1" applyBorder="1" applyAlignment="1"/>
    <xf numFmtId="165" fontId="1" fillId="3" borderId="20" xfId="0" applyNumberFormat="1" applyFont="1" applyFill="1" applyBorder="1" applyAlignment="1"/>
    <xf numFmtId="165" fontId="9" fillId="3" borderId="26" xfId="0" applyNumberFormat="1" applyFont="1" applyFill="1" applyBorder="1" applyAlignment="1"/>
    <xf numFmtId="0" fontId="9" fillId="3" borderId="20" xfId="0" applyFont="1" applyFill="1" applyBorder="1"/>
    <xf numFmtId="0" fontId="0" fillId="3" borderId="20" xfId="0" applyFill="1" applyBorder="1" applyAlignment="1">
      <alignment horizontal="center" wrapText="1"/>
    </xf>
    <xf numFmtId="0" fontId="0" fillId="3" borderId="0" xfId="0" applyFill="1" applyAlignment="1">
      <alignment horizontal="right"/>
    </xf>
    <xf numFmtId="2" fontId="0" fillId="3" borderId="0" xfId="0" applyNumberFormat="1" applyFill="1"/>
    <xf numFmtId="2" fontId="0" fillId="3" borderId="34" xfId="0" applyNumberFormat="1" applyFill="1" applyBorder="1"/>
    <xf numFmtId="165" fontId="44" fillId="3" borderId="0" xfId="7" applyNumberFormat="1" applyFill="1" applyBorder="1"/>
    <xf numFmtId="2" fontId="0" fillId="3" borderId="0" xfId="0" applyNumberFormat="1" applyFill="1" applyBorder="1"/>
    <xf numFmtId="165" fontId="44" fillId="3" borderId="20" xfId="7" applyNumberFormat="1" applyFill="1" applyBorder="1"/>
    <xf numFmtId="165" fontId="44" fillId="3" borderId="28" xfId="7" applyNumberFormat="1" applyFill="1" applyBorder="1"/>
    <xf numFmtId="2" fontId="0" fillId="3" borderId="20" xfId="0" applyNumberFormat="1" applyFill="1" applyBorder="1"/>
    <xf numFmtId="0" fontId="44" fillId="3" borderId="0" xfId="7" applyNumberFormat="1" applyFill="1" applyBorder="1" applyAlignment="1">
      <alignment horizontal="left"/>
    </xf>
    <xf numFmtId="0" fontId="44" fillId="3" borderId="20" xfId="7" applyNumberFormat="1" applyFill="1" applyBorder="1" applyAlignment="1">
      <alignment horizontal="left"/>
    </xf>
    <xf numFmtId="165" fontId="9" fillId="3" borderId="26" xfId="0" applyNumberFormat="1" applyFont="1" applyFill="1" applyBorder="1" applyAlignment="1">
      <alignment horizontal="right"/>
    </xf>
    <xf numFmtId="0" fontId="1" fillId="3" borderId="20" xfId="10" applyFill="1" applyBorder="1"/>
    <xf numFmtId="165" fontId="1" fillId="3" borderId="20" xfId="10" applyNumberFormat="1" applyFill="1" applyBorder="1"/>
    <xf numFmtId="0" fontId="21" fillId="0" borderId="0" xfId="0" applyFont="1" applyAlignment="1">
      <alignment horizontal="center"/>
    </xf>
    <xf numFmtId="0" fontId="24" fillId="3" borderId="0" xfId="0" applyFont="1" applyFill="1" applyBorder="1" applyAlignment="1"/>
    <xf numFmtId="0" fontId="30" fillId="3" borderId="0" xfId="0" applyFont="1" applyFill="1" applyBorder="1" applyAlignment="1">
      <alignment horizontal="left" vertical="center" wrapText="1"/>
    </xf>
    <xf numFmtId="0" fontId="30" fillId="3" borderId="0" xfId="0" applyFont="1" applyFill="1" applyBorder="1" applyAlignment="1">
      <alignment horizontal="left" vertical="center"/>
    </xf>
    <xf numFmtId="0" fontId="30" fillId="3" borderId="0" xfId="0" applyFont="1" applyFill="1" applyAlignment="1">
      <alignment horizontal="left" wrapText="1"/>
    </xf>
    <xf numFmtId="0" fontId="25" fillId="3" borderId="0" xfId="0" applyFont="1" applyFill="1" applyAlignment="1">
      <alignment horizontal="left"/>
    </xf>
    <xf numFmtId="0" fontId="29" fillId="3" borderId="0" xfId="0" applyFont="1" applyFill="1" applyBorder="1" applyAlignment="1">
      <alignment horizontal="left"/>
    </xf>
    <xf numFmtId="0" fontId="30" fillId="3" borderId="0"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0" xfId="0" applyFont="1" applyFill="1" applyAlignment="1">
      <alignment horizontal="left" vertical="top"/>
    </xf>
    <xf numFmtId="1" fontId="21" fillId="3" borderId="27" xfId="0" applyNumberFormat="1" applyFont="1" applyFill="1" applyBorder="1" applyAlignment="1">
      <alignment horizontal="center"/>
    </xf>
    <xf numFmtId="0" fontId="0" fillId="3" borderId="27" xfId="0" applyFont="1" applyFill="1" applyBorder="1" applyAlignment="1">
      <alignment horizontal="center"/>
    </xf>
    <xf numFmtId="0" fontId="42" fillId="3" borderId="0" xfId="0" applyFont="1" applyFill="1" applyAlignment="1">
      <alignment horizontal="left" vertical="top"/>
    </xf>
    <xf numFmtId="0" fontId="1" fillId="3" borderId="27" xfId="0" applyFont="1" applyFill="1" applyBorder="1" applyAlignment="1">
      <alignment horizontal="center" wrapText="1"/>
    </xf>
    <xf numFmtId="0" fontId="0" fillId="3" borderId="27" xfId="0" applyFill="1" applyBorder="1" applyAlignment="1">
      <alignment horizontal="center" wrapText="1"/>
    </xf>
    <xf numFmtId="0" fontId="35" fillId="3" borderId="5" xfId="7" applyFont="1" applyFill="1" applyBorder="1" applyAlignment="1">
      <alignment horizontal="left" vertical="top" wrapText="1"/>
    </xf>
    <xf numFmtId="0" fontId="35" fillId="3" borderId="0" xfId="7" applyFont="1" applyFill="1" applyBorder="1" applyAlignment="1">
      <alignment horizontal="left" vertical="top" wrapText="1"/>
    </xf>
    <xf numFmtId="0" fontId="32" fillId="3" borderId="30" xfId="0" applyFont="1" applyFill="1" applyBorder="1" applyAlignment="1">
      <alignment horizontal="left" vertical="top" wrapText="1"/>
    </xf>
    <xf numFmtId="0" fontId="32" fillId="3" borderId="31" xfId="0" applyFont="1" applyFill="1" applyBorder="1" applyAlignment="1">
      <alignment horizontal="left" vertical="top" wrapText="1"/>
    </xf>
    <xf numFmtId="0" fontId="32" fillId="3" borderId="32" xfId="0" applyFont="1" applyFill="1" applyBorder="1" applyAlignment="1">
      <alignment horizontal="left" vertical="top" wrapText="1"/>
    </xf>
    <xf numFmtId="0" fontId="30" fillId="3" borderId="0" xfId="10" applyFont="1" applyFill="1" applyBorder="1" applyAlignment="1">
      <alignment horizontal="left" vertical="center" wrapText="1"/>
    </xf>
    <xf numFmtId="0" fontId="30" fillId="3" borderId="0" xfId="10" applyFont="1" applyFill="1" applyBorder="1" applyAlignment="1">
      <alignment horizontal="left" vertical="center"/>
    </xf>
    <xf numFmtId="166" fontId="9" fillId="3" borderId="0" xfId="8" applyNumberFormat="1" applyFont="1" applyFill="1" applyBorder="1" applyAlignment="1">
      <alignment horizontal="right"/>
    </xf>
  </cellXfs>
  <cellStyles count="11">
    <cellStyle name="_GG Wind Farm Ops Construction Budget 17Nov09 Susan " xfId="1"/>
    <cellStyle name="_GG Wind Farm Ops input 17Nov09 " xfId="2"/>
    <cellStyle name="_Hotel " xfId="3"/>
    <cellStyle name="Comma 2" xfId="4"/>
    <cellStyle name="Hyperlink" xfId="5" builtinId="8"/>
    <cellStyle name="Normal" xfId="0" builtinId="0"/>
    <cellStyle name="Normal 2" xfId="6"/>
    <cellStyle name="Normal 3" xfId="7"/>
    <cellStyle name="Normal 4" xfId="10"/>
    <cellStyle name="Percent" xfId="8"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1"/>
        </c:manualLayout>
      </c:layout>
      <c:barChart>
        <c:barDir val="col"/>
        <c:grouping val="clustered"/>
        <c:varyColors val="0"/>
        <c:ser>
          <c:idx val="0"/>
          <c:order val="0"/>
          <c:spPr>
            <a:solidFill>
              <a:srgbClr val="420B4E"/>
            </a:solidFill>
          </c:spPr>
          <c:invertIfNegative val="0"/>
          <c:val>
            <c:numRef>
              <c:f>'Inkscape chart 1 original'!$F$18:$F$23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CFE-4C71-966A-32B85C7D494E}"/>
            </c:ext>
          </c:extLst>
        </c:ser>
        <c:dLbls>
          <c:showLegendKey val="0"/>
          <c:showVal val="0"/>
          <c:showCatName val="0"/>
          <c:showSerName val="0"/>
          <c:showPercent val="0"/>
          <c:showBubbleSize val="0"/>
        </c:dLbls>
        <c:gapWidth val="133"/>
        <c:axId val="327352808"/>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4CFE-4C71-966A-32B85C7D494E}"/>
              </c:ext>
            </c:extLst>
          </c:dPt>
          <c:dPt>
            <c:idx val="3"/>
            <c:bubble3D val="0"/>
            <c:extLst>
              <c:ext xmlns:c16="http://schemas.microsoft.com/office/drawing/2014/chart" uri="{C3380CC4-5D6E-409C-BE32-E72D297353CC}">
                <c16:uniqueId val="{00000004-4CFE-4C71-966A-32B85C7D494E}"/>
              </c:ext>
            </c:extLst>
          </c:dPt>
          <c:dPt>
            <c:idx val="5"/>
            <c:bubble3D val="0"/>
            <c:extLst>
              <c:ext xmlns:c16="http://schemas.microsoft.com/office/drawing/2014/chart" uri="{C3380CC4-5D6E-409C-BE32-E72D297353CC}">
                <c16:uniqueId val="{00000006-4CFE-4C71-966A-32B85C7D494E}"/>
              </c:ext>
            </c:extLst>
          </c:dPt>
          <c:dPt>
            <c:idx val="6"/>
            <c:marker>
              <c:symbol val="circle"/>
              <c:size val="20"/>
              <c:spPr>
                <a:solidFill>
                  <a:srgbClr val="863793"/>
                </a:solidFill>
              </c:spPr>
            </c:marker>
            <c:bubble3D val="0"/>
            <c:extLst>
              <c:ext xmlns:c16="http://schemas.microsoft.com/office/drawing/2014/chart" uri="{C3380CC4-5D6E-409C-BE32-E72D297353CC}">
                <c16:uniqueId val="{00000008-4CFE-4C71-966A-32B85C7D494E}"/>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4CFE-4C71-966A-32B85C7D494E}"/>
              </c:ext>
            </c:extLst>
          </c:dPt>
          <c:val>
            <c:numRef>
              <c:f>'Inkscape chart 1 original'!$G$18:$G$23</c:f>
              <c:numCache>
                <c:formatCode>General</c:formatCode>
                <c:ptCount val="6"/>
                <c:pt idx="0">
                  <c:v>5.4097099603287934E-3</c:v>
                </c:pt>
                <c:pt idx="1">
                  <c:v>7.4830806489068775E-3</c:v>
                </c:pt>
                <c:pt idx="2">
                  <c:v>2.9553588517731125E-3</c:v>
                </c:pt>
                <c:pt idx="3">
                  <c:v>3.0451457217139E-3</c:v>
                </c:pt>
                <c:pt idx="4">
                  <c:v>3.8603403727775426E-3</c:v>
                </c:pt>
                <c:pt idx="5">
                  <c:v>0</c:v>
                </c:pt>
              </c:numCache>
            </c:numRef>
          </c:val>
          <c:smooth val="0"/>
          <c:extLst>
            <c:ext xmlns:c16="http://schemas.microsoft.com/office/drawing/2014/chart" uri="{C3380CC4-5D6E-409C-BE32-E72D297353CC}">
              <c16:uniqueId val="{0000000B-4CFE-4C71-966A-32B85C7D494E}"/>
            </c:ext>
          </c:extLst>
        </c:ser>
        <c:dLbls>
          <c:showLegendKey val="0"/>
          <c:showVal val="0"/>
          <c:showCatName val="0"/>
          <c:showSerName val="0"/>
          <c:showPercent val="0"/>
          <c:showBubbleSize val="0"/>
        </c:dLbls>
        <c:marker val="1"/>
        <c:smooth val="0"/>
        <c:axId val="327352808"/>
        <c:axId val="1"/>
      </c:lineChart>
      <c:catAx>
        <c:axId val="327352808"/>
        <c:scaling>
          <c:orientation val="minMax"/>
        </c:scaling>
        <c:delete val="0"/>
        <c:axPos val="b"/>
        <c:majorTickMark val="none"/>
        <c:minorTickMark val="none"/>
        <c:tickLblPos val="none"/>
        <c:spPr>
          <a:ln w="19050">
            <a:solidFill>
              <a:schemeClr val="bg1">
                <a:lumMod val="7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27352808"/>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0.99349065213002219"/>
        </c:manualLayout>
      </c:layout>
      <c:barChart>
        <c:barDir val="col"/>
        <c:grouping val="clustered"/>
        <c:varyColors val="0"/>
        <c:ser>
          <c:idx val="0"/>
          <c:order val="0"/>
          <c:spPr>
            <a:solidFill>
              <a:srgbClr val="420B4E"/>
            </a:solidFill>
          </c:spPr>
          <c:invertIfNegative val="0"/>
          <c:val>
            <c:numRef>
              <c:f>'Inkscape chart 2 original'!$F$22:$F$27</c:f>
              <c:numCache>
                <c:formatCode>0.00</c:formatCode>
                <c:ptCount val="6"/>
                <c:pt idx="0" formatCode="General">
                  <c:v>0</c:v>
                </c:pt>
                <c:pt idx="1">
                  <c:v>0</c:v>
                </c:pt>
                <c:pt idx="2" formatCode="General">
                  <c:v>0</c:v>
                </c:pt>
                <c:pt idx="3" formatCode="General">
                  <c:v>0</c:v>
                </c:pt>
                <c:pt idx="4" formatCode="General">
                  <c:v>0</c:v>
                </c:pt>
                <c:pt idx="5" formatCode="General">
                  <c:v>0</c:v>
                </c:pt>
              </c:numCache>
            </c:numRef>
          </c:val>
          <c:extLst>
            <c:ext xmlns:c16="http://schemas.microsoft.com/office/drawing/2014/chart" uri="{C3380CC4-5D6E-409C-BE32-E72D297353CC}">
              <c16:uniqueId val="{00000000-29DD-4C82-A871-54FB5373BF3D}"/>
            </c:ext>
          </c:extLst>
        </c:ser>
        <c:dLbls>
          <c:showLegendKey val="0"/>
          <c:showVal val="0"/>
          <c:showCatName val="0"/>
          <c:showSerName val="0"/>
          <c:showPercent val="0"/>
          <c:showBubbleSize val="0"/>
        </c:dLbls>
        <c:gapWidth val="133"/>
        <c:axId val="419547176"/>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29DD-4C82-A871-54FB5373BF3D}"/>
              </c:ext>
            </c:extLst>
          </c:dPt>
          <c:dPt>
            <c:idx val="3"/>
            <c:bubble3D val="0"/>
            <c:extLst>
              <c:ext xmlns:c16="http://schemas.microsoft.com/office/drawing/2014/chart" uri="{C3380CC4-5D6E-409C-BE32-E72D297353CC}">
                <c16:uniqueId val="{00000004-29DD-4C82-A871-54FB5373BF3D}"/>
              </c:ext>
            </c:extLst>
          </c:dPt>
          <c:dPt>
            <c:idx val="5"/>
            <c:bubble3D val="0"/>
            <c:extLst>
              <c:ext xmlns:c16="http://schemas.microsoft.com/office/drawing/2014/chart" uri="{C3380CC4-5D6E-409C-BE32-E72D297353CC}">
                <c16:uniqueId val="{00000006-29DD-4C82-A871-54FB5373BF3D}"/>
              </c:ext>
            </c:extLst>
          </c:dPt>
          <c:dPt>
            <c:idx val="6"/>
            <c:marker>
              <c:symbol val="circle"/>
              <c:size val="20"/>
              <c:spPr>
                <a:solidFill>
                  <a:srgbClr val="863793"/>
                </a:solidFill>
              </c:spPr>
            </c:marker>
            <c:bubble3D val="0"/>
            <c:extLst>
              <c:ext xmlns:c16="http://schemas.microsoft.com/office/drawing/2014/chart" uri="{C3380CC4-5D6E-409C-BE32-E72D297353CC}">
                <c16:uniqueId val="{00000008-29DD-4C82-A871-54FB5373BF3D}"/>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29DD-4C82-A871-54FB5373BF3D}"/>
              </c:ext>
            </c:extLst>
          </c:dPt>
          <c:val>
            <c:numRef>
              <c:f>'Inkscape chart 2 original'!$G$22:$G$27</c:f>
              <c:numCache>
                <c:formatCode>General</c:formatCode>
                <c:ptCount val="6"/>
                <c:pt idx="0">
                  <c:v>1.9404077191036768E-2</c:v>
                </c:pt>
                <c:pt idx="1">
                  <c:v>1.9664598745977507E-2</c:v>
                </c:pt>
                <c:pt idx="2">
                  <c:v>2.0399385054857305E-2</c:v>
                </c:pt>
                <c:pt idx="3">
                  <c:v>1.8722311027572523E-2</c:v>
                </c:pt>
                <c:pt idx="4">
                  <c:v>1.7217077147480549E-2</c:v>
                </c:pt>
                <c:pt idx="5">
                  <c:v>9.796129642309824E-3</c:v>
                </c:pt>
              </c:numCache>
            </c:numRef>
          </c:val>
          <c:smooth val="0"/>
          <c:extLst>
            <c:ext xmlns:c16="http://schemas.microsoft.com/office/drawing/2014/chart" uri="{C3380CC4-5D6E-409C-BE32-E72D297353CC}">
              <c16:uniqueId val="{0000000B-29DD-4C82-A871-54FB5373BF3D}"/>
            </c:ext>
          </c:extLst>
        </c:ser>
        <c:dLbls>
          <c:showLegendKey val="0"/>
          <c:showVal val="0"/>
          <c:showCatName val="0"/>
          <c:showSerName val="0"/>
          <c:showPercent val="0"/>
          <c:showBubbleSize val="0"/>
        </c:dLbls>
        <c:marker val="1"/>
        <c:smooth val="0"/>
        <c:axId val="419547176"/>
        <c:axId val="1"/>
      </c:lineChart>
      <c:catAx>
        <c:axId val="419547176"/>
        <c:scaling>
          <c:orientation val="minMax"/>
        </c:scaling>
        <c:delete val="0"/>
        <c:axPos val="b"/>
        <c:majorTickMark val="none"/>
        <c:minorTickMark val="none"/>
        <c:tickLblPos val="none"/>
        <c:spPr>
          <a:solidFill>
            <a:schemeClr val="bg1">
              <a:lumMod val="75000"/>
            </a:schemeClr>
          </a:solidFill>
          <a:ln w="19050"/>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419547176"/>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7529328528109E-4"/>
          <c:y val="0"/>
          <c:w val="0.99485555277712923"/>
          <c:h val="1"/>
        </c:manualLayout>
      </c:layout>
      <c:barChart>
        <c:barDir val="col"/>
        <c:grouping val="clustered"/>
        <c:varyColors val="0"/>
        <c:ser>
          <c:idx val="0"/>
          <c:order val="0"/>
          <c:spPr>
            <a:solidFill>
              <a:srgbClr val="420B4E"/>
            </a:solidFill>
          </c:spPr>
          <c:invertIfNegative val="0"/>
          <c:val>
            <c:numRef>
              <c:f>'Inkscape chart 3 (2)'!$F$6:$F$24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5D16-45C2-837A-F4627A942A5D}"/>
            </c:ext>
          </c:extLst>
        </c:ser>
        <c:dLbls>
          <c:showLegendKey val="0"/>
          <c:showVal val="0"/>
          <c:showCatName val="0"/>
          <c:showSerName val="0"/>
          <c:showPercent val="0"/>
          <c:showBubbleSize val="0"/>
        </c:dLbls>
        <c:gapWidth val="133"/>
        <c:axId val="419543240"/>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5D16-45C2-837A-F4627A942A5D}"/>
              </c:ext>
            </c:extLst>
          </c:dPt>
          <c:dPt>
            <c:idx val="3"/>
            <c:bubble3D val="0"/>
            <c:extLst>
              <c:ext xmlns:c16="http://schemas.microsoft.com/office/drawing/2014/chart" uri="{C3380CC4-5D6E-409C-BE32-E72D297353CC}">
                <c16:uniqueId val="{00000004-5D16-45C2-837A-F4627A942A5D}"/>
              </c:ext>
            </c:extLst>
          </c:dPt>
          <c:dPt>
            <c:idx val="5"/>
            <c:bubble3D val="0"/>
            <c:extLst>
              <c:ext xmlns:c16="http://schemas.microsoft.com/office/drawing/2014/chart" uri="{C3380CC4-5D6E-409C-BE32-E72D297353CC}">
                <c16:uniqueId val="{00000006-5D16-45C2-837A-F4627A942A5D}"/>
              </c:ext>
            </c:extLst>
          </c:dPt>
          <c:dPt>
            <c:idx val="6"/>
            <c:bubble3D val="0"/>
            <c:extLst>
              <c:ext xmlns:c16="http://schemas.microsoft.com/office/drawing/2014/chart" uri="{C3380CC4-5D6E-409C-BE32-E72D297353CC}">
                <c16:uniqueId val="{00000008-5D16-45C2-837A-F4627A942A5D}"/>
              </c:ext>
            </c:extLst>
          </c:dPt>
          <c:dPt>
            <c:idx val="12"/>
            <c:bubble3D val="0"/>
            <c:extLst>
              <c:ext xmlns:c16="http://schemas.microsoft.com/office/drawing/2014/chart" uri="{C3380CC4-5D6E-409C-BE32-E72D297353CC}">
                <c16:uniqueId val="{0000000A-5D16-45C2-837A-F4627A942A5D}"/>
              </c:ext>
            </c:extLst>
          </c:dPt>
          <c:dPt>
            <c:idx val="17"/>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C-5D16-45C2-837A-F4627A942A5D}"/>
              </c:ext>
            </c:extLst>
          </c:dPt>
          <c:val>
            <c:numRef>
              <c:f>'Inkscape chart 3 (2)'!$G$6:$G$24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D-5D16-45C2-837A-F4627A942A5D}"/>
            </c:ext>
          </c:extLst>
        </c:ser>
        <c:dLbls>
          <c:showLegendKey val="0"/>
          <c:showVal val="0"/>
          <c:showCatName val="0"/>
          <c:showSerName val="0"/>
          <c:showPercent val="0"/>
          <c:showBubbleSize val="0"/>
        </c:dLbls>
        <c:marker val="1"/>
        <c:smooth val="0"/>
        <c:axId val="419543240"/>
        <c:axId val="1"/>
      </c:lineChart>
      <c:catAx>
        <c:axId val="419543240"/>
        <c:scaling>
          <c:orientation val="minMax"/>
        </c:scaling>
        <c:delete val="0"/>
        <c:axPos val="b"/>
        <c:majorTickMark val="none"/>
        <c:minorTickMark val="none"/>
        <c:tickLblPos val="none"/>
        <c:spPr>
          <a:ln w="19050">
            <a:solidFill>
              <a:schemeClr val="bg1">
                <a:lumMod val="8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419543240"/>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67761049000208E-2"/>
          <c:y val="0"/>
          <c:w val="0.94337450838293613"/>
          <c:h val="0.85646087459406561"/>
        </c:manualLayout>
      </c:layout>
      <c:lineChart>
        <c:grouping val="standard"/>
        <c:varyColors val="0"/>
        <c:ser>
          <c:idx val="1"/>
          <c:order val="0"/>
          <c:spPr>
            <a:ln w="63500">
              <a:solidFill>
                <a:srgbClr val="420B4E"/>
              </a:solidFill>
              <a:prstDash val="solid"/>
            </a:ln>
          </c:spPr>
          <c:marker>
            <c:symbol val="none"/>
          </c:marker>
          <c:dPt>
            <c:idx val="0"/>
            <c:marker>
              <c:symbol val="circle"/>
              <c:size val="10"/>
              <c:spPr>
                <a:solidFill>
                  <a:srgbClr val="420B4E"/>
                </a:solidFill>
                <a:ln>
                  <a:noFill/>
                </a:ln>
              </c:spPr>
            </c:marker>
            <c:bubble3D val="0"/>
            <c:extLst>
              <c:ext xmlns:c16="http://schemas.microsoft.com/office/drawing/2014/chart" uri="{C3380CC4-5D6E-409C-BE32-E72D297353CC}">
                <c16:uniqueId val="{00000001-5DF5-46E8-A85C-3DC59BA077EC}"/>
              </c:ext>
            </c:extLst>
          </c:dPt>
          <c:dPt>
            <c:idx val="16"/>
            <c:marker>
              <c:symbol val="circle"/>
              <c:size val="15"/>
              <c:spPr>
                <a:solidFill>
                  <a:srgbClr val="420B4E"/>
                </a:solidFill>
                <a:ln>
                  <a:noFill/>
                </a:ln>
              </c:spPr>
            </c:marker>
            <c:bubble3D val="0"/>
            <c:extLst>
              <c:ext xmlns:c16="http://schemas.microsoft.com/office/drawing/2014/chart" uri="{C3380CC4-5D6E-409C-BE32-E72D297353CC}">
                <c16:uniqueId val="{00000003-5DF5-46E8-A85C-3DC59BA077EC}"/>
              </c:ext>
            </c:extLst>
          </c:dPt>
          <c:val>
            <c:numLit>
              <c:formatCode>General</c:formatCode>
              <c:ptCount val="1"/>
              <c:pt idx="0">
                <c:v>0</c:v>
              </c:pt>
            </c:numLit>
          </c:val>
          <c:smooth val="0"/>
          <c:extLst>
            <c:ext xmlns:c16="http://schemas.microsoft.com/office/drawing/2014/chart" uri="{C3380CC4-5D6E-409C-BE32-E72D297353CC}">
              <c16:uniqueId val="{00000004-5DF5-46E8-A85C-3DC59BA077EC}"/>
            </c:ext>
          </c:extLst>
        </c:ser>
        <c:ser>
          <c:idx val="2"/>
          <c:order val="1"/>
          <c:tx>
            <c:v>Production</c:v>
          </c:tx>
          <c:spPr>
            <a:ln w="63500">
              <a:solidFill>
                <a:srgbClr val="CE95D7"/>
              </a:solidFill>
              <a:prstDash val="sysDot"/>
            </a:ln>
          </c:spPr>
          <c:marker>
            <c:symbol val="none"/>
          </c:marker>
          <c:dPt>
            <c:idx val="0"/>
            <c:marker>
              <c:symbol val="circle"/>
              <c:size val="10"/>
              <c:spPr>
                <a:solidFill>
                  <a:srgbClr val="CE95D7"/>
                </a:solidFill>
                <a:ln>
                  <a:solidFill>
                    <a:srgbClr val="CE95D7"/>
                  </a:solidFill>
                </a:ln>
              </c:spPr>
            </c:marker>
            <c:bubble3D val="0"/>
            <c:extLst>
              <c:ext xmlns:c16="http://schemas.microsoft.com/office/drawing/2014/chart" uri="{C3380CC4-5D6E-409C-BE32-E72D297353CC}">
                <c16:uniqueId val="{00000006-5DF5-46E8-A85C-3DC59BA077EC}"/>
              </c:ext>
            </c:extLst>
          </c:dPt>
          <c:dPt>
            <c:idx val="16"/>
            <c:marker>
              <c:symbol val="circle"/>
              <c:size val="15"/>
              <c:spPr>
                <a:solidFill>
                  <a:srgbClr val="CE95D7"/>
                </a:solidFill>
                <a:ln>
                  <a:solidFill>
                    <a:srgbClr val="CE95D7"/>
                  </a:solidFill>
                </a:ln>
              </c:spPr>
            </c:marker>
            <c:bubble3D val="0"/>
            <c:extLst>
              <c:ext xmlns:c16="http://schemas.microsoft.com/office/drawing/2014/chart" uri="{C3380CC4-5D6E-409C-BE32-E72D297353CC}">
                <c16:uniqueId val="{00000008-5DF5-46E8-A85C-3DC59BA077EC}"/>
              </c:ext>
            </c:extLst>
          </c:dPt>
          <c:val>
            <c:numLit>
              <c:formatCode>General</c:formatCode>
              <c:ptCount val="1"/>
              <c:pt idx="0">
                <c:v>0</c:v>
              </c:pt>
            </c:numLit>
          </c:val>
          <c:smooth val="0"/>
          <c:extLst>
            <c:ext xmlns:c16="http://schemas.microsoft.com/office/drawing/2014/chart" uri="{C3380CC4-5D6E-409C-BE32-E72D297353CC}">
              <c16:uniqueId val="{00000009-5DF5-46E8-A85C-3DC59BA077EC}"/>
            </c:ext>
          </c:extLst>
        </c:ser>
        <c:ser>
          <c:idx val="3"/>
          <c:order val="2"/>
          <c:tx>
            <c:v>Construction</c:v>
          </c:tx>
          <c:spPr>
            <a:ln w="63500">
              <a:solidFill>
                <a:srgbClr val="863793"/>
              </a:solidFill>
              <a:prstDash val="sysDash"/>
            </a:ln>
          </c:spPr>
          <c:marker>
            <c:symbol val="none"/>
          </c:marker>
          <c:dPt>
            <c:idx val="0"/>
            <c:marker>
              <c:symbol val="circle"/>
              <c:size val="10"/>
              <c:spPr>
                <a:solidFill>
                  <a:srgbClr val="863793"/>
                </a:solidFill>
                <a:ln>
                  <a:solidFill>
                    <a:srgbClr val="863793"/>
                  </a:solidFill>
                </a:ln>
              </c:spPr>
            </c:marker>
            <c:bubble3D val="0"/>
            <c:extLst>
              <c:ext xmlns:c16="http://schemas.microsoft.com/office/drawing/2014/chart" uri="{C3380CC4-5D6E-409C-BE32-E72D297353CC}">
                <c16:uniqueId val="{0000000B-5DF5-46E8-A85C-3DC59BA077EC}"/>
              </c:ext>
            </c:extLst>
          </c:dPt>
          <c:dPt>
            <c:idx val="16"/>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D-5DF5-46E8-A85C-3DC59BA077EC}"/>
              </c:ext>
            </c:extLst>
          </c:dPt>
          <c:val>
            <c:numLit>
              <c:formatCode>General</c:formatCode>
              <c:ptCount val="1"/>
              <c:pt idx="0">
                <c:v>0</c:v>
              </c:pt>
            </c:numLit>
          </c:val>
          <c:smooth val="0"/>
          <c:extLst>
            <c:ext xmlns:c16="http://schemas.microsoft.com/office/drawing/2014/chart" uri="{C3380CC4-5D6E-409C-BE32-E72D297353CC}">
              <c16:uniqueId val="{0000000E-5DF5-46E8-A85C-3DC59BA077EC}"/>
            </c:ext>
          </c:extLst>
        </c:ser>
        <c:ser>
          <c:idx val="4"/>
          <c:order val="3"/>
          <c:tx>
            <c:v>Agriculture, Forestry and Fishing</c:v>
          </c:tx>
          <c:spPr>
            <a:ln w="63500">
              <a:solidFill>
                <a:srgbClr val="AD4FBD"/>
              </a:solidFill>
              <a:prstDash val="lgDash"/>
            </a:ln>
          </c:spPr>
          <c:marker>
            <c:symbol val="none"/>
          </c:marker>
          <c:dPt>
            <c:idx val="0"/>
            <c:marker>
              <c:symbol val="circle"/>
              <c:size val="10"/>
              <c:spPr>
                <a:solidFill>
                  <a:srgbClr val="AD4FBD"/>
                </a:solidFill>
                <a:ln>
                  <a:noFill/>
                </a:ln>
              </c:spPr>
            </c:marker>
            <c:bubble3D val="0"/>
            <c:extLst>
              <c:ext xmlns:c16="http://schemas.microsoft.com/office/drawing/2014/chart" uri="{C3380CC4-5D6E-409C-BE32-E72D297353CC}">
                <c16:uniqueId val="{00000010-5DF5-46E8-A85C-3DC59BA077EC}"/>
              </c:ext>
            </c:extLst>
          </c:dPt>
          <c:dPt>
            <c:idx val="16"/>
            <c:marker>
              <c:symbol val="circle"/>
              <c:size val="15"/>
              <c:spPr>
                <a:solidFill>
                  <a:srgbClr val="AD4FBD"/>
                </a:solidFill>
                <a:ln>
                  <a:noFill/>
                </a:ln>
              </c:spPr>
            </c:marker>
            <c:bubble3D val="0"/>
            <c:extLst>
              <c:ext xmlns:c16="http://schemas.microsoft.com/office/drawing/2014/chart" uri="{C3380CC4-5D6E-409C-BE32-E72D297353CC}">
                <c16:uniqueId val="{00000012-5DF5-46E8-A85C-3DC59BA077EC}"/>
              </c:ext>
            </c:extLst>
          </c:dPt>
          <c:val>
            <c:numLit>
              <c:formatCode>General</c:formatCode>
              <c:ptCount val="1"/>
              <c:pt idx="0">
                <c:v>0</c:v>
              </c:pt>
            </c:numLit>
          </c:val>
          <c:smooth val="0"/>
          <c:extLst>
            <c:ext xmlns:c16="http://schemas.microsoft.com/office/drawing/2014/chart" uri="{C3380CC4-5D6E-409C-BE32-E72D297353CC}">
              <c16:uniqueId val="{00000013-5DF5-46E8-A85C-3DC59BA077EC}"/>
            </c:ext>
          </c:extLst>
        </c:ser>
        <c:dLbls>
          <c:showLegendKey val="0"/>
          <c:showVal val="0"/>
          <c:showCatName val="0"/>
          <c:showSerName val="0"/>
          <c:showPercent val="0"/>
          <c:showBubbleSize val="0"/>
        </c:dLbls>
        <c:smooth val="0"/>
        <c:axId val="419544880"/>
        <c:axId val="1"/>
      </c:lineChart>
      <c:catAx>
        <c:axId val="41954488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40"/>
          <c:min val="80"/>
        </c:scaling>
        <c:delete val="0"/>
        <c:axPos val="l"/>
        <c:numFmt formatCode="0" sourceLinked="0"/>
        <c:majorTickMark val="out"/>
        <c:minorTickMark val="none"/>
        <c:tickLblPos val="nextTo"/>
        <c:spPr>
          <a:ln w="19050">
            <a:solidFill>
              <a:schemeClr val="bg1">
                <a:lumMod val="75000"/>
              </a:schemeClr>
            </a:solidFill>
          </a:ln>
        </c:spPr>
        <c:txPr>
          <a:bodyPr rot="0" vert="horz"/>
          <a:lstStyle/>
          <a:p>
            <a:pPr>
              <a:defRPr sz="1000" b="0" i="0" u="none" strike="noStrike" baseline="0">
                <a:solidFill>
                  <a:srgbClr val="000000"/>
                </a:solidFill>
                <a:latin typeface="Arial"/>
                <a:ea typeface="Arial"/>
                <a:cs typeface="Arial"/>
              </a:defRPr>
            </a:pPr>
            <a:endParaRPr lang="en-US"/>
          </a:p>
        </c:txPr>
        <c:crossAx val="419544880"/>
        <c:crosses val="autoZero"/>
        <c:crossBetween val="between"/>
        <c:majorUnit val="20"/>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11160189338572E-2"/>
          <c:y val="2.5333130431611131E-2"/>
          <c:w val="0.94089211849023013"/>
          <c:h val="0.94933373913677777"/>
        </c:manualLayout>
      </c:layout>
      <c:barChart>
        <c:barDir val="col"/>
        <c:grouping val="clustered"/>
        <c:varyColors val="0"/>
        <c:ser>
          <c:idx val="0"/>
          <c:order val="0"/>
          <c:spPr>
            <a:solidFill>
              <a:srgbClr val="AD4FBD"/>
            </a:solidFill>
          </c:spPr>
          <c:invertIfNegative val="0"/>
          <c:val>
            <c:numLit>
              <c:formatCode>General</c:formatCode>
              <c:ptCount val="1"/>
              <c:pt idx="0">
                <c:v>0</c:v>
              </c:pt>
            </c:numLit>
          </c:val>
          <c:extLst>
            <c:ext xmlns:c16="http://schemas.microsoft.com/office/drawing/2014/chart" uri="{C3380CC4-5D6E-409C-BE32-E72D297353CC}">
              <c16:uniqueId val="{00000000-1470-4A80-8C40-9C030F27A550}"/>
            </c:ext>
          </c:extLst>
        </c:ser>
        <c:ser>
          <c:idx val="1"/>
          <c:order val="1"/>
          <c:spPr>
            <a:solidFill>
              <a:srgbClr val="CE95D7"/>
            </a:solidFill>
          </c:spPr>
          <c:invertIfNegative val="0"/>
          <c:val>
            <c:numLit>
              <c:formatCode>General</c:formatCode>
              <c:ptCount val="1"/>
              <c:pt idx="0">
                <c:v>0</c:v>
              </c:pt>
            </c:numLit>
          </c:val>
          <c:extLst>
            <c:ext xmlns:c16="http://schemas.microsoft.com/office/drawing/2014/chart" uri="{C3380CC4-5D6E-409C-BE32-E72D297353CC}">
              <c16:uniqueId val="{00000001-1470-4A80-8C40-9C030F27A550}"/>
            </c:ext>
          </c:extLst>
        </c:ser>
        <c:ser>
          <c:idx val="2"/>
          <c:order val="2"/>
          <c:spPr>
            <a:solidFill>
              <a:srgbClr val="863793"/>
            </a:solidFill>
          </c:spPr>
          <c:invertIfNegative val="0"/>
          <c:val>
            <c:numLit>
              <c:formatCode>General</c:formatCode>
              <c:ptCount val="1"/>
              <c:pt idx="0">
                <c:v>0</c:v>
              </c:pt>
            </c:numLit>
          </c:val>
          <c:extLst>
            <c:ext xmlns:c16="http://schemas.microsoft.com/office/drawing/2014/chart" uri="{C3380CC4-5D6E-409C-BE32-E72D297353CC}">
              <c16:uniqueId val="{00000002-1470-4A80-8C40-9C030F27A550}"/>
            </c:ext>
          </c:extLst>
        </c:ser>
        <c:ser>
          <c:idx val="3"/>
          <c:order val="3"/>
          <c:spPr>
            <a:solidFill>
              <a:srgbClr val="420B4E"/>
            </a:solidFill>
          </c:spPr>
          <c:invertIfNegative val="0"/>
          <c:val>
            <c:numLit>
              <c:formatCode>General</c:formatCode>
              <c:ptCount val="1"/>
              <c:pt idx="0">
                <c:v>0</c:v>
              </c:pt>
            </c:numLit>
          </c:val>
          <c:extLst>
            <c:ext xmlns:c16="http://schemas.microsoft.com/office/drawing/2014/chart" uri="{C3380CC4-5D6E-409C-BE32-E72D297353CC}">
              <c16:uniqueId val="{00000003-1470-4A80-8C40-9C030F27A550}"/>
            </c:ext>
          </c:extLst>
        </c:ser>
        <c:dLbls>
          <c:showLegendKey val="0"/>
          <c:showVal val="0"/>
          <c:showCatName val="0"/>
          <c:showSerName val="0"/>
          <c:showPercent val="0"/>
          <c:showBubbleSize val="0"/>
        </c:dLbls>
        <c:gapWidth val="150"/>
        <c:axId val="419542584"/>
        <c:axId val="1"/>
      </c:barChart>
      <c:catAx>
        <c:axId val="419542584"/>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
          <c:min val="-4"/>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9542584"/>
        <c:crosses val="autoZero"/>
        <c:crossBetween val="between"/>
      </c:valAx>
    </c:plotArea>
    <c:legend>
      <c:legendPos val="r"/>
      <c:layout>
        <c:manualLayout>
          <c:xMode val="edge"/>
          <c:yMode val="edge"/>
          <c:x val="7.9853826804427805E-2"/>
          <c:y val="5.6962751231438534E-2"/>
          <c:w val="0.1944147200122357"/>
          <c:h val="0.1650424262035738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media/image1.png" Type="http://schemas.openxmlformats.org/officeDocument/2006/relationships/image"/><Relationship Id="rId2" Target="../media/image2.png" Type="http://schemas.openxmlformats.org/officeDocument/2006/relationships/image"/></Relationships>
</file>

<file path=xl/drawings/_rels/drawing2.xml.rels><?xml version="1.0" encoding="UTF-8" standalone="yes"?><Relationships xmlns="http://schemas.openxmlformats.org/package/2006/relationships"><Relationship Id="rId1" Target="../charts/chart1.xml" Type="http://schemas.openxmlformats.org/officeDocument/2006/relationships/chart"/></Relationships>
</file>

<file path=xl/drawings/_rels/drawing3.xml.rels><?xml version="1.0" encoding="UTF-8" standalone="yes"?><Relationships xmlns="http://schemas.openxmlformats.org/package/2006/relationships"><Relationship Id="rId1" Target="../charts/chart2.xml" Type="http://schemas.openxmlformats.org/officeDocument/2006/relationships/chart"/></Relationships>
</file>

<file path=xl/drawings/_rels/drawing4.xml.rels><?xml version="1.0" encoding="UTF-8" standalone="yes"?><Relationships xmlns="http://schemas.openxmlformats.org/package/2006/relationships"><Relationship Id="rId1" Target="../charts/chart3.xml" Type="http://schemas.openxmlformats.org/officeDocument/2006/relationships/chart"/></Relationships>
</file>

<file path=xl/drawings/_rels/drawing5.xml.rels><?xml version="1.0" encoding="UTF-8" standalone="yes"?><Relationships xmlns="http://schemas.openxmlformats.org/package/2006/relationships"><Relationship Id="rId1" Target="../charts/chart4.xml" Type="http://schemas.openxmlformats.org/officeDocument/2006/relationships/chart"/><Relationship Id="rId2" Target="../charts/chart5.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590550</xdr:colOff>
      <xdr:row>2</xdr:row>
      <xdr:rowOff>247650</xdr:rowOff>
    </xdr:to>
    <xdr:pic>
      <xdr:nvPicPr>
        <xdr:cNvPr id="3100680" name="Picture 8"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108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459441</xdr:colOff>
      <xdr:row>4</xdr:row>
      <xdr:rowOff>179294</xdr:rowOff>
    </xdr:from>
    <xdr:ext cx="184731" cy="264560"/>
    <xdr:sp macro="" textlink="">
      <xdr:nvSpPr>
        <xdr:cNvPr id="6" name="TextBox 5"/>
        <xdr:cNvSpPr txBox="1"/>
      </xdr:nvSpPr>
      <xdr:spPr>
        <a:xfrm>
          <a:off x="7418294"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editAs="oneCell">
    <xdr:from>
      <xdr:col>0</xdr:col>
      <xdr:colOff>0</xdr:colOff>
      <xdr:row>24</xdr:row>
      <xdr:rowOff>22225</xdr:rowOff>
    </xdr:from>
    <xdr:to>
      <xdr:col>16</xdr:col>
      <xdr:colOff>584200</xdr:colOff>
      <xdr:row>27</xdr:row>
      <xdr:rowOff>142875</xdr:rowOff>
    </xdr:to>
    <xdr:pic>
      <xdr:nvPicPr>
        <xdr:cNvPr id="3100682" name="Picture 7"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07100"/>
          <a:ext cx="10204450" cy="73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459441</xdr:colOff>
      <xdr:row>5</xdr:row>
      <xdr:rowOff>179294</xdr:rowOff>
    </xdr:from>
    <xdr:ext cx="184731" cy="264560"/>
    <xdr:sp macro="" textlink="">
      <xdr:nvSpPr>
        <xdr:cNvPr id="10" name="TextBox 9"/>
        <xdr:cNvSpPr txBox="1"/>
      </xdr:nvSpPr>
      <xdr:spPr>
        <a:xfrm>
          <a:off x="3443941" y="1846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11</xdr:col>
      <xdr:colOff>447675</xdr:colOff>
      <xdr:row>8</xdr:row>
      <xdr:rowOff>38100</xdr:rowOff>
    </xdr:from>
    <xdr:to>
      <xdr:col>26</xdr:col>
      <xdr:colOff>419100</xdr:colOff>
      <xdr:row>46</xdr:row>
      <xdr:rowOff>76200</xdr:rowOff>
    </xdr:to>
    <xdr:graphicFrame macro="">
      <xdr:nvGraphicFramePr>
        <xdr:cNvPr id="30966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171450</xdr:colOff>
      <xdr:row>18</xdr:row>
      <xdr:rowOff>85725</xdr:rowOff>
    </xdr:from>
    <xdr:to>
      <xdr:col>24</xdr:col>
      <xdr:colOff>142875</xdr:colOff>
      <xdr:row>56</xdr:row>
      <xdr:rowOff>123825</xdr:rowOff>
    </xdr:to>
    <xdr:graphicFrame macro="">
      <xdr:nvGraphicFramePr>
        <xdr:cNvPr id="30976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13</xdr:col>
      <xdr:colOff>180975</xdr:colOff>
      <xdr:row>11</xdr:row>
      <xdr:rowOff>85725</xdr:rowOff>
    </xdr:from>
    <xdr:to>
      <xdr:col>27</xdr:col>
      <xdr:colOff>85725</xdr:colOff>
      <xdr:row>49</xdr:row>
      <xdr:rowOff>38100</xdr:rowOff>
    </xdr:to>
    <xdr:graphicFrame macro="">
      <xdr:nvGraphicFramePr>
        <xdr:cNvPr id="30986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419100</xdr:colOff>
      <xdr:row>4</xdr:row>
      <xdr:rowOff>9525</xdr:rowOff>
    </xdr:from>
    <xdr:to>
      <xdr:col>17</xdr:col>
      <xdr:colOff>485775</xdr:colOff>
      <xdr:row>38</xdr:row>
      <xdr:rowOff>123825</xdr:rowOff>
    </xdr:to>
    <xdr:graphicFrame macro="">
      <xdr:nvGraphicFramePr>
        <xdr:cNvPr id="3099705"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333375</xdr:colOff>
      <xdr:row>17</xdr:row>
      <xdr:rowOff>66675</xdr:rowOff>
    </xdr:from>
    <xdr:to>
      <xdr:col>33</xdr:col>
      <xdr:colOff>295275</xdr:colOff>
      <xdr:row>51</xdr:row>
      <xdr:rowOff>0</xdr:rowOff>
    </xdr:to>
    <xdr:graphicFrame macro="">
      <xdr:nvGraphicFramePr>
        <xdr:cNvPr id="30997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drawings/vmlDrawing1.vml" Type="http://schemas.openxmlformats.org/officeDocument/2006/relationships/vmlDrawing"/><Relationship Id="rId2" Target="../comments1.xml" Type="http://schemas.openxmlformats.org/officeDocument/2006/relationships/comments"/></Relationships>
</file>

<file path=xl/worksheets/_rels/sheet10.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11.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12.xml.rels><?xml version="1.0" encoding="UTF-8" standalone="yes"?><Relationships xmlns="http://schemas.openxmlformats.org/package/2006/relationships"><Relationship Id="rId1" Target="../drawings/drawing3.xml" Type="http://schemas.openxmlformats.org/officeDocument/2006/relationships/drawing"/></Relationships>
</file>

<file path=xl/worksheets/_rels/sheet13.xml.rels><?xml version="1.0" encoding="UTF-8" standalone="yes"?><Relationships xmlns="http://schemas.openxmlformats.org/package/2006/relationships"><Relationship Id="rId1" Target="../drawings/drawing4.xml" Type="http://schemas.openxmlformats.org/officeDocument/2006/relationships/drawing"/></Relationships>
</file>

<file path=xl/worksheets/_rels/sheet14.xml.rels><?xml version="1.0" encoding="UTF-8" standalone="yes"?><Relationships xmlns="http://schemas.openxmlformats.org/package/2006/relationships"><Relationship Id="rId1" Target="../drawings/drawing5.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G90"/>
  <sheetViews>
    <sheetView topLeftCell="A37" workbookViewId="0">
      <selection activeCell="D95" sqref="D95"/>
    </sheetView>
  </sheetViews>
  <sheetFormatPr defaultRowHeight="12.75" x14ac:dyDescent="0.2"/>
  <cols>
    <col min="3" max="3" bestFit="true" customWidth="true" width="9.5703125" collapsed="false"/>
    <col min="7" max="7" customWidth="true" width="9.42578125" collapsed="false"/>
  </cols>
  <sheetData>
    <row r="1" spans="1:8" x14ac:dyDescent="0.2">
      <c r="A1" s="72" t="s">
        <v>168</v>
      </c>
      <c r="E1" s="72" t="s">
        <v>169</v>
      </c>
    </row>
    <row r="2" spans="1:8" x14ac:dyDescent="0.2">
      <c r="A2" s="73">
        <v>1998</v>
      </c>
      <c r="B2">
        <v>1085215</v>
      </c>
      <c r="C2" s="64">
        <f>100*B2/$B$16</f>
        <v>74.217045611529883</v>
      </c>
      <c r="E2" s="73">
        <v>1998</v>
      </c>
      <c r="F2">
        <v>1287128</v>
      </c>
      <c r="G2" s="64">
        <f>100*F2/$B$16</f>
        <v>88.025725302246315</v>
      </c>
    </row>
    <row r="3" spans="1:8" x14ac:dyDescent="0.2">
      <c r="A3" s="73">
        <v>1999</v>
      </c>
      <c r="B3">
        <v>1119038</v>
      </c>
      <c r="C3" s="64">
        <f t="shared" ref="C3:C18" si="0">100*B3/$B$16</f>
        <v>76.530175391083958</v>
      </c>
      <c r="E3" s="73">
        <v>1999</v>
      </c>
      <c r="F3">
        <v>1327193</v>
      </c>
      <c r="G3" s="64">
        <f t="shared" ref="G3:G18" si="1">100*F3/$B$16</f>
        <v>90.765740812929394</v>
      </c>
    </row>
    <row r="4" spans="1:8" x14ac:dyDescent="0.2">
      <c r="A4" s="73">
        <v>2000</v>
      </c>
      <c r="B4">
        <v>1167745</v>
      </c>
      <c r="C4" s="64">
        <f t="shared" si="0"/>
        <v>79.861210845441647</v>
      </c>
      <c r="E4" s="73">
        <v>2000</v>
      </c>
      <c r="F4">
        <v>1377611</v>
      </c>
      <c r="G4" s="64">
        <f t="shared" si="1"/>
        <v>94.213790282981066</v>
      </c>
    </row>
    <row r="5" spans="1:8" x14ac:dyDescent="0.2">
      <c r="A5" s="73">
        <v>2001</v>
      </c>
      <c r="B5">
        <v>1203013</v>
      </c>
      <c r="C5" s="64">
        <f t="shared" si="0"/>
        <v>82.273163098799216</v>
      </c>
      <c r="E5" s="73">
        <v>2001</v>
      </c>
      <c r="F5">
        <v>1415605</v>
      </c>
      <c r="G5" s="64">
        <f t="shared" si="1"/>
        <v>96.812171646088345</v>
      </c>
    </row>
    <row r="6" spans="1:8" x14ac:dyDescent="0.2">
      <c r="A6" s="73">
        <v>2002</v>
      </c>
      <c r="B6">
        <v>1231613</v>
      </c>
      <c r="C6" s="64">
        <f t="shared" si="0"/>
        <v>84.229095798300932</v>
      </c>
      <c r="E6" s="73">
        <v>2002</v>
      </c>
      <c r="F6">
        <v>1450910</v>
      </c>
      <c r="G6" s="64">
        <f t="shared" si="1"/>
        <v>99.226654301889326</v>
      </c>
    </row>
    <row r="7" spans="1:8" x14ac:dyDescent="0.2">
      <c r="A7" s="73">
        <v>2003</v>
      </c>
      <c r="B7">
        <v>1279668</v>
      </c>
      <c r="C7" s="64">
        <f t="shared" si="0"/>
        <v>87.515541458250411</v>
      </c>
      <c r="E7" s="73">
        <v>2003</v>
      </c>
      <c r="F7">
        <v>1499322</v>
      </c>
      <c r="G7" s="64">
        <f t="shared" si="1"/>
        <v>102.53751492595495</v>
      </c>
    </row>
    <row r="8" spans="1:8" x14ac:dyDescent="0.2">
      <c r="A8" s="73">
        <v>2004</v>
      </c>
      <c r="B8">
        <v>1315017</v>
      </c>
      <c r="C8" s="64">
        <f t="shared" si="0"/>
        <v>89.933033241281393</v>
      </c>
      <c r="E8" s="73">
        <v>2004</v>
      </c>
      <c r="F8">
        <v>1536631</v>
      </c>
      <c r="G8" s="64">
        <f t="shared" si="1"/>
        <v>105.08904964923151</v>
      </c>
    </row>
    <row r="9" spans="1:8" x14ac:dyDescent="0.2">
      <c r="A9" s="73">
        <v>2005</v>
      </c>
      <c r="B9">
        <v>1365721</v>
      </c>
      <c r="C9" s="64">
        <f t="shared" si="0"/>
        <v>93.400642038328073</v>
      </c>
      <c r="E9" s="73">
        <v>2005</v>
      </c>
      <c r="F9">
        <v>1582675</v>
      </c>
      <c r="G9" s="64">
        <f t="shared" si="1"/>
        <v>108.23796451691882</v>
      </c>
    </row>
    <row r="10" spans="1:8" x14ac:dyDescent="0.2">
      <c r="A10" s="73">
        <v>2006</v>
      </c>
      <c r="B10">
        <v>1407310</v>
      </c>
      <c r="C10" s="64">
        <f t="shared" si="0"/>
        <v>96.244882773977608</v>
      </c>
      <c r="E10" s="73">
        <v>2006</v>
      </c>
      <c r="F10">
        <v>1624802</v>
      </c>
      <c r="G10" s="64">
        <f t="shared" si="1"/>
        <v>111.11899867188066</v>
      </c>
    </row>
    <row r="11" spans="1:8" x14ac:dyDescent="0.2">
      <c r="A11" s="73">
        <v>2007</v>
      </c>
      <c r="B11">
        <v>1445876</v>
      </c>
      <c r="C11" s="64">
        <f t="shared" si="0"/>
        <v>98.882382791074932</v>
      </c>
      <c r="E11" s="73">
        <v>2007</v>
      </c>
      <c r="F11">
        <v>1666821</v>
      </c>
      <c r="G11" s="64">
        <f t="shared" si="1"/>
        <v>113.99264678727796</v>
      </c>
    </row>
    <row r="12" spans="1:8" x14ac:dyDescent="0.2">
      <c r="A12" s="73">
        <v>2008</v>
      </c>
      <c r="B12">
        <v>1444402</v>
      </c>
      <c r="C12" s="64">
        <f t="shared" si="0"/>
        <v>98.781577028869833</v>
      </c>
      <c r="E12" s="73">
        <v>2008</v>
      </c>
      <c r="F12">
        <v>1659039</v>
      </c>
      <c r="G12" s="64">
        <f t="shared" si="1"/>
        <v>113.46044160309886</v>
      </c>
    </row>
    <row r="13" spans="1:8" x14ac:dyDescent="0.2">
      <c r="A13" s="73">
        <v>2009</v>
      </c>
      <c r="B13">
        <v>1383396</v>
      </c>
      <c r="C13" s="64">
        <f t="shared" si="0"/>
        <v>94.60942212447118</v>
      </c>
      <c r="E13" s="73">
        <v>2009</v>
      </c>
      <c r="F13">
        <v>1589493</v>
      </c>
      <c r="G13" s="64">
        <f t="shared" si="1"/>
        <v>108.70424245905878</v>
      </c>
    </row>
    <row r="14" spans="1:8" x14ac:dyDescent="0.2">
      <c r="A14" s="73">
        <v>2010</v>
      </c>
      <c r="B14">
        <v>1410495</v>
      </c>
      <c r="C14" s="64">
        <f t="shared" si="0"/>
        <v>96.462702551876674</v>
      </c>
      <c r="E14" s="73">
        <v>2010</v>
      </c>
      <c r="F14">
        <v>1613974</v>
      </c>
      <c r="G14" s="64">
        <f t="shared" si="1"/>
        <v>110.37847981627911</v>
      </c>
    </row>
    <row r="15" spans="1:8" x14ac:dyDescent="0.2">
      <c r="A15" s="73">
        <v>2011</v>
      </c>
      <c r="B15">
        <v>1443408</v>
      </c>
      <c r="C15" s="64">
        <f t="shared" si="0"/>
        <v>98.713598109173873</v>
      </c>
      <c r="E15" s="73">
        <v>2011</v>
      </c>
      <c r="F15">
        <v>1645808</v>
      </c>
      <c r="G15" s="64">
        <f t="shared" si="1"/>
        <v>112.55558336718602</v>
      </c>
    </row>
    <row r="16" spans="1:8" x14ac:dyDescent="0.2">
      <c r="A16" s="73">
        <v>2012</v>
      </c>
      <c r="B16">
        <v>1462218</v>
      </c>
      <c r="C16" s="64">
        <f t="shared" si="0"/>
        <v>100</v>
      </c>
      <c r="E16" s="73">
        <v>2012</v>
      </c>
      <c r="F16">
        <v>1665213</v>
      </c>
      <c r="G16" s="64">
        <f t="shared" si="1"/>
        <v>113.88267686487241</v>
      </c>
    </row>
    <row r="17" spans="1:7" x14ac:dyDescent="0.2">
      <c r="A17" s="73">
        <v>2013</v>
      </c>
      <c r="B17">
        <v>1496851</v>
      </c>
      <c r="C17" s="64">
        <f t="shared" si="0"/>
        <v>102.36852507628821</v>
      </c>
      <c r="E17" s="73">
        <v>2013</v>
      </c>
      <c r="F17">
        <v>1701180</v>
      </c>
      <c r="G17" s="64">
        <f t="shared" si="1"/>
        <v>116.34243320763389</v>
      </c>
    </row>
    <row r="18" spans="1:7" x14ac:dyDescent="0.2">
      <c r="A18" s="73">
        <v>2014</v>
      </c>
      <c r="B18">
        <v>1538779</v>
      </c>
      <c r="C18" s="64">
        <f t="shared" si="0"/>
        <v>105.23594976945982</v>
      </c>
      <c r="E18" s="73">
        <v>2014</v>
      </c>
      <c r="F18">
        <v>1749712</v>
      </c>
      <c r="G18" s="64">
        <f t="shared" si="1"/>
        <v>119.66150054232679</v>
      </c>
    </row>
    <row r="19" spans="1:7" x14ac:dyDescent="0.2">
      <c r="C19" s="64"/>
      <c r="G19" s="64"/>
    </row>
    <row r="20" spans="1:7" x14ac:dyDescent="0.2">
      <c r="A20" t="s">
        <v>105</v>
      </c>
      <c r="B20">
        <v>268238</v>
      </c>
      <c r="C20" s="64">
        <f>100*B20/AVERAGE($B$76:$B$79)</f>
        <v>73.378388174677099</v>
      </c>
      <c r="E20" t="s">
        <v>105</v>
      </c>
      <c r="F20">
        <v>318204</v>
      </c>
      <c r="G20" s="64">
        <f>100*F20/AVERAGE($B$76:$B$79)</f>
        <v>87.04693828143273</v>
      </c>
    </row>
    <row r="21" spans="1:7" x14ac:dyDescent="0.2">
      <c r="A21" t="s">
        <v>106</v>
      </c>
      <c r="B21">
        <v>269972</v>
      </c>
      <c r="C21" s="64">
        <f t="shared" ref="C21:C84" si="2">100*B21/AVERAGE($B$76:$B$79)</f>
        <v>73.852736048933878</v>
      </c>
      <c r="E21" t="s">
        <v>106</v>
      </c>
      <c r="F21">
        <v>320480</v>
      </c>
      <c r="G21" s="64">
        <f t="shared" ref="G21:G84" si="3">100*F21/AVERAGE($B$76:$B$79)</f>
        <v>87.669554061022367</v>
      </c>
    </row>
    <row r="22" spans="1:7" x14ac:dyDescent="0.2">
      <c r="A22" t="s">
        <v>107</v>
      </c>
      <c r="B22">
        <v>272178</v>
      </c>
      <c r="C22" s="64">
        <f t="shared" si="2"/>
        <v>74.456202837059863</v>
      </c>
      <c r="E22" t="s">
        <v>107</v>
      </c>
      <c r="F22">
        <v>322603</v>
      </c>
      <c r="G22" s="64">
        <f t="shared" si="3"/>
        <v>88.250315616412877</v>
      </c>
    </row>
    <row r="23" spans="1:7" x14ac:dyDescent="0.2">
      <c r="A23" t="s">
        <v>108</v>
      </c>
      <c r="B23">
        <v>274827</v>
      </c>
      <c r="C23" s="64">
        <f t="shared" si="2"/>
        <v>75.18085538544868</v>
      </c>
      <c r="E23" t="s">
        <v>108</v>
      </c>
      <c r="F23">
        <v>325841</v>
      </c>
      <c r="G23" s="64">
        <f t="shared" si="3"/>
        <v>89.136093250117284</v>
      </c>
    </row>
    <row r="24" spans="1:7" x14ac:dyDescent="0.2">
      <c r="A24" t="s">
        <v>109</v>
      </c>
      <c r="B24">
        <v>275807</v>
      </c>
      <c r="C24" s="64">
        <f t="shared" si="2"/>
        <v>75.448941265939823</v>
      </c>
      <c r="E24" t="s">
        <v>109</v>
      </c>
      <c r="F24">
        <v>327488</v>
      </c>
      <c r="G24" s="64">
        <f t="shared" si="3"/>
        <v>89.586641663554957</v>
      </c>
    </row>
    <row r="25" spans="1:7" x14ac:dyDescent="0.2">
      <c r="A25" t="s">
        <v>110</v>
      </c>
      <c r="B25">
        <v>277001</v>
      </c>
      <c r="C25" s="64">
        <f t="shared" si="2"/>
        <v>75.775568348905566</v>
      </c>
      <c r="E25" t="s">
        <v>110</v>
      </c>
      <c r="F25">
        <v>328288</v>
      </c>
      <c r="G25" s="64">
        <f t="shared" si="3"/>
        <v>89.805487280282421</v>
      </c>
    </row>
    <row r="26" spans="1:7" x14ac:dyDescent="0.2">
      <c r="A26" t="s">
        <v>111</v>
      </c>
      <c r="B26">
        <v>281129</v>
      </c>
      <c r="C26" s="64">
        <f t="shared" si="2"/>
        <v>76.904811731219283</v>
      </c>
      <c r="E26" t="s">
        <v>111</v>
      </c>
      <c r="F26">
        <v>333562</v>
      </c>
      <c r="G26" s="64">
        <f t="shared" si="3"/>
        <v>91.248227008558231</v>
      </c>
    </row>
    <row r="27" spans="1:7" x14ac:dyDescent="0.2">
      <c r="A27" t="s">
        <v>112</v>
      </c>
      <c r="B27">
        <v>285101</v>
      </c>
      <c r="C27" s="64">
        <f t="shared" si="2"/>
        <v>77.991380218271146</v>
      </c>
      <c r="E27" t="s">
        <v>112</v>
      </c>
      <c r="F27">
        <v>337855</v>
      </c>
      <c r="G27" s="64">
        <f t="shared" si="3"/>
        <v>92.422607299321996</v>
      </c>
    </row>
    <row r="28" spans="1:7" x14ac:dyDescent="0.2">
      <c r="A28" t="s">
        <v>113</v>
      </c>
      <c r="B28">
        <v>288024</v>
      </c>
      <c r="C28" s="64">
        <f t="shared" si="2"/>
        <v>78.79098739038912</v>
      </c>
      <c r="E28" t="s">
        <v>113</v>
      </c>
      <c r="F28">
        <v>341636</v>
      </c>
      <c r="G28" s="64">
        <f t="shared" si="3"/>
        <v>93.456926395380165</v>
      </c>
    </row>
    <row r="29" spans="1:7" x14ac:dyDescent="0.2">
      <c r="A29" t="s">
        <v>114</v>
      </c>
      <c r="B29">
        <v>291151</v>
      </c>
      <c r="C29" s="64">
        <f t="shared" si="2"/>
        <v>79.646400194772596</v>
      </c>
      <c r="E29" t="s">
        <v>114</v>
      </c>
      <c r="F29">
        <v>344025</v>
      </c>
      <c r="G29" s="64">
        <f t="shared" si="3"/>
        <v>94.110454118332555</v>
      </c>
    </row>
    <row r="30" spans="1:7" x14ac:dyDescent="0.2">
      <c r="A30" t="s">
        <v>115</v>
      </c>
      <c r="B30">
        <v>293350</v>
      </c>
      <c r="C30" s="64">
        <f t="shared" si="2"/>
        <v>80.247952083752224</v>
      </c>
      <c r="E30" t="s">
        <v>115</v>
      </c>
      <c r="F30">
        <v>345374</v>
      </c>
      <c r="G30" s="64">
        <f t="shared" si="3"/>
        <v>94.479482539539248</v>
      </c>
    </row>
    <row r="31" spans="1:7" x14ac:dyDescent="0.2">
      <c r="A31" t="s">
        <v>116</v>
      </c>
      <c r="B31">
        <v>295220</v>
      </c>
      <c r="C31" s="64">
        <f t="shared" si="2"/>
        <v>80.759503712852663</v>
      </c>
      <c r="E31" t="s">
        <v>116</v>
      </c>
      <c r="F31">
        <v>346576</v>
      </c>
      <c r="G31" s="64">
        <f t="shared" si="3"/>
        <v>94.808298078672266</v>
      </c>
    </row>
    <row r="32" spans="1:7" x14ac:dyDescent="0.2">
      <c r="A32" t="s">
        <v>117</v>
      </c>
      <c r="B32">
        <v>298879</v>
      </c>
      <c r="C32" s="64">
        <f t="shared" si="2"/>
        <v>81.760448852359914</v>
      </c>
      <c r="E32" t="s">
        <v>117</v>
      </c>
      <c r="F32">
        <v>350471</v>
      </c>
      <c r="G32" s="64">
        <f t="shared" si="3"/>
        <v>95.873802675114106</v>
      </c>
    </row>
    <row r="33" spans="1:7" x14ac:dyDescent="0.2">
      <c r="A33" t="s">
        <v>118</v>
      </c>
      <c r="B33">
        <v>300512</v>
      </c>
      <c r="C33" s="64">
        <f t="shared" si="2"/>
        <v>82.207167467504846</v>
      </c>
      <c r="E33" t="s">
        <v>118</v>
      </c>
      <c r="F33">
        <v>353126</v>
      </c>
      <c r="G33" s="64">
        <f t="shared" si="3"/>
        <v>96.600096565628377</v>
      </c>
    </row>
    <row r="34" spans="1:7" x14ac:dyDescent="0.2">
      <c r="A34" t="s">
        <v>119</v>
      </c>
      <c r="B34">
        <v>301463</v>
      </c>
      <c r="C34" s="64">
        <f t="shared" si="2"/>
        <v>82.467320194389615</v>
      </c>
      <c r="E34" t="s">
        <v>119</v>
      </c>
      <c r="F34">
        <v>355392</v>
      </c>
      <c r="G34" s="64">
        <f t="shared" si="3"/>
        <v>97.219976775008931</v>
      </c>
    </row>
    <row r="35" spans="1:7" x14ac:dyDescent="0.2">
      <c r="A35" t="s">
        <v>120</v>
      </c>
      <c r="B35">
        <v>302159</v>
      </c>
      <c r="C35" s="64">
        <f t="shared" si="2"/>
        <v>82.657715880942519</v>
      </c>
      <c r="E35" t="s">
        <v>120</v>
      </c>
      <c r="F35">
        <v>356616</v>
      </c>
      <c r="G35" s="64">
        <f t="shared" si="3"/>
        <v>97.554810568601951</v>
      </c>
    </row>
    <row r="36" spans="1:7" x14ac:dyDescent="0.2">
      <c r="A36" t="s">
        <v>121</v>
      </c>
      <c r="B36">
        <v>304300</v>
      </c>
      <c r="C36" s="64">
        <f t="shared" si="2"/>
        <v>83.243401462709386</v>
      </c>
      <c r="E36" t="s">
        <v>121</v>
      </c>
      <c r="F36">
        <v>358033</v>
      </c>
      <c r="G36" s="64">
        <f t="shared" si="3"/>
        <v>97.942440867230474</v>
      </c>
    </row>
    <row r="37" spans="1:7" x14ac:dyDescent="0.2">
      <c r="A37" t="s">
        <v>122</v>
      </c>
      <c r="B37">
        <v>305910</v>
      </c>
      <c r="C37" s="64">
        <f t="shared" si="2"/>
        <v>83.683828266373411</v>
      </c>
      <c r="E37" t="s">
        <v>122</v>
      </c>
      <c r="F37">
        <v>360932</v>
      </c>
      <c r="G37" s="64">
        <f t="shared" si="3"/>
        <v>98.735482670846622</v>
      </c>
    </row>
    <row r="38" spans="1:7" x14ac:dyDescent="0.2">
      <c r="A38" t="s">
        <v>123</v>
      </c>
      <c r="B38">
        <v>309890</v>
      </c>
      <c r="C38" s="64">
        <f t="shared" si="2"/>
        <v>84.772585209592549</v>
      </c>
      <c r="E38" t="s">
        <v>123</v>
      </c>
      <c r="F38">
        <v>364371</v>
      </c>
      <c r="G38" s="64">
        <f t="shared" si="3"/>
        <v>99.676245265753806</v>
      </c>
    </row>
    <row r="39" spans="1:7" x14ac:dyDescent="0.2">
      <c r="A39" t="s">
        <v>124</v>
      </c>
      <c r="B39">
        <v>311513</v>
      </c>
      <c r="C39" s="64">
        <f t="shared" si="2"/>
        <v>85.216568254528397</v>
      </c>
      <c r="E39" t="s">
        <v>124</v>
      </c>
      <c r="F39">
        <v>367574</v>
      </c>
      <c r="G39" s="64">
        <f t="shared" si="3"/>
        <v>100.55244840372639</v>
      </c>
    </row>
    <row r="40" spans="1:7" x14ac:dyDescent="0.2">
      <c r="A40" t="s">
        <v>125</v>
      </c>
      <c r="B40">
        <v>314066</v>
      </c>
      <c r="C40" s="64">
        <f t="shared" si="2"/>
        <v>85.914959328909916</v>
      </c>
      <c r="E40" t="s">
        <v>125</v>
      </c>
      <c r="F40">
        <v>370170</v>
      </c>
      <c r="G40" s="64">
        <f t="shared" si="3"/>
        <v>101.26260243000702</v>
      </c>
    </row>
    <row r="41" spans="1:7" x14ac:dyDescent="0.2">
      <c r="A41" t="s">
        <v>126</v>
      </c>
      <c r="B41">
        <v>318477</v>
      </c>
      <c r="C41" s="64">
        <f t="shared" si="2"/>
        <v>87.121619348140982</v>
      </c>
      <c r="E41" t="s">
        <v>126</v>
      </c>
      <c r="F41">
        <v>373540</v>
      </c>
      <c r="G41" s="64">
        <f t="shared" si="3"/>
        <v>102.18448959047146</v>
      </c>
    </row>
    <row r="42" spans="1:7" x14ac:dyDescent="0.2">
      <c r="A42" t="s">
        <v>127</v>
      </c>
      <c r="B42">
        <v>321811</v>
      </c>
      <c r="C42" s="64">
        <f t="shared" si="2"/>
        <v>88.033658455852688</v>
      </c>
      <c r="E42" t="s">
        <v>127</v>
      </c>
      <c r="F42">
        <v>376432</v>
      </c>
      <c r="G42" s="64">
        <f t="shared" si="3"/>
        <v>102.97561649494125</v>
      </c>
    </row>
    <row r="43" spans="1:7" x14ac:dyDescent="0.2">
      <c r="A43" t="s">
        <v>128</v>
      </c>
      <c r="B43">
        <v>325314</v>
      </c>
      <c r="C43" s="64">
        <f t="shared" si="2"/>
        <v>88.991928700098072</v>
      </c>
      <c r="E43" t="s">
        <v>128</v>
      </c>
      <c r="F43">
        <v>379180</v>
      </c>
      <c r="G43" s="64">
        <f t="shared" si="3"/>
        <v>103.72735118840009</v>
      </c>
    </row>
    <row r="44" spans="1:7" x14ac:dyDescent="0.2">
      <c r="A44" t="s">
        <v>129</v>
      </c>
      <c r="B44">
        <v>327450</v>
      </c>
      <c r="C44" s="64">
        <f t="shared" si="2"/>
        <v>89.576246496760405</v>
      </c>
      <c r="E44" t="s">
        <v>129</v>
      </c>
      <c r="F44">
        <v>381745</v>
      </c>
      <c r="G44" s="64">
        <f t="shared" si="3"/>
        <v>104.42902494703252</v>
      </c>
    </row>
    <row r="45" spans="1:7" x14ac:dyDescent="0.2">
      <c r="A45" t="s">
        <v>130</v>
      </c>
      <c r="B45">
        <v>328130</v>
      </c>
      <c r="C45" s="64">
        <f t="shared" si="2"/>
        <v>89.762265270978745</v>
      </c>
      <c r="E45" t="s">
        <v>130</v>
      </c>
      <c r="F45">
        <v>383795</v>
      </c>
      <c r="G45" s="64">
        <f t="shared" si="3"/>
        <v>104.98981683989665</v>
      </c>
    </row>
    <row r="46" spans="1:7" x14ac:dyDescent="0.2">
      <c r="A46" t="s">
        <v>131</v>
      </c>
      <c r="B46">
        <v>328918</v>
      </c>
      <c r="C46" s="64">
        <f t="shared" si="2"/>
        <v>89.977828203455303</v>
      </c>
      <c r="E46" t="s">
        <v>131</v>
      </c>
      <c r="F46">
        <v>384640</v>
      </c>
      <c r="G46" s="64">
        <f t="shared" si="3"/>
        <v>105.22097252256503</v>
      </c>
    </row>
    <row r="47" spans="1:7" x14ac:dyDescent="0.2">
      <c r="A47" t="s">
        <v>132</v>
      </c>
      <c r="B47">
        <v>330519</v>
      </c>
      <c r="C47" s="64">
        <f t="shared" si="2"/>
        <v>90.415792993931134</v>
      </c>
      <c r="E47" t="s">
        <v>132</v>
      </c>
      <c r="F47">
        <v>386451</v>
      </c>
      <c r="G47" s="64">
        <f t="shared" si="3"/>
        <v>105.71638428743184</v>
      </c>
    </row>
    <row r="48" spans="1:7" x14ac:dyDescent="0.2">
      <c r="A48" t="s">
        <v>133</v>
      </c>
      <c r="B48">
        <v>334422</v>
      </c>
      <c r="C48" s="64">
        <f t="shared" si="2"/>
        <v>91.48348604654025</v>
      </c>
      <c r="E48" t="s">
        <v>133</v>
      </c>
      <c r="F48">
        <v>389097</v>
      </c>
      <c r="G48" s="64">
        <f t="shared" si="3"/>
        <v>106.44021616475793</v>
      </c>
    </row>
    <row r="49" spans="1:7" x14ac:dyDescent="0.2">
      <c r="A49" t="s">
        <v>134</v>
      </c>
      <c r="B49">
        <v>338759</v>
      </c>
      <c r="C49" s="64">
        <f t="shared" si="2"/>
        <v>92.669902846224019</v>
      </c>
      <c r="E49" t="s">
        <v>134</v>
      </c>
      <c r="F49">
        <v>393287</v>
      </c>
      <c r="G49" s="64">
        <f t="shared" si="3"/>
        <v>107.58642008236802</v>
      </c>
    </row>
    <row r="50" spans="1:7" x14ac:dyDescent="0.2">
      <c r="A50" t="s">
        <v>135</v>
      </c>
      <c r="B50">
        <v>343731</v>
      </c>
      <c r="C50" s="64">
        <f t="shared" si="2"/>
        <v>94.03002835418522</v>
      </c>
      <c r="E50" t="s">
        <v>135</v>
      </c>
      <c r="F50">
        <v>397286</v>
      </c>
      <c r="G50" s="64">
        <f t="shared" si="3"/>
        <v>108.68037460898444</v>
      </c>
    </row>
    <row r="51" spans="1:7" x14ac:dyDescent="0.2">
      <c r="A51" t="s">
        <v>136</v>
      </c>
      <c r="B51">
        <v>348809</v>
      </c>
      <c r="C51" s="64">
        <f t="shared" si="2"/>
        <v>95.419150906362802</v>
      </c>
      <c r="E51" t="s">
        <v>136</v>
      </c>
      <c r="F51">
        <v>403005</v>
      </c>
      <c r="G51" s="64">
        <f t="shared" si="3"/>
        <v>110.2448472115649</v>
      </c>
    </row>
    <row r="52" spans="1:7" x14ac:dyDescent="0.2">
      <c r="A52" t="s">
        <v>137</v>
      </c>
      <c r="B52">
        <v>349582</v>
      </c>
      <c r="C52" s="64">
        <f t="shared" si="2"/>
        <v>95.630610483525714</v>
      </c>
      <c r="E52" t="s">
        <v>137</v>
      </c>
      <c r="F52">
        <v>404477</v>
      </c>
      <c r="G52" s="64">
        <f t="shared" si="3"/>
        <v>110.64752314634343</v>
      </c>
    </row>
    <row r="53" spans="1:7" x14ac:dyDescent="0.2">
      <c r="A53" t="s">
        <v>138</v>
      </c>
      <c r="B53">
        <v>351061</v>
      </c>
      <c r="C53" s="64">
        <f t="shared" si="2"/>
        <v>96.035201317450614</v>
      </c>
      <c r="E53" t="s">
        <v>138</v>
      </c>
      <c r="F53">
        <v>405652</v>
      </c>
      <c r="G53" s="64">
        <f t="shared" si="3"/>
        <v>110.9689526459119</v>
      </c>
    </row>
    <row r="54" spans="1:7" x14ac:dyDescent="0.2">
      <c r="A54" t="s">
        <v>139</v>
      </c>
      <c r="B54">
        <v>351768</v>
      </c>
      <c r="C54" s="64">
        <f t="shared" si="2"/>
        <v>96.228606131233505</v>
      </c>
      <c r="E54" t="s">
        <v>139</v>
      </c>
      <c r="F54">
        <v>406173</v>
      </c>
      <c r="G54" s="64">
        <f t="shared" si="3"/>
        <v>111.11147585380566</v>
      </c>
    </row>
    <row r="55" spans="1:7" x14ac:dyDescent="0.2">
      <c r="A55" t="s">
        <v>140</v>
      </c>
      <c r="B55">
        <v>354899</v>
      </c>
      <c r="C55" s="64">
        <f t="shared" si="2"/>
        <v>97.085113163700626</v>
      </c>
      <c r="E55" t="s">
        <v>140</v>
      </c>
      <c r="F55">
        <v>408500</v>
      </c>
      <c r="G55" s="64">
        <f t="shared" si="3"/>
        <v>111.74804304146167</v>
      </c>
    </row>
    <row r="56" spans="1:7" x14ac:dyDescent="0.2">
      <c r="A56" t="s">
        <v>141</v>
      </c>
      <c r="B56">
        <v>357698</v>
      </c>
      <c r="C56" s="64">
        <f t="shared" si="2"/>
        <v>97.850799265225845</v>
      </c>
      <c r="E56" t="s">
        <v>141</v>
      </c>
      <c r="F56">
        <v>412446</v>
      </c>
      <c r="G56" s="64">
        <f t="shared" si="3"/>
        <v>112.82749904596989</v>
      </c>
    </row>
    <row r="57" spans="1:7" x14ac:dyDescent="0.2">
      <c r="A57" t="s">
        <v>142</v>
      </c>
      <c r="B57">
        <v>359926</v>
      </c>
      <c r="C57" s="64">
        <f t="shared" si="2"/>
        <v>98.460284307811833</v>
      </c>
      <c r="E57" t="s">
        <v>142</v>
      </c>
      <c r="F57">
        <v>414937</v>
      </c>
      <c r="G57" s="64">
        <f t="shared" si="3"/>
        <v>113.50892958505503</v>
      </c>
    </row>
    <row r="58" spans="1:7" x14ac:dyDescent="0.2">
      <c r="A58" t="s">
        <v>143</v>
      </c>
      <c r="B58">
        <v>362969</v>
      </c>
      <c r="C58" s="64">
        <f t="shared" si="2"/>
        <v>99.29271832243893</v>
      </c>
      <c r="E58" t="s">
        <v>143</v>
      </c>
      <c r="F58">
        <v>418107</v>
      </c>
      <c r="G58" s="64">
        <f t="shared" si="3"/>
        <v>114.37610534133761</v>
      </c>
    </row>
    <row r="59" spans="1:7" x14ac:dyDescent="0.2">
      <c r="A59" t="s">
        <v>144</v>
      </c>
      <c r="B59">
        <v>365283</v>
      </c>
      <c r="C59" s="64">
        <f t="shared" si="2"/>
        <v>99.925729268823119</v>
      </c>
      <c r="E59" t="s">
        <v>144</v>
      </c>
      <c r="F59">
        <v>421331</v>
      </c>
      <c r="G59" s="64">
        <f t="shared" si="3"/>
        <v>115.2580531767493</v>
      </c>
    </row>
    <row r="60" spans="1:7" x14ac:dyDescent="0.2">
      <c r="A60" t="s">
        <v>145</v>
      </c>
      <c r="B60">
        <v>367290</v>
      </c>
      <c r="C60" s="64">
        <f t="shared" si="2"/>
        <v>100.47475820978815</v>
      </c>
      <c r="E60" t="s">
        <v>145</v>
      </c>
      <c r="F60">
        <v>422382</v>
      </c>
      <c r="G60" s="64">
        <f t="shared" si="3"/>
        <v>115.545561605725</v>
      </c>
    </row>
    <row r="61" spans="1:7" x14ac:dyDescent="0.2">
      <c r="A61" t="s">
        <v>146</v>
      </c>
      <c r="B61">
        <v>366230</v>
      </c>
      <c r="C61" s="64">
        <f t="shared" si="2"/>
        <v>100.18478776762426</v>
      </c>
      <c r="E61" t="s">
        <v>146</v>
      </c>
      <c r="F61">
        <v>420031</v>
      </c>
      <c r="G61" s="64">
        <f t="shared" si="3"/>
        <v>114.90242904956716</v>
      </c>
    </row>
    <row r="62" spans="1:7" x14ac:dyDescent="0.2">
      <c r="A62" t="s">
        <v>147</v>
      </c>
      <c r="B62">
        <v>359362</v>
      </c>
      <c r="C62" s="64">
        <f t="shared" si="2"/>
        <v>98.305998148018972</v>
      </c>
      <c r="E62" t="s">
        <v>147</v>
      </c>
      <c r="F62">
        <v>412965</v>
      </c>
      <c r="G62" s="64">
        <f t="shared" si="3"/>
        <v>112.96947513982184</v>
      </c>
    </row>
    <row r="63" spans="1:7" x14ac:dyDescent="0.2">
      <c r="A63" t="s">
        <v>148</v>
      </c>
      <c r="B63">
        <v>351520</v>
      </c>
      <c r="C63" s="64">
        <f t="shared" si="2"/>
        <v>96.160763990047997</v>
      </c>
      <c r="E63" t="s">
        <v>148</v>
      </c>
      <c r="F63">
        <v>403661</v>
      </c>
      <c r="G63" s="64">
        <f t="shared" si="3"/>
        <v>110.42430061728142</v>
      </c>
    </row>
    <row r="64" spans="1:7" x14ac:dyDescent="0.2">
      <c r="A64" t="s">
        <v>149</v>
      </c>
      <c r="B64">
        <v>346266</v>
      </c>
      <c r="C64" s="64">
        <f t="shared" si="2"/>
        <v>94.723495402190366</v>
      </c>
      <c r="E64" t="s">
        <v>149</v>
      </c>
      <c r="F64">
        <v>397326</v>
      </c>
      <c r="G64" s="64">
        <f t="shared" si="3"/>
        <v>108.69131688982081</v>
      </c>
    </row>
    <row r="65" spans="1:7" x14ac:dyDescent="0.2">
      <c r="A65" t="s">
        <v>150</v>
      </c>
      <c r="B65">
        <v>344993</v>
      </c>
      <c r="C65" s="64">
        <f t="shared" si="2"/>
        <v>94.375257314572792</v>
      </c>
      <c r="E65" t="s">
        <v>150</v>
      </c>
      <c r="F65">
        <v>396514</v>
      </c>
      <c r="G65" s="64">
        <f t="shared" si="3"/>
        <v>108.46918858884243</v>
      </c>
    </row>
    <row r="66" spans="1:7" x14ac:dyDescent="0.2">
      <c r="A66" t="s">
        <v>151</v>
      </c>
      <c r="B66">
        <v>345849</v>
      </c>
      <c r="C66" s="64">
        <f t="shared" si="2"/>
        <v>94.60942212447118</v>
      </c>
      <c r="E66" t="s">
        <v>151</v>
      </c>
      <c r="F66">
        <v>397125</v>
      </c>
      <c r="G66" s="64">
        <f t="shared" si="3"/>
        <v>108.63633192861803</v>
      </c>
    </row>
    <row r="67" spans="1:7" x14ac:dyDescent="0.2">
      <c r="A67" t="s">
        <v>152</v>
      </c>
      <c r="B67">
        <v>346288</v>
      </c>
      <c r="C67" s="64">
        <f t="shared" si="2"/>
        <v>94.729513656650383</v>
      </c>
      <c r="E67" t="s">
        <v>152</v>
      </c>
      <c r="F67">
        <v>398528</v>
      </c>
      <c r="G67" s="64">
        <f t="shared" si="3"/>
        <v>109.02013242895383</v>
      </c>
    </row>
    <row r="68" spans="1:7" x14ac:dyDescent="0.2">
      <c r="A68" t="s">
        <v>153</v>
      </c>
      <c r="B68">
        <v>347852</v>
      </c>
      <c r="C68" s="64">
        <f t="shared" si="2"/>
        <v>95.157356837352566</v>
      </c>
      <c r="E68" t="s">
        <v>153</v>
      </c>
      <c r="F68">
        <v>400001</v>
      </c>
      <c r="G68" s="64">
        <f t="shared" si="3"/>
        <v>109.42308192075326</v>
      </c>
    </row>
    <row r="69" spans="1:7" x14ac:dyDescent="0.2">
      <c r="A69" t="s">
        <v>154</v>
      </c>
      <c r="B69">
        <v>351976</v>
      </c>
      <c r="C69" s="64">
        <f t="shared" si="2"/>
        <v>96.285505991582653</v>
      </c>
      <c r="E69" t="s">
        <v>154</v>
      </c>
      <c r="F69">
        <v>403217</v>
      </c>
      <c r="G69" s="64">
        <f t="shared" si="3"/>
        <v>110.30284129999768</v>
      </c>
    </row>
    <row r="70" spans="1:7" x14ac:dyDescent="0.2">
      <c r="A70" t="s">
        <v>155</v>
      </c>
      <c r="B70">
        <v>354912</v>
      </c>
      <c r="C70" s="64">
        <f t="shared" si="2"/>
        <v>97.08866940497245</v>
      </c>
      <c r="E70" t="s">
        <v>155</v>
      </c>
      <c r="F70">
        <v>405186</v>
      </c>
      <c r="G70" s="64">
        <f t="shared" si="3"/>
        <v>110.84147507416814</v>
      </c>
    </row>
    <row r="71" spans="1:7" x14ac:dyDescent="0.2">
      <c r="A71" t="s">
        <v>156</v>
      </c>
      <c r="B71">
        <v>355755</v>
      </c>
      <c r="C71" s="64">
        <f t="shared" si="2"/>
        <v>97.319277973599014</v>
      </c>
      <c r="E71" t="s">
        <v>156</v>
      </c>
      <c r="F71">
        <v>405570</v>
      </c>
      <c r="G71" s="64">
        <f t="shared" si="3"/>
        <v>110.94652097019733</v>
      </c>
    </row>
    <row r="72" spans="1:7" x14ac:dyDescent="0.2">
      <c r="A72" t="s">
        <v>157</v>
      </c>
      <c r="B72">
        <v>357811</v>
      </c>
      <c r="C72" s="64">
        <f t="shared" si="2"/>
        <v>97.881711208588598</v>
      </c>
      <c r="E72" t="s">
        <v>157</v>
      </c>
      <c r="F72">
        <v>408601</v>
      </c>
      <c r="G72" s="64">
        <f t="shared" si="3"/>
        <v>111.77567230057352</v>
      </c>
    </row>
    <row r="73" spans="1:7" x14ac:dyDescent="0.2">
      <c r="A73" t="s">
        <v>158</v>
      </c>
      <c r="B73">
        <v>359806</v>
      </c>
      <c r="C73" s="64">
        <f t="shared" si="2"/>
        <v>98.427457465302709</v>
      </c>
      <c r="E73" t="s">
        <v>158</v>
      </c>
      <c r="F73">
        <v>409994</v>
      </c>
      <c r="G73" s="64">
        <f t="shared" si="3"/>
        <v>112.15673723070022</v>
      </c>
    </row>
    <row r="74" spans="1:7" x14ac:dyDescent="0.2">
      <c r="A74" t="s">
        <v>159</v>
      </c>
      <c r="B74">
        <v>362575</v>
      </c>
      <c r="C74" s="64">
        <f t="shared" si="2"/>
        <v>99.18493685620065</v>
      </c>
      <c r="E74" t="s">
        <v>159</v>
      </c>
      <c r="F74">
        <v>413292</v>
      </c>
      <c r="G74" s="64">
        <f t="shared" si="3"/>
        <v>113.05892828565918</v>
      </c>
    </row>
    <row r="75" spans="1:7" x14ac:dyDescent="0.2">
      <c r="A75" t="s">
        <v>160</v>
      </c>
      <c r="B75">
        <v>363216</v>
      </c>
      <c r="C75" s="64">
        <f t="shared" si="2"/>
        <v>99.360286906603534</v>
      </c>
      <c r="E75" t="s">
        <v>160</v>
      </c>
      <c r="F75">
        <v>413921</v>
      </c>
      <c r="G75" s="64">
        <f t="shared" si="3"/>
        <v>113.23099565181116</v>
      </c>
    </row>
    <row r="76" spans="1:7" x14ac:dyDescent="0.2">
      <c r="A76" t="s">
        <v>161</v>
      </c>
      <c r="B76">
        <v>364222</v>
      </c>
      <c r="C76" s="64">
        <f t="shared" si="2"/>
        <v>99.635485269638323</v>
      </c>
      <c r="E76" t="s">
        <v>161</v>
      </c>
      <c r="F76">
        <v>414835</v>
      </c>
      <c r="G76" s="64">
        <f t="shared" si="3"/>
        <v>113.48102676892228</v>
      </c>
    </row>
    <row r="77" spans="1:7" x14ac:dyDescent="0.2">
      <c r="A77" t="s">
        <v>162</v>
      </c>
      <c r="B77">
        <v>364173</v>
      </c>
      <c r="C77" s="64">
        <f t="shared" si="2"/>
        <v>99.622080975613756</v>
      </c>
      <c r="E77" t="s">
        <v>162</v>
      </c>
      <c r="F77">
        <v>414099</v>
      </c>
      <c r="G77" s="64">
        <f t="shared" si="3"/>
        <v>113.27968880153301</v>
      </c>
    </row>
    <row r="78" spans="1:7" x14ac:dyDescent="0.2">
      <c r="A78" t="s">
        <v>163</v>
      </c>
      <c r="B78">
        <v>367170</v>
      </c>
      <c r="C78" s="64">
        <f t="shared" si="2"/>
        <v>100.44193136727903</v>
      </c>
      <c r="E78" t="s">
        <v>163</v>
      </c>
      <c r="F78">
        <v>418255</v>
      </c>
      <c r="G78" s="64">
        <f t="shared" si="3"/>
        <v>114.4165917804322</v>
      </c>
    </row>
    <row r="79" spans="1:7" x14ac:dyDescent="0.2">
      <c r="A79" t="s">
        <v>164</v>
      </c>
      <c r="B79">
        <v>366653</v>
      </c>
      <c r="C79" s="64">
        <f t="shared" si="2"/>
        <v>100.3005023874689</v>
      </c>
      <c r="E79" t="s">
        <v>164</v>
      </c>
      <c r="F79">
        <v>418024</v>
      </c>
      <c r="G79" s="64">
        <f t="shared" si="3"/>
        <v>114.35340010860213</v>
      </c>
    </row>
    <row r="80" spans="1:7" x14ac:dyDescent="0.2">
      <c r="A80" t="s">
        <v>90</v>
      </c>
      <c r="B80">
        <v>369731</v>
      </c>
      <c r="C80" s="64">
        <f t="shared" si="2"/>
        <v>101.14251089782782</v>
      </c>
      <c r="E80" t="s">
        <v>90</v>
      </c>
      <c r="F80">
        <v>420779</v>
      </c>
      <c r="G80" s="64">
        <f t="shared" si="3"/>
        <v>115.10704970120734</v>
      </c>
    </row>
    <row r="81" spans="1:7" x14ac:dyDescent="0.2">
      <c r="A81" t="s">
        <v>91</v>
      </c>
      <c r="B81">
        <v>373094</v>
      </c>
      <c r="C81" s="64">
        <f t="shared" si="2"/>
        <v>102.0624831591459</v>
      </c>
      <c r="E81" t="s">
        <v>91</v>
      </c>
      <c r="F81">
        <v>423282</v>
      </c>
      <c r="G81" s="64">
        <f t="shared" si="3"/>
        <v>115.79176292454341</v>
      </c>
    </row>
    <row r="82" spans="1:7" x14ac:dyDescent="0.2">
      <c r="A82" t="s">
        <v>92</v>
      </c>
      <c r="B82">
        <v>375816</v>
      </c>
      <c r="C82" s="64">
        <f t="shared" si="2"/>
        <v>102.80710537006109</v>
      </c>
      <c r="E82" t="s">
        <v>92</v>
      </c>
      <c r="F82">
        <v>427197</v>
      </c>
      <c r="G82" s="64">
        <f t="shared" si="3"/>
        <v>116.86273866140343</v>
      </c>
    </row>
    <row r="83" spans="1:7" x14ac:dyDescent="0.2">
      <c r="A83" t="s">
        <v>93</v>
      </c>
      <c r="B83">
        <v>378210</v>
      </c>
      <c r="C83" s="64">
        <f t="shared" si="2"/>
        <v>103.46200087811803</v>
      </c>
      <c r="E83" t="s">
        <v>93</v>
      </c>
      <c r="F83">
        <v>429922</v>
      </c>
      <c r="G83" s="64">
        <f t="shared" si="3"/>
        <v>117.60818154338136</v>
      </c>
    </row>
    <row r="84" spans="1:7" x14ac:dyDescent="0.2">
      <c r="A84" t="s">
        <v>94</v>
      </c>
      <c r="B84">
        <v>380380</v>
      </c>
      <c r="C84" s="64">
        <f t="shared" si="2"/>
        <v>104.05561961349129</v>
      </c>
      <c r="E84" t="s">
        <v>94</v>
      </c>
      <c r="F84">
        <v>432660</v>
      </c>
      <c r="G84" s="64">
        <f t="shared" si="3"/>
        <v>118.35718066663111</v>
      </c>
    </row>
    <row r="85" spans="1:7" x14ac:dyDescent="0.2">
      <c r="A85" t="s">
        <v>99</v>
      </c>
      <c r="B85">
        <v>383506</v>
      </c>
      <c r="C85" s="64">
        <f t="shared" ref="C85:C90" si="4">100*B85/AVERAGE($B$76:$B$79)</f>
        <v>104.91075886085386</v>
      </c>
      <c r="E85" t="s">
        <v>99</v>
      </c>
      <c r="F85">
        <v>436128</v>
      </c>
      <c r="G85" s="64">
        <f t="shared" ref="G85:G90" si="5">100*F85/AVERAGE($B$76:$B$79)</f>
        <v>119.30587641514467</v>
      </c>
    </row>
    <row r="86" spans="1:7" x14ac:dyDescent="0.2">
      <c r="A86" t="s">
        <v>101</v>
      </c>
      <c r="B86">
        <v>386158</v>
      </c>
      <c r="C86" s="64">
        <f t="shared" si="4"/>
        <v>105.6362320803054</v>
      </c>
      <c r="E86" t="s">
        <v>101</v>
      </c>
      <c r="F86">
        <v>438985</v>
      </c>
      <c r="G86" s="64">
        <f t="shared" si="5"/>
        <v>120.08742882388262</v>
      </c>
    </row>
    <row r="87" spans="1:7" x14ac:dyDescent="0.2">
      <c r="A87" t="s">
        <v>102</v>
      </c>
      <c r="B87">
        <v>388735</v>
      </c>
      <c r="C87" s="64">
        <f t="shared" si="4"/>
        <v>106.34118852318875</v>
      </c>
      <c r="E87" t="s">
        <v>102</v>
      </c>
      <c r="F87">
        <v>441939</v>
      </c>
      <c r="G87" s="64">
        <f t="shared" si="5"/>
        <v>120.89551626364879</v>
      </c>
    </row>
    <row r="88" spans="1:7" x14ac:dyDescent="0.2">
      <c r="A88" t="s">
        <v>165</v>
      </c>
      <c r="B88">
        <v>390155</v>
      </c>
      <c r="C88" s="64">
        <f t="shared" si="4"/>
        <v>106.72963949288</v>
      </c>
      <c r="E88" t="s">
        <v>165</v>
      </c>
      <c r="F88">
        <v>443590</v>
      </c>
      <c r="G88" s="64">
        <f t="shared" si="5"/>
        <v>121.34715890517009</v>
      </c>
    </row>
    <row r="89" spans="1:7" x14ac:dyDescent="0.2">
      <c r="A89" t="s">
        <v>167</v>
      </c>
      <c r="B89">
        <v>391595</v>
      </c>
      <c r="C89" s="64">
        <f t="shared" si="4"/>
        <v>107.12356160298943</v>
      </c>
      <c r="E89" t="s">
        <v>167</v>
      </c>
      <c r="F89">
        <v>445993</v>
      </c>
      <c r="G89" s="64">
        <f t="shared" si="5"/>
        <v>122.00451642641521</v>
      </c>
    </row>
    <row r="90" spans="1:7" x14ac:dyDescent="0.2">
      <c r="A90" t="s">
        <v>166</v>
      </c>
      <c r="B90">
        <v>393238</v>
      </c>
      <c r="C90" s="64">
        <f t="shared" si="4"/>
        <v>107.57301578834347</v>
      </c>
      <c r="E90" t="s">
        <v>166</v>
      </c>
      <c r="F90">
        <v>447999</v>
      </c>
      <c r="G90" s="64">
        <f t="shared" si="5"/>
        <v>122.55327181035933</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sqref="A1:O1"/>
    </sheetView>
  </sheetViews>
  <sheetFormatPr defaultRowHeight="12.75" x14ac:dyDescent="0.2"/>
  <cols>
    <col min="1" max="3" style="304" width="9.140625" collapsed="false"/>
    <col min="4" max="4" customWidth="true" style="304" width="11.85546875" collapsed="false"/>
    <col min="5" max="9" style="304" width="9.140625" collapsed="false"/>
    <col min="10" max="10" customWidth="true" style="304" width="12.0" collapsed="false"/>
    <col min="11" max="11" style="304" width="9.140625" collapsed="false"/>
    <col min="12" max="12" customWidth="true" style="304" width="10.85546875" collapsed="false"/>
    <col min="13" max="14" style="304" width="9.140625" collapsed="false"/>
    <col min="15" max="15" customWidth="true" style="304" width="11.5703125" collapsed="false"/>
    <col min="16" max="16384" style="304" width="9.140625" collapsed="false"/>
  </cols>
  <sheetData>
    <row r="1" spans="1:16" ht="27.75" x14ac:dyDescent="0.2">
      <c r="A1" s="397" t="s">
        <v>277</v>
      </c>
      <c r="B1" s="398"/>
      <c r="C1" s="398"/>
      <c r="D1" s="398"/>
      <c r="E1" s="398"/>
      <c r="F1" s="398"/>
      <c r="G1" s="398"/>
      <c r="H1" s="398"/>
      <c r="I1" s="398"/>
      <c r="J1" s="398"/>
      <c r="K1" s="398"/>
      <c r="L1" s="398"/>
      <c r="M1" s="398"/>
      <c r="N1" s="398"/>
      <c r="O1" s="398"/>
    </row>
    <row r="2" spans="1:16" ht="20.25" x14ac:dyDescent="0.3">
      <c r="A2" s="305" t="s">
        <v>278</v>
      </c>
      <c r="B2" s="306"/>
      <c r="C2" s="306"/>
      <c r="D2" s="306"/>
      <c r="E2" s="306"/>
      <c r="F2" s="306"/>
      <c r="G2" s="306"/>
      <c r="H2" s="306"/>
      <c r="I2" s="306"/>
      <c r="J2" s="306"/>
      <c r="K2" s="306"/>
      <c r="L2" s="306"/>
      <c r="M2" s="306"/>
      <c r="N2" s="306"/>
      <c r="O2" s="306"/>
    </row>
    <row r="3" spans="1:16" ht="15.75" x14ac:dyDescent="0.25">
      <c r="A3" s="307" t="s">
        <v>279</v>
      </c>
      <c r="B3" s="307"/>
      <c r="C3" s="307"/>
      <c r="D3" s="308"/>
      <c r="E3" s="309"/>
      <c r="F3" s="309"/>
      <c r="G3" s="309"/>
      <c r="H3" s="309"/>
      <c r="I3" s="309"/>
      <c r="J3" s="309"/>
      <c r="K3" s="309"/>
      <c r="L3" s="309"/>
      <c r="M3" s="309"/>
      <c r="N3" s="309"/>
      <c r="O3" s="309"/>
    </row>
    <row r="4" spans="1:16" ht="18.75" thickBot="1" x14ac:dyDescent="0.3">
      <c r="A4" s="309"/>
      <c r="B4" s="309"/>
      <c r="C4" s="308"/>
      <c r="D4" s="310"/>
      <c r="E4" s="310"/>
      <c r="F4" s="311"/>
      <c r="G4" s="310"/>
      <c r="H4" s="310"/>
      <c r="I4" s="310"/>
      <c r="J4" s="310"/>
      <c r="K4" s="310"/>
      <c r="L4" s="310"/>
      <c r="M4" s="310"/>
      <c r="N4" s="310"/>
      <c r="O4" s="312"/>
    </row>
    <row r="5" spans="1:16" ht="63.75" x14ac:dyDescent="0.2">
      <c r="A5" s="313"/>
      <c r="B5" s="313"/>
      <c r="C5" s="314" t="s">
        <v>250</v>
      </c>
      <c r="D5" s="314" t="s">
        <v>251</v>
      </c>
      <c r="E5" s="315" t="s">
        <v>5</v>
      </c>
      <c r="F5" s="316"/>
      <c r="G5" s="316"/>
      <c r="H5" s="315"/>
      <c r="I5" s="315"/>
      <c r="J5" s="317" t="s">
        <v>0</v>
      </c>
      <c r="K5" s="315" t="s">
        <v>6</v>
      </c>
      <c r="L5" s="315"/>
      <c r="M5" s="315"/>
      <c r="N5" s="315"/>
      <c r="O5" s="315"/>
    </row>
    <row r="6" spans="1:16" ht="63.75" x14ac:dyDescent="0.2">
      <c r="A6" s="318"/>
      <c r="B6" s="318"/>
      <c r="C6" s="319"/>
      <c r="D6" s="319" t="s">
        <v>10</v>
      </c>
      <c r="E6" s="319" t="s">
        <v>10</v>
      </c>
      <c r="F6" s="320" t="s">
        <v>20</v>
      </c>
      <c r="G6" s="320" t="s">
        <v>252</v>
      </c>
      <c r="H6" s="320" t="s">
        <v>36</v>
      </c>
      <c r="I6" s="320" t="s">
        <v>37</v>
      </c>
      <c r="J6" s="320" t="s">
        <v>10</v>
      </c>
      <c r="K6" s="320" t="s">
        <v>10</v>
      </c>
      <c r="L6" s="320" t="s">
        <v>23</v>
      </c>
      <c r="M6" s="320" t="s">
        <v>24</v>
      </c>
      <c r="N6" s="320" t="s">
        <v>25</v>
      </c>
      <c r="O6" s="320" t="s">
        <v>26</v>
      </c>
    </row>
    <row r="7" spans="1:16" x14ac:dyDescent="0.2">
      <c r="A7" s="318"/>
      <c r="B7" s="318"/>
      <c r="C7" s="319"/>
      <c r="D7" s="319"/>
      <c r="E7" s="319"/>
      <c r="F7" s="320"/>
      <c r="G7" s="320"/>
      <c r="H7" s="320"/>
      <c r="I7" s="320"/>
      <c r="J7" s="320"/>
      <c r="K7" s="320"/>
      <c r="L7" s="320"/>
      <c r="M7" s="320"/>
      <c r="N7" s="320"/>
      <c r="O7" s="320"/>
    </row>
    <row r="8" spans="1:16" ht="13.5" thickBot="1" x14ac:dyDescent="0.25">
      <c r="A8" s="321" t="s">
        <v>45</v>
      </c>
      <c r="B8" s="322"/>
      <c r="C8" s="323" t="s">
        <v>248</v>
      </c>
      <c r="D8" s="323" t="s">
        <v>46</v>
      </c>
      <c r="E8" s="323" t="s">
        <v>47</v>
      </c>
      <c r="F8" s="324" t="s">
        <v>40</v>
      </c>
      <c r="G8" s="324" t="s">
        <v>12</v>
      </c>
      <c r="H8" s="324" t="s">
        <v>14</v>
      </c>
      <c r="I8" s="324" t="s">
        <v>13</v>
      </c>
      <c r="J8" s="324" t="s">
        <v>31</v>
      </c>
      <c r="K8" s="324" t="s">
        <v>181</v>
      </c>
      <c r="L8" s="324" t="s">
        <v>48</v>
      </c>
      <c r="M8" s="324" t="s">
        <v>49</v>
      </c>
      <c r="N8" s="324" t="s">
        <v>50</v>
      </c>
      <c r="O8" s="324" t="s">
        <v>249</v>
      </c>
    </row>
    <row r="9" spans="1:16" x14ac:dyDescent="0.2">
      <c r="A9" s="308"/>
      <c r="B9" s="308"/>
      <c r="C9" s="325"/>
      <c r="D9" s="326"/>
      <c r="E9" s="326"/>
      <c r="F9" s="326"/>
      <c r="G9" s="326"/>
      <c r="H9" s="326"/>
      <c r="I9" s="326"/>
      <c r="J9" s="326"/>
      <c r="K9" s="326"/>
      <c r="L9" s="326"/>
      <c r="M9" s="326"/>
      <c r="N9" s="326"/>
      <c r="O9" s="326"/>
    </row>
    <row r="10" spans="1:16" ht="14.25" x14ac:dyDescent="0.2">
      <c r="A10" s="327" t="s">
        <v>232</v>
      </c>
      <c r="B10" s="328"/>
      <c r="C10" s="329">
        <v>1000.0000000000007</v>
      </c>
      <c r="D10" s="329">
        <v>12.317858740333689</v>
      </c>
      <c r="E10" s="329">
        <v>172.11719168776744</v>
      </c>
      <c r="F10" s="329">
        <v>18.914145065189203</v>
      </c>
      <c r="G10" s="329">
        <v>105.61100456233375</v>
      </c>
      <c r="H10" s="329">
        <v>34.608208680752135</v>
      </c>
      <c r="I10" s="329">
        <v>12.98383337949239</v>
      </c>
      <c r="J10" s="329">
        <v>58.820154410877166</v>
      </c>
      <c r="K10" s="329">
        <v>756.74479516102224</v>
      </c>
      <c r="L10" s="329">
        <v>136.50845272336824</v>
      </c>
      <c r="M10" s="329">
        <v>79.068333222601865</v>
      </c>
      <c r="N10" s="329">
        <v>285.1868679716714</v>
      </c>
      <c r="O10" s="329">
        <v>255.98114124338059</v>
      </c>
      <c r="P10" s="330"/>
    </row>
    <row r="11" spans="1:16" x14ac:dyDescent="0.2">
      <c r="A11" s="330"/>
      <c r="B11" s="330"/>
      <c r="C11" s="330"/>
      <c r="D11" s="330"/>
      <c r="E11" s="330"/>
      <c r="P11" s="330"/>
    </row>
    <row r="12" spans="1:16" x14ac:dyDescent="0.2">
      <c r="A12" s="331" t="s">
        <v>213</v>
      </c>
      <c r="B12" s="332"/>
      <c r="C12" s="333"/>
      <c r="D12" s="333"/>
      <c r="E12" s="333"/>
      <c r="F12" s="333"/>
      <c r="G12" s="333"/>
      <c r="H12" s="334"/>
      <c r="I12" s="334"/>
      <c r="J12" s="334"/>
      <c r="K12" s="334"/>
      <c r="L12" s="334"/>
      <c r="M12" s="334"/>
      <c r="N12" s="334"/>
      <c r="O12" s="332"/>
      <c r="P12" s="330"/>
    </row>
    <row r="13" spans="1:16" x14ac:dyDescent="0.2">
      <c r="A13" s="332">
        <v>2017</v>
      </c>
      <c r="B13" s="332"/>
      <c r="C13" s="335">
        <v>4.7312040072332806E-2</v>
      </c>
      <c r="D13" s="335">
        <v>0.72359855814761609</v>
      </c>
      <c r="E13" s="335">
        <v>-0.18068766489098298</v>
      </c>
      <c r="F13" s="335">
        <v>-1.0379378720285954</v>
      </c>
      <c r="G13" s="335">
        <v>-0.17778667341275955</v>
      </c>
      <c r="H13" s="335">
        <v>0.1584472804243191</v>
      </c>
      <c r="I13" s="335">
        <v>1.4667679505450781E-2</v>
      </c>
      <c r="J13" s="335">
        <v>0.22109972881477802</v>
      </c>
      <c r="K13" s="335">
        <v>7.0984932132164502E-2</v>
      </c>
      <c r="L13" s="335">
        <v>-0.17276072478549498</v>
      </c>
      <c r="M13" s="335">
        <v>-7.9696277802018933E-2</v>
      </c>
      <c r="N13" s="335">
        <v>0.23204330617357094</v>
      </c>
      <c r="O13" s="335">
        <v>6.7604145292819773E-2</v>
      </c>
      <c r="P13" s="330"/>
    </row>
    <row r="14" spans="1:16" x14ac:dyDescent="0.2">
      <c r="A14" s="331"/>
      <c r="B14" s="332"/>
      <c r="C14" s="335"/>
      <c r="D14" s="335"/>
      <c r="E14" s="335"/>
      <c r="F14" s="335"/>
      <c r="G14" s="335"/>
      <c r="H14" s="336"/>
      <c r="I14" s="336"/>
      <c r="J14" s="336"/>
      <c r="K14" s="336"/>
      <c r="L14" s="336"/>
      <c r="M14" s="336"/>
      <c r="N14" s="336"/>
      <c r="O14" s="335"/>
      <c r="P14" s="330"/>
    </row>
    <row r="15" spans="1:16" x14ac:dyDescent="0.2">
      <c r="A15" s="331" t="s">
        <v>212</v>
      </c>
      <c r="B15" s="332"/>
      <c r="C15" s="335"/>
      <c r="D15" s="335"/>
      <c r="E15" s="335"/>
      <c r="F15" s="335"/>
      <c r="G15" s="335"/>
      <c r="H15" s="336"/>
      <c r="I15" s="336"/>
      <c r="J15" s="336"/>
      <c r="K15" s="336"/>
      <c r="L15" s="336"/>
      <c r="M15" s="336"/>
      <c r="N15" s="336"/>
      <c r="O15" s="335"/>
      <c r="P15" s="330"/>
    </row>
    <row r="16" spans="1:16" x14ac:dyDescent="0.2">
      <c r="A16" s="332">
        <v>2017</v>
      </c>
      <c r="B16" s="332" t="s">
        <v>3</v>
      </c>
      <c r="C16" s="335">
        <v>5.0034925580755285E-3</v>
      </c>
      <c r="D16" s="335">
        <v>0.26016083718665151</v>
      </c>
      <c r="E16" s="335">
        <v>-0.19306766604598735</v>
      </c>
      <c r="F16" s="335">
        <v>-0.35955924292010444</v>
      </c>
      <c r="G16" s="335">
        <v>-0.28827365245427394</v>
      </c>
      <c r="H16" s="335">
        <v>6.1890493721106221E-2</v>
      </c>
      <c r="I16" s="335">
        <v>6.385583675334594E-2</v>
      </c>
      <c r="J16" s="335">
        <v>-0.32550471584589236</v>
      </c>
      <c r="K16" s="335">
        <v>6.7161172286467341E-2</v>
      </c>
      <c r="L16" s="335">
        <v>0.1035923307038944</v>
      </c>
      <c r="M16" s="335">
        <v>-3.2897670359810505E-2</v>
      </c>
      <c r="N16" s="335">
        <v>0.1207977725910192</v>
      </c>
      <c r="O16" s="335">
        <v>1.8514737866204278E-2</v>
      </c>
      <c r="P16" s="330"/>
    </row>
    <row r="17" spans="1:16" x14ac:dyDescent="0.2">
      <c r="A17" s="332"/>
      <c r="B17" s="332" t="s">
        <v>4</v>
      </c>
      <c r="C17" s="335">
        <v>5.6008672909957369E-2</v>
      </c>
      <c r="D17" s="335">
        <v>0.2641801337195826</v>
      </c>
      <c r="E17" s="335">
        <v>6.2559195942779589E-2</v>
      </c>
      <c r="F17" s="335">
        <v>-0.37855295729212202</v>
      </c>
      <c r="G17" s="335">
        <v>0.15599170622229153</v>
      </c>
      <c r="H17" s="335">
        <v>5.9544672950340161E-2</v>
      </c>
      <c r="I17" s="335">
        <v>-6.3335316087620441E-2</v>
      </c>
      <c r="J17" s="335">
        <v>0.57508606621333724</v>
      </c>
      <c r="K17" s="335">
        <v>9.0125448275246711E-3</v>
      </c>
      <c r="L17" s="335">
        <v>-0.40178341924634875</v>
      </c>
      <c r="M17" s="335">
        <v>-3.4182379603509006E-3</v>
      </c>
      <c r="N17" s="335">
        <v>0.15740850988661403</v>
      </c>
      <c r="O17" s="335">
        <v>6.5143641244880257E-2</v>
      </c>
      <c r="P17" s="330"/>
    </row>
    <row r="18" spans="1:16" x14ac:dyDescent="0.2">
      <c r="A18" s="332"/>
      <c r="B18" s="332" t="s">
        <v>1</v>
      </c>
      <c r="C18" s="335">
        <v>-2.4473434847505082E-2</v>
      </c>
      <c r="D18" s="335">
        <v>0.45948946584543071</v>
      </c>
      <c r="E18" s="335">
        <v>-1.4422275008807439E-2</v>
      </c>
      <c r="F18" s="335">
        <v>-0.71758003726452024</v>
      </c>
      <c r="G18" s="335">
        <v>-2.1162560581200474E-2</v>
      </c>
      <c r="H18" s="335">
        <v>0.37765196052919059</v>
      </c>
      <c r="I18" s="335">
        <v>-1.5907339021070666E-2</v>
      </c>
      <c r="J18" s="335">
        <v>7.3328949453055348E-2</v>
      </c>
      <c r="K18" s="335">
        <v>-3.9667532916332071E-2</v>
      </c>
      <c r="L18" s="335">
        <v>3.0564264773369487E-2</v>
      </c>
      <c r="M18" s="335">
        <v>-0.29323073708997782</v>
      </c>
      <c r="N18" s="335">
        <v>-3.2842662872845096E-3</v>
      </c>
      <c r="O18" s="335">
        <v>-3.8406210086283643E-2</v>
      </c>
      <c r="P18" s="330"/>
    </row>
    <row r="19" spans="1:16" x14ac:dyDescent="0.2">
      <c r="A19" s="332"/>
      <c r="B19" s="332" t="s">
        <v>2</v>
      </c>
      <c r="C19" s="335">
        <v>4.7380250085637954E-2</v>
      </c>
      <c r="D19" s="335">
        <v>2.3519581542863488E-2</v>
      </c>
      <c r="E19" s="335">
        <v>-0.11140603275745509</v>
      </c>
      <c r="F19" s="335">
        <v>2.8996903962608123E-2</v>
      </c>
      <c r="G19" s="335">
        <v>-1.5511477551766184E-2</v>
      </c>
      <c r="H19" s="335">
        <v>-0.52452328520427027</v>
      </c>
      <c r="I19" s="335">
        <v>2.4040614034337437E-2</v>
      </c>
      <c r="J19" s="335">
        <v>0.24480438422795903</v>
      </c>
      <c r="K19" s="335">
        <v>6.5708910535211551E-2</v>
      </c>
      <c r="L19" s="335">
        <v>4.8374551269003696E-2</v>
      </c>
      <c r="M19" s="335">
        <v>0.41269375647042805</v>
      </c>
      <c r="N19" s="335">
        <v>-2.7454206982580054E-2</v>
      </c>
      <c r="O19" s="335">
        <v>7.5330304767717848E-2</v>
      </c>
      <c r="P19" s="330"/>
    </row>
    <row r="20" spans="1:16" x14ac:dyDescent="0.2">
      <c r="A20" s="332">
        <v>2018</v>
      </c>
      <c r="B20" s="332" t="s">
        <v>3</v>
      </c>
      <c r="C20" s="335">
        <v>-6.8921654593423476E-2</v>
      </c>
      <c r="D20" s="335">
        <v>0.10328165369386522</v>
      </c>
      <c r="E20" s="335">
        <v>-0.19686450831049029</v>
      </c>
      <c r="F20" s="335">
        <v>0.29848226895676788</v>
      </c>
      <c r="G20" s="335">
        <v>-0.50945256145262796</v>
      </c>
      <c r="H20" s="335">
        <v>0.32292556730116884</v>
      </c>
      <c r="I20" s="335">
        <v>9.1322644177849188E-2</v>
      </c>
      <c r="J20" s="335">
        <v>0.2051933648297033</v>
      </c>
      <c r="K20" s="335">
        <v>-6.0636075705544634E-2</v>
      </c>
      <c r="L20" s="335">
        <v>-0.1954035757727679</v>
      </c>
      <c r="M20" s="335">
        <v>-0.14041695872717419</v>
      </c>
      <c r="N20" s="335">
        <v>-7.4718377881999309E-2</v>
      </c>
      <c r="O20" s="335">
        <v>5.3013517047539871E-2</v>
      </c>
      <c r="P20" s="330"/>
    </row>
    <row r="21" spans="1:16" x14ac:dyDescent="0.2">
      <c r="A21" s="332"/>
      <c r="B21" s="332" t="s">
        <v>4</v>
      </c>
      <c r="C21" s="335">
        <v>-3.3341513844598047E-2</v>
      </c>
      <c r="D21" s="335">
        <v>1.1922353024629295E-2</v>
      </c>
      <c r="E21" s="335">
        <v>4.5722950840820786E-2</v>
      </c>
      <c r="F21" s="335">
        <v>0.69265962146597415</v>
      </c>
      <c r="G21" s="335">
        <v>-3.5999132909547704E-2</v>
      </c>
      <c r="H21" s="335">
        <v>-7.8960390526017221E-4</v>
      </c>
      <c r="I21" s="335">
        <v>-1.8643736308199266E-2</v>
      </c>
      <c r="J21" s="335">
        <v>-1.3505255111326164</v>
      </c>
      <c r="K21" s="335">
        <v>5.0725071284385415E-2</v>
      </c>
      <c r="L21" s="335">
        <v>0.22502075623358486</v>
      </c>
      <c r="M21" s="335">
        <v>-0.25653732873585078</v>
      </c>
      <c r="N21" s="335">
        <v>4.3581442733908737E-2</v>
      </c>
      <c r="O21" s="335">
        <v>6.1391585182923869E-2</v>
      </c>
      <c r="P21" s="330"/>
    </row>
    <row r="22" spans="1:16" x14ac:dyDescent="0.2">
      <c r="A22" s="337"/>
      <c r="B22" s="351" t="s">
        <v>1</v>
      </c>
      <c r="C22" s="336">
        <v>-7.5204132483541741E-2</v>
      </c>
      <c r="D22" s="336">
        <v>0</v>
      </c>
      <c r="E22" s="336">
        <v>-0.19088118558204803</v>
      </c>
      <c r="F22" s="335">
        <v>1.8155032328463272</v>
      </c>
      <c r="G22" s="335">
        <v>-0.16612776691043996</v>
      </c>
      <c r="H22" s="336">
        <v>-1.2091896225952525</v>
      </c>
      <c r="I22" s="336">
        <v>-0.37554926944272093</v>
      </c>
      <c r="J22" s="336">
        <v>0.16969321559048289</v>
      </c>
      <c r="K22" s="336">
        <v>-6.9523579171515415E-2</v>
      </c>
      <c r="L22" s="336">
        <v>4.7585620401979778E-2</v>
      </c>
      <c r="M22" s="336">
        <v>-0.33915792748266949</v>
      </c>
      <c r="N22" s="336">
        <v>-4.0594450807507343E-2</v>
      </c>
      <c r="O22" s="335">
        <v>-8.1439479232403578E-2</v>
      </c>
      <c r="P22" s="330"/>
    </row>
    <row r="23" spans="1:16" x14ac:dyDescent="0.2">
      <c r="A23" s="338" t="s">
        <v>211</v>
      </c>
      <c r="B23" s="339"/>
      <c r="C23" s="340"/>
      <c r="D23" s="336"/>
      <c r="E23" s="336"/>
      <c r="F23" s="335"/>
      <c r="G23" s="335"/>
      <c r="H23" s="336"/>
      <c r="I23" s="336"/>
      <c r="J23" s="336"/>
      <c r="K23" s="336"/>
      <c r="L23" s="336"/>
      <c r="M23" s="336"/>
      <c r="N23" s="336"/>
      <c r="O23" s="335"/>
      <c r="P23" s="330"/>
    </row>
    <row r="24" spans="1:16" x14ac:dyDescent="0.2">
      <c r="A24" s="332">
        <v>2017</v>
      </c>
      <c r="B24" s="332" t="s">
        <v>3</v>
      </c>
      <c r="C24" s="335">
        <v>5.0356203708856739E-3</v>
      </c>
      <c r="D24" s="335">
        <v>0.27384595405637313</v>
      </c>
      <c r="E24" s="335">
        <v>-0.18909734263601319</v>
      </c>
      <c r="F24" s="335">
        <v>-0.37102721690922547</v>
      </c>
      <c r="G24" s="335">
        <v>-0.27987487979050929</v>
      </c>
      <c r="H24" s="335">
        <v>5.9106720175871708E-2</v>
      </c>
      <c r="I24" s="335">
        <v>6.6705137579137208E-2</v>
      </c>
      <c r="J24" s="335">
        <v>-0.3396666981987595</v>
      </c>
      <c r="K24" s="335">
        <v>6.7745509013472649E-2</v>
      </c>
      <c r="L24" s="335">
        <v>0.10231808628122785</v>
      </c>
      <c r="M24" s="335">
        <v>-3.2949209351396114E-2</v>
      </c>
      <c r="N24" s="335">
        <v>0.12376071780371145</v>
      </c>
      <c r="O24" s="335">
        <v>1.8598231098931883E-2</v>
      </c>
      <c r="P24" s="330"/>
    </row>
    <row r="25" spans="1:16" x14ac:dyDescent="0.2">
      <c r="A25" s="332"/>
      <c r="B25" s="332" t="s">
        <v>4</v>
      </c>
      <c r="C25" s="335">
        <v>6.1660190798185077E-2</v>
      </c>
      <c r="D25" s="335">
        <v>0.55424311003762217</v>
      </c>
      <c r="E25" s="335">
        <v>-0.12705412211015954</v>
      </c>
      <c r="F25" s="335">
        <v>-0.77260107524128596</v>
      </c>
      <c r="G25" s="335">
        <v>-0.12097492551992328</v>
      </c>
      <c r="H25" s="335">
        <v>0.12254172209932301</v>
      </c>
      <c r="I25" s="335">
        <v>6.4166127196063627E-4</v>
      </c>
      <c r="J25" s="335">
        <v>0.27273792183397649</v>
      </c>
      <c r="K25" s="335">
        <v>7.6549042678286661E-2</v>
      </c>
      <c r="L25" s="335">
        <v>-0.29779516970047659</v>
      </c>
      <c r="M25" s="335">
        <v>-3.6709037252791177E-2</v>
      </c>
      <c r="N25" s="335">
        <v>0.28037126898163844</v>
      </c>
      <c r="O25" s="335">
        <v>8.4361620601791643E-2</v>
      </c>
      <c r="P25" s="330"/>
    </row>
    <row r="26" spans="1:16" x14ac:dyDescent="0.2">
      <c r="A26" s="332"/>
      <c r="B26" s="332" t="s">
        <v>1</v>
      </c>
      <c r="C26" s="335">
        <v>3.7095891402794123E-2</v>
      </c>
      <c r="D26" s="335">
        <v>1.0292756763754518</v>
      </c>
      <c r="E26" s="335">
        <v>-0.14523042216363358</v>
      </c>
      <c r="F26" s="335">
        <v>-1.5151291653449306</v>
      </c>
      <c r="G26" s="335">
        <v>-0.14531177713212884</v>
      </c>
      <c r="H26" s="335">
        <v>0.50765076689254229</v>
      </c>
      <c r="I26" s="335">
        <v>-1.487178982280124E-2</v>
      </c>
      <c r="J26" s="335">
        <v>0.34235573639098682</v>
      </c>
      <c r="K26" s="335">
        <v>3.6627617759865672E-2</v>
      </c>
      <c r="L26" s="335">
        <v>-0.27141853877015176</v>
      </c>
      <c r="M26" s="335">
        <v>-0.3383088584044236</v>
      </c>
      <c r="N26" s="335">
        <v>0.274178718100615</v>
      </c>
      <c r="O26" s="335">
        <v>4.5556599537110998E-2</v>
      </c>
      <c r="P26" s="330"/>
    </row>
    <row r="27" spans="1:16" x14ac:dyDescent="0.2">
      <c r="A27" s="332"/>
      <c r="B27" s="332" t="s">
        <v>2</v>
      </c>
      <c r="C27" s="335">
        <v>8.5226622624601234E-2</v>
      </c>
      <c r="D27" s="335">
        <v>1.0153872781778484</v>
      </c>
      <c r="E27" s="335">
        <v>-0.26175280875682105</v>
      </c>
      <c r="F27" s="335">
        <v>-1.4676988726467499</v>
      </c>
      <c r="G27" s="335">
        <v>-0.16374055767318652</v>
      </c>
      <c r="H27" s="335">
        <v>-4.7402745071911667E-2</v>
      </c>
      <c r="I27" s="335">
        <v>8.268326079663435E-3</v>
      </c>
      <c r="J27" s="335">
        <v>0.58899702575589963</v>
      </c>
      <c r="K27" s="335">
        <v>0.10305345752077422</v>
      </c>
      <c r="L27" s="335">
        <v>-0.22570797850156588</v>
      </c>
      <c r="M27" s="335">
        <v>8.6550069580226818E-2</v>
      </c>
      <c r="N27" s="335">
        <v>0.24756058556131277</v>
      </c>
      <c r="O27" s="335">
        <v>0.12175105362461913</v>
      </c>
      <c r="P27" s="330"/>
    </row>
    <row r="28" spans="1:16" x14ac:dyDescent="0.2">
      <c r="A28" s="332">
        <v>2018</v>
      </c>
      <c r="B28" s="332" t="s">
        <v>3</v>
      </c>
      <c r="C28" s="335">
        <v>1.0328418135641115E-2</v>
      </c>
      <c r="D28" s="335">
        <v>0.85087846232814179</v>
      </c>
      <c r="E28" s="335">
        <v>-0.2650217819805345</v>
      </c>
      <c r="F28" s="335">
        <v>-0.75758544732860145</v>
      </c>
      <c r="G28" s="335">
        <v>-0.38705498101492264</v>
      </c>
      <c r="H28" s="335">
        <v>0.24148817632154795</v>
      </c>
      <c r="I28" s="335">
        <v>3.5056629314866861E-2</v>
      </c>
      <c r="J28" s="335">
        <v>1.0749827392725675</v>
      </c>
      <c r="K28" s="335">
        <v>-2.5489278537804694E-2</v>
      </c>
      <c r="L28" s="335">
        <v>-0.52914459308597284</v>
      </c>
      <c r="M28" s="335">
        <v>-2.1295426294631881E-2</v>
      </c>
      <c r="N28" s="335">
        <v>5.2802546109065318E-2</v>
      </c>
      <c r="O28" s="335">
        <v>0.15611775543336037</v>
      </c>
      <c r="P28" s="330"/>
    </row>
    <row r="29" spans="1:16" x14ac:dyDescent="0.2">
      <c r="A29" s="332"/>
      <c r="B29" s="332" t="s">
        <v>4</v>
      </c>
      <c r="C29" s="335">
        <v>-8.0280836718471527E-2</v>
      </c>
      <c r="D29" s="335">
        <v>0.58458119540406583</v>
      </c>
      <c r="E29" s="335">
        <v>-0.28499683312392943</v>
      </c>
      <c r="F29" s="335">
        <v>0.31875136026405793</v>
      </c>
      <c r="G29" s="335">
        <v>-0.59366602857311435</v>
      </c>
      <c r="H29" s="335">
        <v>0.17013369504832454</v>
      </c>
      <c r="I29" s="335">
        <v>8.5374155024031673E-2</v>
      </c>
      <c r="J29" s="335">
        <v>-0.7976760978157138</v>
      </c>
      <c r="K29" s="335">
        <v>1.6511039793876137E-2</v>
      </c>
      <c r="L29" s="335">
        <v>0.10904896508903139</v>
      </c>
      <c r="M29" s="335">
        <v>-0.27898510255610631</v>
      </c>
      <c r="N29" s="335">
        <v>-6.2532395918024619E-2</v>
      </c>
      <c r="O29" s="335">
        <v>0.15215022716918991</v>
      </c>
      <c r="P29" s="330"/>
    </row>
    <row r="30" spans="1:16" x14ac:dyDescent="0.2">
      <c r="A30" s="341"/>
      <c r="B30" s="352" t="s">
        <v>1</v>
      </c>
      <c r="C30" s="336">
        <v>-0.1314663762165269</v>
      </c>
      <c r="D30" s="336">
        <v>0.13425680891220315</v>
      </c>
      <c r="E30" s="336">
        <v>-0.45948489157663364</v>
      </c>
      <c r="F30" s="335">
        <v>2.7888564781499481</v>
      </c>
      <c r="G30" s="335">
        <v>-0.74241509788599558</v>
      </c>
      <c r="H30" s="336">
        <v>-1.3741482181845899</v>
      </c>
      <c r="I30" s="336">
        <v>-0.28907862306637444</v>
      </c>
      <c r="J30" s="336">
        <v>-0.7330090001723466</v>
      </c>
      <c r="K30" s="336">
        <v>-1.3724777984491787E-2</v>
      </c>
      <c r="L30" s="336">
        <v>0.1256442245691991</v>
      </c>
      <c r="M30" s="336">
        <v>-0.32586193013983689</v>
      </c>
      <c r="N30" s="336">
        <v>-0.10040053726951825</v>
      </c>
      <c r="O30" s="335">
        <v>0.10866507861986285</v>
      </c>
      <c r="P30" s="330"/>
    </row>
    <row r="31" spans="1:16" ht="14.25" x14ac:dyDescent="0.2">
      <c r="A31" s="338" t="s">
        <v>229</v>
      </c>
      <c r="B31" s="339"/>
      <c r="C31" s="336"/>
      <c r="D31" s="336"/>
      <c r="E31" s="336"/>
      <c r="F31" s="335"/>
      <c r="G31" s="335"/>
      <c r="H31" s="336"/>
      <c r="I31" s="336"/>
      <c r="J31" s="336"/>
      <c r="K31" s="336"/>
      <c r="L31" s="336"/>
      <c r="M31" s="336"/>
      <c r="N31" s="336"/>
      <c r="O31" s="335"/>
      <c r="P31" s="330"/>
    </row>
    <row r="32" spans="1:16" x14ac:dyDescent="0.2">
      <c r="A32" s="332">
        <v>2017</v>
      </c>
      <c r="B32" s="332" t="s">
        <v>3</v>
      </c>
      <c r="C32" s="333">
        <v>1.2592754674045636E-3</v>
      </c>
      <c r="D32" s="333">
        <v>6.8241794258171673E-2</v>
      </c>
      <c r="E32" s="333">
        <v>-4.6041225576599842E-2</v>
      </c>
      <c r="F32" s="333">
        <v>-8.509733545942666E-2</v>
      </c>
      <c r="G32" s="333">
        <v>-6.7779740762888174E-2</v>
      </c>
      <c r="H32" s="333">
        <v>1.4745932808361673E-2</v>
      </c>
      <c r="I32" s="333">
        <v>1.7161400516648939E-2</v>
      </c>
      <c r="J32" s="333">
        <v>-8.4107775566642395E-2</v>
      </c>
      <c r="K32" s="333">
        <v>1.7055582549852843E-2</v>
      </c>
      <c r="L32" s="333">
        <v>2.6016101683000947E-2</v>
      </c>
      <c r="M32" s="333">
        <v>-8.2296968927018099E-3</v>
      </c>
      <c r="N32" s="333">
        <v>3.1193251891989071E-2</v>
      </c>
      <c r="O32" s="333">
        <v>4.6629183619542047E-3</v>
      </c>
      <c r="P32" s="330"/>
    </row>
    <row r="33" spans="1:16" x14ac:dyDescent="0.2">
      <c r="A33" s="332"/>
      <c r="B33" s="332" t="s">
        <v>4</v>
      </c>
      <c r="C33" s="333">
        <v>1.67169622852823E-2</v>
      </c>
      <c r="D33" s="333">
        <v>0.20756437289578944</v>
      </c>
      <c r="E33" s="333">
        <v>-7.7786930968772428E-2</v>
      </c>
      <c r="F33" s="333">
        <v>-0.27237866747884665</v>
      </c>
      <c r="G33" s="333">
        <v>-9.8170810762415517E-2</v>
      </c>
      <c r="H33" s="333">
        <v>4.4646421229639799E-2</v>
      </c>
      <c r="I33" s="333">
        <v>1.6977698901563976E-2</v>
      </c>
      <c r="J33" s="333">
        <v>-1.5851544935184592E-2</v>
      </c>
      <c r="K33" s="333">
        <v>3.6271459561669772E-2</v>
      </c>
      <c r="L33" s="333">
        <v>-4.9275152192208793E-2</v>
      </c>
      <c r="M33" s="333">
        <v>-1.7350707033193302E-2</v>
      </c>
      <c r="N33" s="333">
        <v>0.10220067905403418</v>
      </c>
      <c r="O33" s="333">
        <v>2.5806070562144789E-2</v>
      </c>
      <c r="P33" s="330"/>
    </row>
    <row r="34" spans="1:16" x14ac:dyDescent="0.2">
      <c r="A34" s="332"/>
      <c r="B34" s="332" t="s">
        <v>1</v>
      </c>
      <c r="C34" s="333">
        <v>2.5984173314825831E-2</v>
      </c>
      <c r="D34" s="333">
        <v>0.46877185460837634</v>
      </c>
      <c r="E34" s="333">
        <v>-0.11427176393178406</v>
      </c>
      <c r="F34" s="333">
        <v>-0.65378615284991604</v>
      </c>
      <c r="G34" s="333">
        <v>-0.13503778802367927</v>
      </c>
      <c r="H34" s="333">
        <v>0.16892819739717124</v>
      </c>
      <c r="I34" s="333">
        <v>1.2808020847418611E-2</v>
      </c>
      <c r="J34" s="333">
        <v>7.1117640444747998E-2</v>
      </c>
      <c r="K34" s="333">
        <v>4.531118535744838E-2</v>
      </c>
      <c r="L34" s="333">
        <v>-0.11699765639663529</v>
      </c>
      <c r="M34" s="333">
        <v>-0.10116320232416953</v>
      </c>
      <c r="N34" s="333">
        <v>0.17096773714091906</v>
      </c>
      <c r="O34" s="333">
        <v>3.7172232862129562E-2</v>
      </c>
      <c r="P34" s="330"/>
    </row>
    <row r="35" spans="1:16" x14ac:dyDescent="0.2">
      <c r="A35" s="332"/>
      <c r="B35" s="332" t="s">
        <v>2</v>
      </c>
      <c r="C35" s="333">
        <v>4.7312040072332806E-2</v>
      </c>
      <c r="D35" s="333">
        <v>0.72359855814761609</v>
      </c>
      <c r="E35" s="333">
        <v>-0.18068766489098298</v>
      </c>
      <c r="F35" s="333">
        <v>-1.0379378720285954</v>
      </c>
      <c r="G35" s="333">
        <v>-0.17778667341275955</v>
      </c>
      <c r="H35" s="333">
        <v>0.1584472804243191</v>
      </c>
      <c r="I35" s="333">
        <v>1.4667679505450781E-2</v>
      </c>
      <c r="J35" s="333">
        <v>0.22109972881477802</v>
      </c>
      <c r="K35" s="333">
        <v>7.0984932132164502E-2</v>
      </c>
      <c r="L35" s="333">
        <v>-0.17276072478549498</v>
      </c>
      <c r="M35" s="333">
        <v>-7.9696277802018933E-2</v>
      </c>
      <c r="N35" s="333">
        <v>0.23204330617357094</v>
      </c>
      <c r="O35" s="333">
        <v>6.7604145292819773E-2</v>
      </c>
      <c r="P35" s="330"/>
    </row>
    <row r="36" spans="1:16" x14ac:dyDescent="0.2">
      <c r="A36" s="332">
        <v>2018</v>
      </c>
      <c r="B36" s="332" t="s">
        <v>3</v>
      </c>
      <c r="C36" s="333">
        <v>4.8488702246969773E-2</v>
      </c>
      <c r="D36" s="333">
        <v>0.86266777424285213</v>
      </c>
      <c r="E36" s="333">
        <v>-0.20014779858981946</v>
      </c>
      <c r="F36" s="333">
        <v>-1.1248928527516204</v>
      </c>
      <c r="G36" s="333">
        <v>-0.20552493179621401</v>
      </c>
      <c r="H36" s="333">
        <v>0.20591454255887509</v>
      </c>
      <c r="I36" s="333">
        <v>7.1485755949547425E-3</v>
      </c>
      <c r="J36" s="333">
        <v>0.57987347781088872</v>
      </c>
      <c r="K36" s="333">
        <v>4.7599360462467821E-2</v>
      </c>
      <c r="L36" s="333">
        <v>-0.33113503403478983</v>
      </c>
      <c r="M36" s="333">
        <v>-7.6559854250908721E-2</v>
      </c>
      <c r="N36" s="333">
        <v>0.21379062976120622</v>
      </c>
      <c r="O36" s="333">
        <v>0.10202219267362622</v>
      </c>
      <c r="P36" s="330"/>
    </row>
    <row r="37" spans="1:16" x14ac:dyDescent="0.2">
      <c r="A37" s="332"/>
      <c r="B37" s="332" t="s">
        <v>4</v>
      </c>
      <c r="C37" s="333">
        <v>1.2904912376669131E-2</v>
      </c>
      <c r="D37" s="333">
        <v>0.86221443485847082</v>
      </c>
      <c r="E37" s="333">
        <v>-0.23948425338194657</v>
      </c>
      <c r="F37" s="333">
        <v>-0.83684798003119631</v>
      </c>
      <c r="G37" s="333">
        <v>-0.32455306525511585</v>
      </c>
      <c r="H37" s="333">
        <v>0.21700529963184323</v>
      </c>
      <c r="I37" s="333">
        <v>2.7822821212833748E-2</v>
      </c>
      <c r="J37" s="333">
        <v>0.3016596639112894</v>
      </c>
      <c r="K37" s="333">
        <v>3.2651330763163067E-2</v>
      </c>
      <c r="L37" s="333">
        <v>-0.22911070894384</v>
      </c>
      <c r="M37" s="333">
        <v>-0.13761008440955536</v>
      </c>
      <c r="N37" s="333">
        <v>0.12897545781247466</v>
      </c>
      <c r="O37" s="333">
        <v>0.11894406499689225</v>
      </c>
      <c r="P37" s="330"/>
    </row>
    <row r="38" spans="1:16" ht="13.5" thickBot="1" x14ac:dyDescent="0.25">
      <c r="A38" s="375"/>
      <c r="B38" s="375" t="s">
        <v>1</v>
      </c>
      <c r="C38" s="376">
        <v>-2.9410804865269924E-2</v>
      </c>
      <c r="D38" s="376">
        <v>0.63621504384171068</v>
      </c>
      <c r="E38" s="376">
        <v>-0.31815220346803219</v>
      </c>
      <c r="F38" s="376">
        <v>0.26038600128931932</v>
      </c>
      <c r="G38" s="376">
        <v>-0.4729306395961439</v>
      </c>
      <c r="H38" s="376">
        <v>-0.28479523828170272</v>
      </c>
      <c r="I38" s="376">
        <v>-3.9546583875195829E-2</v>
      </c>
      <c r="J38" s="376">
        <v>3.4954090346611011E-2</v>
      </c>
      <c r="K38" s="376">
        <v>1.9977023427551366E-2</v>
      </c>
      <c r="L38" s="376">
        <v>-0.12842048980709819</v>
      </c>
      <c r="M38" s="376">
        <v>-0.1365114381064032</v>
      </c>
      <c r="N38" s="376">
        <v>3.5159564383099529E-2</v>
      </c>
      <c r="O38" s="376">
        <v>0.13461448383357233</v>
      </c>
      <c r="P38" s="330"/>
    </row>
  </sheetData>
  <mergeCells count="1">
    <mergeCell ref="A1:O1"/>
  </mergeCell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AD4FBD"/>
  </sheetPr>
  <dimension ref="B2:O80"/>
  <sheetViews>
    <sheetView zoomScale="70" zoomScaleNormal="70" workbookViewId="0">
      <selection activeCell="Z56" sqref="Z56"/>
    </sheetView>
  </sheetViews>
  <sheetFormatPr defaultRowHeight="12.75" x14ac:dyDescent="0.2"/>
  <sheetData>
    <row r="2" spans="2:7" x14ac:dyDescent="0.2">
      <c r="E2" s="130" t="s">
        <v>177</v>
      </c>
    </row>
    <row r="3" spans="2:7" x14ac:dyDescent="0.2">
      <c r="D3" t="s">
        <v>100</v>
      </c>
      <c r="E3" t="s">
        <v>15</v>
      </c>
      <c r="F3" t="s">
        <v>100</v>
      </c>
      <c r="G3" t="s">
        <v>15</v>
      </c>
    </row>
    <row r="4" spans="2:7" x14ac:dyDescent="0.2">
      <c r="B4" s="3">
        <v>2013</v>
      </c>
      <c r="C4" s="74" t="s">
        <v>3</v>
      </c>
      <c r="D4" t="e">
        <f>#REF!</f>
        <v>#REF!</v>
      </c>
      <c r="E4" s="125">
        <v>443411</v>
      </c>
    </row>
    <row r="5" spans="2:7" x14ac:dyDescent="0.2">
      <c r="B5" s="3"/>
      <c r="C5" s="74" t="s">
        <v>4</v>
      </c>
      <c r="D5" t="e">
        <f>#REF!</f>
        <v>#REF!</v>
      </c>
      <c r="E5" s="125">
        <v>445808</v>
      </c>
    </row>
    <row r="6" spans="2:7" x14ac:dyDescent="0.2">
      <c r="B6" s="3"/>
      <c r="C6" s="74" t="s">
        <v>1</v>
      </c>
      <c r="D6" t="e">
        <f>#REF!</f>
        <v>#REF!</v>
      </c>
      <c r="E6" s="125">
        <v>449599</v>
      </c>
    </row>
    <row r="7" spans="2:7" x14ac:dyDescent="0.2">
      <c r="B7" s="3"/>
      <c r="C7" s="74" t="s">
        <v>2</v>
      </c>
      <c r="D7" t="e">
        <f>#REF!</f>
        <v>#REF!</v>
      </c>
      <c r="E7" s="125">
        <v>451932</v>
      </c>
    </row>
    <row r="8" spans="2:7" x14ac:dyDescent="0.2">
      <c r="B8" s="3">
        <v>2014</v>
      </c>
      <c r="C8" s="74" t="s">
        <v>3</v>
      </c>
      <c r="D8" t="e">
        <f>#REF!</f>
        <v>#REF!</v>
      </c>
      <c r="E8" s="125">
        <v>455814</v>
      </c>
      <c r="F8" t="e">
        <f>(D8-D7)/D7</f>
        <v>#REF!</v>
      </c>
      <c r="G8">
        <f>(E8-E7)/E7</f>
        <v>8.5897878441889494E-3</v>
      </c>
    </row>
    <row r="9" spans="2:7" x14ac:dyDescent="0.2">
      <c r="B9" s="3"/>
      <c r="C9" s="74" t="s">
        <v>4</v>
      </c>
      <c r="D9" t="e">
        <f>#REF!</f>
        <v>#REF!</v>
      </c>
      <c r="E9" s="125">
        <v>459702</v>
      </c>
      <c r="F9" t="e">
        <f t="shared" ref="F9:G20" si="0">(D9-D8)/D8</f>
        <v>#REF!</v>
      </c>
      <c r="G9">
        <f t="shared" si="0"/>
        <v>8.5297950479800971E-3</v>
      </c>
    </row>
    <row r="10" spans="2:7" x14ac:dyDescent="0.2">
      <c r="B10" s="3"/>
      <c r="C10" s="74" t="s">
        <v>1</v>
      </c>
      <c r="D10" t="e">
        <f>#REF!</f>
        <v>#REF!</v>
      </c>
      <c r="E10" s="125">
        <v>463201</v>
      </c>
      <c r="F10" t="e">
        <f t="shared" si="0"/>
        <v>#REF!</v>
      </c>
      <c r="G10">
        <f t="shared" si="0"/>
        <v>7.6114526367081284E-3</v>
      </c>
    </row>
    <row r="11" spans="2:7" x14ac:dyDescent="0.2">
      <c r="B11" s="3"/>
      <c r="C11" s="74" t="s">
        <v>2</v>
      </c>
      <c r="D11" t="e">
        <f>#REF!</f>
        <v>#REF!</v>
      </c>
      <c r="E11" s="125">
        <v>466727</v>
      </c>
      <c r="F11" t="e">
        <f t="shared" si="0"/>
        <v>#REF!</v>
      </c>
      <c r="G11">
        <f t="shared" si="0"/>
        <v>7.6122460875516244E-3</v>
      </c>
    </row>
    <row r="12" spans="2:7" x14ac:dyDescent="0.2">
      <c r="B12" s="3">
        <v>2015</v>
      </c>
      <c r="C12" s="74" t="s">
        <v>3</v>
      </c>
      <c r="D12" t="e">
        <f>#REF!</f>
        <v>#REF!</v>
      </c>
      <c r="E12" s="125">
        <v>468326</v>
      </c>
      <c r="F12" t="e">
        <f t="shared" si="0"/>
        <v>#REF!</v>
      </c>
      <c r="G12">
        <f t="shared" si="0"/>
        <v>3.4259856404279163E-3</v>
      </c>
    </row>
    <row r="13" spans="2:7" x14ac:dyDescent="0.2">
      <c r="B13" s="3"/>
      <c r="C13" s="74" t="s">
        <v>4</v>
      </c>
      <c r="D13" t="e">
        <f>#REF!</f>
        <v>#REF!</v>
      </c>
      <c r="E13" s="125">
        <v>471018</v>
      </c>
      <c r="F13" t="e">
        <f t="shared" si="0"/>
        <v>#REF!</v>
      </c>
      <c r="G13">
        <f t="shared" si="0"/>
        <v>5.7481327109748341E-3</v>
      </c>
    </row>
    <row r="14" spans="2:7" x14ac:dyDescent="0.2">
      <c r="B14" s="3"/>
      <c r="C14" s="74" t="s">
        <v>1</v>
      </c>
      <c r="D14" t="e">
        <f>#REF!</f>
        <v>#REF!</v>
      </c>
      <c r="E14" s="125">
        <v>472980</v>
      </c>
      <c r="F14" t="e">
        <f t="shared" si="0"/>
        <v>#REF!</v>
      </c>
      <c r="G14">
        <f t="shared" si="0"/>
        <v>4.165445906525865E-3</v>
      </c>
    </row>
    <row r="15" spans="2:7" x14ac:dyDescent="0.2">
      <c r="B15" s="3"/>
      <c r="C15" s="71" t="s">
        <v>2</v>
      </c>
      <c r="D15" t="e">
        <f>#REF!</f>
        <v>#REF!</v>
      </c>
      <c r="E15" s="125">
        <v>476413</v>
      </c>
      <c r="F15" t="e">
        <f t="shared" si="0"/>
        <v>#REF!</v>
      </c>
      <c r="G15">
        <f t="shared" si="0"/>
        <v>7.258235020508267E-3</v>
      </c>
    </row>
    <row r="16" spans="2:7" x14ac:dyDescent="0.2">
      <c r="B16" s="3">
        <v>2016</v>
      </c>
      <c r="C16" s="75" t="s">
        <v>3</v>
      </c>
      <c r="D16" t="e">
        <f>#REF!</f>
        <v>#REF!</v>
      </c>
      <c r="E16" s="125">
        <v>477421</v>
      </c>
      <c r="F16" t="e">
        <f t="shared" si="0"/>
        <v>#REF!</v>
      </c>
      <c r="G16">
        <f t="shared" si="0"/>
        <v>2.1158112813882074E-3</v>
      </c>
    </row>
    <row r="17" spans="2:7" x14ac:dyDescent="0.2">
      <c r="B17" s="3"/>
      <c r="C17" s="79" t="s">
        <v>4</v>
      </c>
      <c r="D17" t="e">
        <f>#REF!</f>
        <v>#REF!</v>
      </c>
      <c r="E17" s="125">
        <v>479693</v>
      </c>
      <c r="F17" t="e">
        <f t="shared" si="0"/>
        <v>#REF!</v>
      </c>
      <c r="G17">
        <f t="shared" si="0"/>
        <v>4.758902519998073E-3</v>
      </c>
    </row>
    <row r="18" spans="2:7" x14ac:dyDescent="0.2">
      <c r="B18" s="3"/>
      <c r="C18" s="80" t="s">
        <v>1</v>
      </c>
      <c r="D18" t="e">
        <f>#REF!</f>
        <v>#REF!</v>
      </c>
      <c r="E18" s="125">
        <v>482288</v>
      </c>
      <c r="F18" t="e">
        <f t="shared" si="0"/>
        <v>#REF!</v>
      </c>
      <c r="G18">
        <f t="shared" si="0"/>
        <v>5.4097099603287934E-3</v>
      </c>
    </row>
    <row r="19" spans="2:7" x14ac:dyDescent="0.2">
      <c r="B19" s="3"/>
      <c r="C19" s="81" t="s">
        <v>2</v>
      </c>
      <c r="D19" t="e">
        <f>#REF!</f>
        <v>#REF!</v>
      </c>
      <c r="E19" s="125">
        <v>485897</v>
      </c>
      <c r="F19" t="e">
        <f t="shared" si="0"/>
        <v>#REF!</v>
      </c>
      <c r="G19">
        <f t="shared" si="0"/>
        <v>7.4830806489068775E-3</v>
      </c>
    </row>
    <row r="20" spans="2:7" x14ac:dyDescent="0.2">
      <c r="B20" s="3">
        <v>2017</v>
      </c>
      <c r="C20" s="120" t="s">
        <v>3</v>
      </c>
      <c r="D20" t="e">
        <f>#REF!</f>
        <v>#REF!</v>
      </c>
      <c r="E20" s="125">
        <v>487333</v>
      </c>
      <c r="F20" t="e">
        <f t="shared" si="0"/>
        <v>#REF!</v>
      </c>
      <c r="G20">
        <f>(E20-E19)/E19</f>
        <v>2.9553588517731125E-3</v>
      </c>
    </row>
    <row r="21" spans="2:7" x14ac:dyDescent="0.2">
      <c r="C21" s="126" t="s">
        <v>4</v>
      </c>
      <c r="D21" t="e">
        <f>#REF!</f>
        <v>#REF!</v>
      </c>
      <c r="E21" s="125">
        <v>488817</v>
      </c>
      <c r="F21" t="e">
        <f>(D21-D20)/D20</f>
        <v>#REF!</v>
      </c>
      <c r="G21">
        <f>(E21-E20)/E20</f>
        <v>3.0451457217139E-3</v>
      </c>
    </row>
    <row r="22" spans="2:7" x14ac:dyDescent="0.2">
      <c r="C22" s="126" t="s">
        <v>1</v>
      </c>
      <c r="D22" t="e">
        <f>#REF!</f>
        <v>#REF!</v>
      </c>
      <c r="E22" s="125">
        <v>490704</v>
      </c>
      <c r="F22" t="e">
        <f>(D22-D21)/D21</f>
        <v>#REF!</v>
      </c>
      <c r="G22">
        <f>(E22-E21)/E21</f>
        <v>3.8603403727775426E-3</v>
      </c>
    </row>
    <row r="23" spans="2:7" x14ac:dyDescent="0.2">
      <c r="C23" s="134" t="s">
        <v>2</v>
      </c>
      <c r="D23" t="e">
        <f>#REF!</f>
        <v>#REF!</v>
      </c>
      <c r="E23" s="125">
        <v>490704</v>
      </c>
      <c r="F23" t="e">
        <f>(D23-D22)/D22</f>
        <v>#REF!</v>
      </c>
      <c r="G23">
        <f>(E23-E22)/E22</f>
        <v>0</v>
      </c>
    </row>
    <row r="26" spans="2:7" x14ac:dyDescent="0.2">
      <c r="D26" s="129"/>
      <c r="E26" s="125"/>
    </row>
    <row r="27" spans="2:7" x14ac:dyDescent="0.2">
      <c r="D27" s="129"/>
      <c r="E27" s="125"/>
    </row>
    <row r="28" spans="2:7" x14ac:dyDescent="0.2">
      <c r="C28" s="129"/>
      <c r="D28" s="129"/>
      <c r="E28" s="125"/>
    </row>
    <row r="29" spans="2:7" x14ac:dyDescent="0.2">
      <c r="C29" s="129"/>
      <c r="D29" s="129"/>
      <c r="E29" s="125"/>
    </row>
    <row r="30" spans="2:7" x14ac:dyDescent="0.2">
      <c r="C30" s="129"/>
      <c r="D30" s="129"/>
      <c r="E30" s="125"/>
    </row>
    <row r="31" spans="2:7" x14ac:dyDescent="0.2">
      <c r="C31" s="129"/>
      <c r="D31" s="129"/>
      <c r="E31" s="125"/>
    </row>
    <row r="32" spans="2:7" x14ac:dyDescent="0.2">
      <c r="C32" s="129"/>
      <c r="D32" s="129"/>
      <c r="E32" s="125"/>
    </row>
    <row r="33" spans="3:5" x14ac:dyDescent="0.2">
      <c r="C33" s="129"/>
      <c r="D33" s="129"/>
      <c r="E33" s="125"/>
    </row>
    <row r="34" spans="3:5" x14ac:dyDescent="0.2">
      <c r="C34" s="129"/>
      <c r="D34" s="129"/>
      <c r="E34" s="125"/>
    </row>
    <row r="35" spans="3:5" x14ac:dyDescent="0.2">
      <c r="C35" s="129"/>
      <c r="D35" s="129"/>
      <c r="E35" s="125"/>
    </row>
    <row r="36" spans="3:5" x14ac:dyDescent="0.2">
      <c r="C36" s="129"/>
      <c r="D36" s="129"/>
      <c r="E36" s="125"/>
    </row>
    <row r="37" spans="3:5" x14ac:dyDescent="0.2">
      <c r="C37" s="129"/>
      <c r="D37" s="129"/>
      <c r="E37" s="125"/>
    </row>
    <row r="38" spans="3:5" x14ac:dyDescent="0.2">
      <c r="C38" s="129"/>
      <c r="D38" s="129"/>
      <c r="E38" s="125"/>
    </row>
    <row r="39" spans="3:5" x14ac:dyDescent="0.2">
      <c r="C39" s="129"/>
      <c r="D39" s="129"/>
      <c r="E39" s="125"/>
    </row>
    <row r="40" spans="3:5" x14ac:dyDescent="0.2">
      <c r="C40" s="129"/>
      <c r="D40" s="129"/>
      <c r="E40" s="125"/>
    </row>
    <row r="41" spans="3:5" x14ac:dyDescent="0.2">
      <c r="C41" s="129"/>
      <c r="D41" s="129"/>
      <c r="E41" s="125"/>
    </row>
    <row r="42" spans="3:5" x14ac:dyDescent="0.2">
      <c r="C42" s="129"/>
      <c r="D42" s="129"/>
      <c r="E42" s="125"/>
    </row>
    <row r="43" spans="3:5" x14ac:dyDescent="0.2">
      <c r="C43" s="129"/>
      <c r="D43" s="129"/>
      <c r="E43" s="125"/>
    </row>
    <row r="44" spans="3:5" x14ac:dyDescent="0.2">
      <c r="C44" s="129"/>
      <c r="D44" s="129"/>
      <c r="E44" s="125"/>
    </row>
    <row r="45" spans="3:5" x14ac:dyDescent="0.2">
      <c r="C45" s="129"/>
      <c r="D45" s="125"/>
    </row>
    <row r="46" spans="3:5" x14ac:dyDescent="0.2">
      <c r="C46" s="129"/>
      <c r="D46" s="125"/>
    </row>
    <row r="47" spans="3:5" x14ac:dyDescent="0.2">
      <c r="C47" s="129"/>
      <c r="D47" s="125"/>
      <c r="E47" s="124"/>
    </row>
    <row r="48" spans="3:5" x14ac:dyDescent="0.2">
      <c r="C48" s="129"/>
      <c r="D48" s="125"/>
      <c r="E48" s="124"/>
    </row>
    <row r="49" spans="3:15" x14ac:dyDescent="0.2">
      <c r="C49" s="129"/>
      <c r="D49" s="125"/>
      <c r="E49" s="124"/>
    </row>
    <row r="50" spans="3:15" x14ac:dyDescent="0.2">
      <c r="E50" s="124"/>
    </row>
    <row r="51" spans="3:15" x14ac:dyDescent="0.2">
      <c r="E51" s="124"/>
    </row>
    <row r="52" spans="3:15" x14ac:dyDescent="0.2">
      <c r="E52" s="124"/>
    </row>
    <row r="53" spans="3:15" x14ac:dyDescent="0.2">
      <c r="E53" s="124"/>
    </row>
    <row r="54" spans="3:15" x14ac:dyDescent="0.2">
      <c r="E54" s="124"/>
    </row>
    <row r="55" spans="3:15" x14ac:dyDescent="0.2">
      <c r="E55" s="124"/>
    </row>
    <row r="56" spans="3:15" x14ac:dyDescent="0.2">
      <c r="E56" s="124"/>
    </row>
    <row r="57" spans="3:15" x14ac:dyDescent="0.2">
      <c r="E57" s="124"/>
    </row>
    <row r="58" spans="3:15" x14ac:dyDescent="0.2">
      <c r="E58" s="124"/>
    </row>
    <row r="59" spans="3:15" x14ac:dyDescent="0.2">
      <c r="E59" s="124"/>
    </row>
    <row r="60" spans="3:15" x14ac:dyDescent="0.2">
      <c r="E60" s="124"/>
    </row>
    <row r="61" spans="3:15" x14ac:dyDescent="0.2">
      <c r="E61" s="124"/>
    </row>
    <row r="62" spans="3:15" x14ac:dyDescent="0.2">
      <c r="E62" s="124"/>
      <c r="N62" s="133"/>
      <c r="O62" s="125"/>
    </row>
    <row r="63" spans="3:15" x14ac:dyDescent="0.2">
      <c r="E63" s="124"/>
      <c r="N63" s="133"/>
      <c r="O63" s="125"/>
    </row>
    <row r="64" spans="3:15" x14ac:dyDescent="0.2">
      <c r="E64" s="124"/>
      <c r="N64" s="133"/>
      <c r="O64" s="125"/>
    </row>
    <row r="65" spans="5:15" x14ac:dyDescent="0.2">
      <c r="E65" s="124"/>
      <c r="N65" s="133"/>
      <c r="O65" s="125"/>
    </row>
    <row r="66" spans="5:15" x14ac:dyDescent="0.2">
      <c r="E66" s="124"/>
      <c r="N66" s="133"/>
      <c r="O66" s="125"/>
    </row>
    <row r="67" spans="5:15" x14ac:dyDescent="0.2">
      <c r="E67" s="124"/>
      <c r="N67" s="133"/>
      <c r="O67" s="125"/>
    </row>
    <row r="68" spans="5:15" x14ac:dyDescent="0.2">
      <c r="N68" s="133"/>
      <c r="O68" s="125"/>
    </row>
    <row r="69" spans="5:15" x14ac:dyDescent="0.2">
      <c r="N69" s="133"/>
      <c r="O69" s="125"/>
    </row>
    <row r="70" spans="5:15" x14ac:dyDescent="0.2">
      <c r="N70" s="133"/>
      <c r="O70" s="125"/>
    </row>
    <row r="71" spans="5:15" x14ac:dyDescent="0.2">
      <c r="N71" s="133"/>
      <c r="O71" s="125"/>
    </row>
    <row r="72" spans="5:15" x14ac:dyDescent="0.2">
      <c r="N72" s="133"/>
      <c r="O72" s="125"/>
    </row>
    <row r="73" spans="5:15" x14ac:dyDescent="0.2">
      <c r="N73" s="133"/>
      <c r="O73" s="125"/>
    </row>
    <row r="74" spans="5:15" x14ac:dyDescent="0.2">
      <c r="N74" s="133"/>
      <c r="O74" s="125"/>
    </row>
    <row r="75" spans="5:15" x14ac:dyDescent="0.2">
      <c r="N75" s="133"/>
      <c r="O75" s="125"/>
    </row>
    <row r="76" spans="5:15" x14ac:dyDescent="0.2">
      <c r="N76" s="133"/>
      <c r="O76" s="125"/>
    </row>
    <row r="77" spans="5:15" x14ac:dyDescent="0.2">
      <c r="N77" s="133"/>
      <c r="O77" s="125"/>
    </row>
    <row r="78" spans="5:15" x14ac:dyDescent="0.2">
      <c r="N78" s="133"/>
      <c r="O78" s="125"/>
    </row>
    <row r="79" spans="5:15" x14ac:dyDescent="0.2">
      <c r="N79" s="133"/>
      <c r="O79" s="125"/>
    </row>
    <row r="80" spans="5:15" x14ac:dyDescent="0.2">
      <c r="N80" s="133"/>
      <c r="O80" s="125"/>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AD4FBD"/>
  </sheetPr>
  <dimension ref="B2:G71"/>
  <sheetViews>
    <sheetView zoomScale="85" zoomScaleNormal="85" workbookViewId="0">
      <selection activeCell="Z56" sqref="Z56"/>
    </sheetView>
  </sheetViews>
  <sheetFormatPr defaultRowHeight="12.75" x14ac:dyDescent="0.2"/>
  <sheetData>
    <row r="2" spans="2:7" x14ac:dyDescent="0.2">
      <c r="E2" s="130" t="s">
        <v>177</v>
      </c>
    </row>
    <row r="3" spans="2:7" x14ac:dyDescent="0.2">
      <c r="D3" t="s">
        <v>100</v>
      </c>
      <c r="E3" t="s">
        <v>15</v>
      </c>
      <c r="F3" t="s">
        <v>100</v>
      </c>
      <c r="G3" t="s">
        <v>15</v>
      </c>
    </row>
    <row r="4" spans="2:7" x14ac:dyDescent="0.2">
      <c r="B4" s="3">
        <v>2012</v>
      </c>
      <c r="C4" s="74" t="s">
        <v>3</v>
      </c>
      <c r="D4" t="e">
        <f>#REF!</f>
        <v>#REF!</v>
      </c>
      <c r="E4" s="125">
        <v>436683</v>
      </c>
    </row>
    <row r="5" spans="2:7" x14ac:dyDescent="0.2">
      <c r="B5" s="3"/>
      <c r="C5" s="74" t="s">
        <v>4</v>
      </c>
      <c r="D5" t="e">
        <f>#REF!</f>
        <v>#REF!</v>
      </c>
      <c r="E5" s="125">
        <v>436217</v>
      </c>
    </row>
    <row r="6" spans="2:7" x14ac:dyDescent="0.2">
      <c r="B6" s="3"/>
      <c r="C6" s="74" t="s">
        <v>1</v>
      </c>
      <c r="D6" t="e">
        <f>#REF!</f>
        <v>#REF!</v>
      </c>
      <c r="E6" s="125">
        <v>441238</v>
      </c>
    </row>
    <row r="7" spans="2:7" x14ac:dyDescent="0.2">
      <c r="B7" s="3"/>
      <c r="C7" s="74" t="s">
        <v>2</v>
      </c>
      <c r="D7" t="e">
        <f>#REF!</f>
        <v>#REF!</v>
      </c>
      <c r="E7" s="125">
        <v>440598</v>
      </c>
    </row>
    <row r="8" spans="2:7" x14ac:dyDescent="0.2">
      <c r="B8" s="3">
        <v>2013</v>
      </c>
      <c r="C8" s="74" t="s">
        <v>3</v>
      </c>
      <c r="D8" t="e">
        <f>#REF!</f>
        <v>#REF!</v>
      </c>
      <c r="E8" s="125">
        <v>443411</v>
      </c>
    </row>
    <row r="9" spans="2:7" x14ac:dyDescent="0.2">
      <c r="B9" s="3"/>
      <c r="C9" s="74" t="s">
        <v>4</v>
      </c>
      <c r="D9" t="e">
        <f>#REF!</f>
        <v>#REF!</v>
      </c>
      <c r="E9" s="125">
        <v>445808</v>
      </c>
    </row>
    <row r="10" spans="2:7" x14ac:dyDescent="0.2">
      <c r="B10" s="3"/>
      <c r="C10" s="74" t="s">
        <v>1</v>
      </c>
      <c r="D10" t="e">
        <f>#REF!</f>
        <v>#REF!</v>
      </c>
      <c r="E10" s="125">
        <v>449599</v>
      </c>
    </row>
    <row r="11" spans="2:7" x14ac:dyDescent="0.2">
      <c r="B11" s="3"/>
      <c r="C11" s="74" t="s">
        <v>2</v>
      </c>
      <c r="D11" t="e">
        <f>#REF!</f>
        <v>#REF!</v>
      </c>
      <c r="E11" s="125">
        <v>451932</v>
      </c>
    </row>
    <row r="12" spans="2:7" x14ac:dyDescent="0.2">
      <c r="B12" s="3">
        <v>2014</v>
      </c>
      <c r="C12" s="74" t="s">
        <v>3</v>
      </c>
      <c r="D12" t="e">
        <f>#REF!</f>
        <v>#REF!</v>
      </c>
      <c r="E12" s="125">
        <v>455814</v>
      </c>
      <c r="F12" t="e">
        <f>(D12-D8)/D11</f>
        <v>#REF!</v>
      </c>
      <c r="G12">
        <f>(E12-E8)/E11</f>
        <v>2.7444394289406371E-2</v>
      </c>
    </row>
    <row r="13" spans="2:7" x14ac:dyDescent="0.2">
      <c r="B13" s="3"/>
      <c r="C13" s="74" t="s">
        <v>4</v>
      </c>
      <c r="D13" t="e">
        <f>#REF!</f>
        <v>#REF!</v>
      </c>
      <c r="E13" s="125">
        <v>459702</v>
      </c>
      <c r="F13" t="e">
        <f t="shared" ref="F13:G24" si="0">(D13-D9)/D12</f>
        <v>#REF!</v>
      </c>
      <c r="G13">
        <f t="shared" si="0"/>
        <v>3.0481731583496777E-2</v>
      </c>
    </row>
    <row r="14" spans="2:7" x14ac:dyDescent="0.2">
      <c r="B14" s="3"/>
      <c r="C14" s="74" t="s">
        <v>1</v>
      </c>
      <c r="D14" t="e">
        <f>#REF!</f>
        <v>#REF!</v>
      </c>
      <c r="E14" s="125">
        <v>463201</v>
      </c>
      <c r="F14" t="e">
        <f t="shared" si="0"/>
        <v>#REF!</v>
      </c>
      <c r="G14">
        <f t="shared" si="0"/>
        <v>2.9588733570878524E-2</v>
      </c>
    </row>
    <row r="15" spans="2:7" x14ac:dyDescent="0.2">
      <c r="B15" s="3"/>
      <c r="C15" s="74" t="s">
        <v>2</v>
      </c>
      <c r="D15" t="e">
        <f>#REF!</f>
        <v>#REF!</v>
      </c>
      <c r="E15" s="125">
        <v>466727</v>
      </c>
      <c r="F15" t="e">
        <f t="shared" si="0"/>
        <v>#REF!</v>
      </c>
      <c r="G15">
        <f t="shared" si="0"/>
        <v>3.1940777329928047E-2</v>
      </c>
    </row>
    <row r="16" spans="2:7" x14ac:dyDescent="0.2">
      <c r="B16" s="3">
        <v>2015</v>
      </c>
      <c r="C16" s="74" t="s">
        <v>3</v>
      </c>
      <c r="D16" t="e">
        <f>#REF!</f>
        <v>#REF!</v>
      </c>
      <c r="E16" s="125">
        <v>468326</v>
      </c>
      <c r="F16" t="e">
        <f t="shared" si="0"/>
        <v>#REF!</v>
      </c>
      <c r="G16">
        <f t="shared" si="0"/>
        <v>2.680796268482432E-2</v>
      </c>
    </row>
    <row r="17" spans="2:7" x14ac:dyDescent="0.2">
      <c r="B17" s="3"/>
      <c r="C17" s="74" t="s">
        <v>4</v>
      </c>
      <c r="D17" t="e">
        <f>#REF!</f>
        <v>#REF!</v>
      </c>
      <c r="E17" s="125">
        <v>471018</v>
      </c>
      <c r="F17" t="e">
        <f t="shared" si="0"/>
        <v>#REF!</v>
      </c>
      <c r="G17">
        <f t="shared" si="0"/>
        <v>2.4162655927708478E-2</v>
      </c>
    </row>
    <row r="18" spans="2:7" x14ac:dyDescent="0.2">
      <c r="B18" s="3"/>
      <c r="C18" s="74" t="s">
        <v>1</v>
      </c>
      <c r="D18" t="e">
        <f>#REF!</f>
        <v>#REF!</v>
      </c>
      <c r="E18" s="125">
        <v>472980</v>
      </c>
      <c r="F18" t="e">
        <f t="shared" si="0"/>
        <v>#REF!</v>
      </c>
      <c r="G18">
        <f t="shared" si="0"/>
        <v>2.076141463808177E-2</v>
      </c>
    </row>
    <row r="19" spans="2:7" x14ac:dyDescent="0.2">
      <c r="B19" s="3"/>
      <c r="C19" s="71" t="s">
        <v>2</v>
      </c>
      <c r="D19" t="e">
        <f>#REF!</f>
        <v>#REF!</v>
      </c>
      <c r="E19" s="125">
        <v>476413</v>
      </c>
      <c r="F19" t="e">
        <f t="shared" si="0"/>
        <v>#REF!</v>
      </c>
      <c r="G19">
        <f t="shared" si="0"/>
        <v>2.0478667174087698E-2</v>
      </c>
    </row>
    <row r="20" spans="2:7" x14ac:dyDescent="0.2">
      <c r="B20" s="3">
        <v>2016</v>
      </c>
      <c r="C20" s="75" t="s">
        <v>3</v>
      </c>
      <c r="D20" t="e">
        <f>#REF!</f>
        <v>#REF!</v>
      </c>
      <c r="E20" s="125">
        <v>477421</v>
      </c>
      <c r="F20" t="e">
        <f t="shared" si="0"/>
        <v>#REF!</v>
      </c>
      <c r="G20">
        <f t="shared" si="0"/>
        <v>1.9090578972446176E-2</v>
      </c>
    </row>
    <row r="21" spans="2:7" x14ac:dyDescent="0.2">
      <c r="B21" s="3"/>
      <c r="C21" s="79" t="s">
        <v>4</v>
      </c>
      <c r="D21" t="e">
        <f>#REF!</f>
        <v>#REF!</v>
      </c>
      <c r="E21" s="125">
        <v>479693</v>
      </c>
      <c r="F21" t="e">
        <f t="shared" si="0"/>
        <v>#REF!</v>
      </c>
      <c r="G21">
        <f t="shared" si="0"/>
        <v>1.817054549339053E-2</v>
      </c>
    </row>
    <row r="22" spans="2:7" x14ac:dyDescent="0.2">
      <c r="B22" s="3"/>
      <c r="C22" s="80" t="s">
        <v>1</v>
      </c>
      <c r="D22" t="e">
        <f>#REF!</f>
        <v>#REF!</v>
      </c>
      <c r="E22" s="125">
        <v>482288</v>
      </c>
      <c r="F22" t="e">
        <f t="shared" si="0"/>
        <v>#REF!</v>
      </c>
      <c r="G22">
        <f t="shared" si="0"/>
        <v>1.9404077191036768E-2</v>
      </c>
    </row>
    <row r="23" spans="2:7" x14ac:dyDescent="0.2">
      <c r="B23" s="3"/>
      <c r="C23" s="81" t="s">
        <v>2</v>
      </c>
      <c r="D23" t="e">
        <f>#REF!</f>
        <v>#REF!</v>
      </c>
      <c r="E23" s="125">
        <v>485897</v>
      </c>
      <c r="F23" s="123" t="e">
        <f t="shared" si="0"/>
        <v>#REF!</v>
      </c>
      <c r="G23">
        <f t="shared" si="0"/>
        <v>1.9664598745977507E-2</v>
      </c>
    </row>
    <row r="24" spans="2:7" x14ac:dyDescent="0.2">
      <c r="B24" s="3">
        <v>2017</v>
      </c>
      <c r="C24" s="120" t="s">
        <v>3</v>
      </c>
      <c r="D24" t="e">
        <f>#REF!</f>
        <v>#REF!</v>
      </c>
      <c r="E24" s="125">
        <v>487333</v>
      </c>
      <c r="F24" t="e">
        <f t="shared" si="0"/>
        <v>#REF!</v>
      </c>
      <c r="G24">
        <f t="shared" si="0"/>
        <v>2.0399385054857305E-2</v>
      </c>
    </row>
    <row r="25" spans="2:7" x14ac:dyDescent="0.2">
      <c r="C25" s="79" t="s">
        <v>4</v>
      </c>
      <c r="D25" t="e">
        <f>#REF!</f>
        <v>#REF!</v>
      </c>
      <c r="E25" s="125">
        <v>488817</v>
      </c>
      <c r="F25" t="e">
        <f t="shared" ref="F25:G27" si="1">(D25-D21)/D24</f>
        <v>#REF!</v>
      </c>
      <c r="G25">
        <f t="shared" si="1"/>
        <v>1.8722311027572523E-2</v>
      </c>
    </row>
    <row r="26" spans="2:7" x14ac:dyDescent="0.2">
      <c r="C26" s="126" t="s">
        <v>1</v>
      </c>
      <c r="D26" t="e">
        <f>#REF!</f>
        <v>#REF!</v>
      </c>
      <c r="E26" s="125">
        <v>490704</v>
      </c>
      <c r="F26" t="e">
        <f t="shared" si="1"/>
        <v>#REF!</v>
      </c>
      <c r="G26">
        <f t="shared" si="1"/>
        <v>1.7217077147480549E-2</v>
      </c>
    </row>
    <row r="27" spans="2:7" x14ac:dyDescent="0.2">
      <c r="C27" s="134" t="s">
        <v>2</v>
      </c>
      <c r="D27" t="e">
        <f>#REF!</f>
        <v>#REF!</v>
      </c>
      <c r="E27" s="125">
        <v>490704</v>
      </c>
      <c r="F27" t="e">
        <f t="shared" si="1"/>
        <v>#REF!</v>
      </c>
      <c r="G27">
        <f t="shared" si="1"/>
        <v>9.796129642309824E-3</v>
      </c>
    </row>
    <row r="31" spans="2:7" x14ac:dyDescent="0.2">
      <c r="B31" s="129"/>
      <c r="C31" s="125"/>
    </row>
    <row r="32" spans="2:7" x14ac:dyDescent="0.2">
      <c r="B32" s="129"/>
      <c r="C32" s="125"/>
    </row>
    <row r="33" spans="2:3" x14ac:dyDescent="0.2">
      <c r="B33" s="129"/>
      <c r="C33" s="125"/>
    </row>
    <row r="34" spans="2:3" x14ac:dyDescent="0.2">
      <c r="B34" s="129"/>
      <c r="C34" s="125"/>
    </row>
    <row r="35" spans="2:3" x14ac:dyDescent="0.2">
      <c r="B35" s="129"/>
      <c r="C35" s="125"/>
    </row>
    <row r="36" spans="2:3" x14ac:dyDescent="0.2">
      <c r="B36" s="129"/>
      <c r="C36" s="125"/>
    </row>
    <row r="37" spans="2:3" x14ac:dyDescent="0.2">
      <c r="B37" s="133"/>
      <c r="C37" s="125"/>
    </row>
    <row r="38" spans="2:3" x14ac:dyDescent="0.2">
      <c r="B38" s="133"/>
      <c r="C38" s="125"/>
    </row>
    <row r="39" spans="2:3" x14ac:dyDescent="0.2">
      <c r="B39" s="133"/>
      <c r="C39" s="125"/>
    </row>
    <row r="40" spans="2:3" x14ac:dyDescent="0.2">
      <c r="B40" s="133"/>
      <c r="C40" s="125"/>
    </row>
    <row r="41" spans="2:3" x14ac:dyDescent="0.2">
      <c r="B41" s="133"/>
      <c r="C41" s="125"/>
    </row>
    <row r="42" spans="2:3" x14ac:dyDescent="0.2">
      <c r="B42" s="133"/>
      <c r="C42" s="125"/>
    </row>
    <row r="43" spans="2:3" x14ac:dyDescent="0.2">
      <c r="B43" s="133"/>
      <c r="C43" s="125"/>
    </row>
    <row r="44" spans="2:3" x14ac:dyDescent="0.2">
      <c r="B44" s="133"/>
      <c r="C44" s="125"/>
    </row>
    <row r="45" spans="2:3" x14ac:dyDescent="0.2">
      <c r="B45" s="133"/>
      <c r="C45" s="125"/>
    </row>
    <row r="46" spans="2:3" x14ac:dyDescent="0.2">
      <c r="B46" s="133"/>
      <c r="C46" s="125"/>
    </row>
    <row r="47" spans="2:3" x14ac:dyDescent="0.2">
      <c r="B47" s="133"/>
      <c r="C47" s="125"/>
    </row>
    <row r="48" spans="2:3" x14ac:dyDescent="0.2">
      <c r="B48" s="133"/>
      <c r="C48" s="125"/>
    </row>
    <row r="49" spans="2:5" x14ac:dyDescent="0.2">
      <c r="B49" s="133"/>
      <c r="C49" s="125"/>
    </row>
    <row r="50" spans="2:5" x14ac:dyDescent="0.2">
      <c r="B50" s="133"/>
      <c r="C50" s="125"/>
    </row>
    <row r="51" spans="2:5" x14ac:dyDescent="0.2">
      <c r="B51" s="133"/>
      <c r="C51" s="125"/>
      <c r="E51" s="124"/>
    </row>
    <row r="52" spans="2:5" x14ac:dyDescent="0.2">
      <c r="B52" s="133"/>
      <c r="C52" s="125"/>
      <c r="E52" s="124"/>
    </row>
    <row r="53" spans="2:5" x14ac:dyDescent="0.2">
      <c r="B53" s="133"/>
      <c r="C53" s="125"/>
      <c r="E53" s="124"/>
    </row>
    <row r="54" spans="2:5" x14ac:dyDescent="0.2">
      <c r="B54" s="133"/>
      <c r="C54" s="125"/>
      <c r="E54" s="124"/>
    </row>
    <row r="55" spans="2:5" x14ac:dyDescent="0.2">
      <c r="B55" s="133"/>
      <c r="C55" s="125"/>
      <c r="E55" s="124"/>
    </row>
    <row r="56" spans="2:5" x14ac:dyDescent="0.2">
      <c r="B56" s="133"/>
      <c r="C56" s="125"/>
      <c r="E56" s="124"/>
    </row>
    <row r="57" spans="2:5" x14ac:dyDescent="0.2">
      <c r="B57" s="133"/>
      <c r="C57" s="125"/>
      <c r="E57" s="124"/>
    </row>
    <row r="58" spans="2:5" x14ac:dyDescent="0.2">
      <c r="B58" s="133"/>
      <c r="C58" s="125"/>
      <c r="E58" s="124"/>
    </row>
    <row r="59" spans="2:5" x14ac:dyDescent="0.2">
      <c r="B59" s="133"/>
      <c r="C59" s="125"/>
      <c r="E59" s="124"/>
    </row>
    <row r="60" spans="2:5" x14ac:dyDescent="0.2">
      <c r="E60" s="124"/>
    </row>
    <row r="61" spans="2:5" x14ac:dyDescent="0.2">
      <c r="E61" s="124"/>
    </row>
    <row r="62" spans="2:5" x14ac:dyDescent="0.2">
      <c r="E62" s="124"/>
    </row>
    <row r="63" spans="2:5" x14ac:dyDescent="0.2">
      <c r="E63" s="124"/>
    </row>
    <row r="64" spans="2:5" x14ac:dyDescent="0.2">
      <c r="E64" s="124"/>
    </row>
    <row r="65" spans="5:5" x14ac:dyDescent="0.2">
      <c r="E65" s="124"/>
    </row>
    <row r="66" spans="5:5" x14ac:dyDescent="0.2">
      <c r="E66" s="124"/>
    </row>
    <row r="67" spans="5:5" x14ac:dyDescent="0.2">
      <c r="E67" s="124"/>
    </row>
    <row r="68" spans="5:5" x14ac:dyDescent="0.2">
      <c r="E68" s="124"/>
    </row>
    <row r="69" spans="5:5" x14ac:dyDescent="0.2">
      <c r="E69" s="124"/>
    </row>
    <row r="70" spans="5:5" x14ac:dyDescent="0.2">
      <c r="E70" s="124"/>
    </row>
    <row r="71" spans="5:5" x14ac:dyDescent="0.2">
      <c r="E71" s="12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AD4FBD"/>
  </sheetPr>
  <dimension ref="B3:G71"/>
  <sheetViews>
    <sheetView zoomScale="85" zoomScaleNormal="85" workbookViewId="0">
      <selection activeCell="Z56" sqref="Z56"/>
    </sheetView>
  </sheetViews>
  <sheetFormatPr defaultRowHeight="12.75" x14ac:dyDescent="0.2"/>
  <cols>
    <col min="5" max="5" bestFit="true" customWidth="true" width="11.7109375" collapsed="false"/>
  </cols>
  <sheetData>
    <row r="3" spans="2:7" x14ac:dyDescent="0.2">
      <c r="D3" t="s">
        <v>180</v>
      </c>
      <c r="F3" t="s">
        <v>178</v>
      </c>
    </row>
    <row r="4" spans="2:7" x14ac:dyDescent="0.2">
      <c r="B4" s="3"/>
      <c r="C4" s="120" t="s">
        <v>179</v>
      </c>
      <c r="D4" t="s">
        <v>100</v>
      </c>
      <c r="E4" s="125" t="s">
        <v>15</v>
      </c>
      <c r="F4" t="s">
        <v>100</v>
      </c>
      <c r="G4" s="125" t="s">
        <v>15</v>
      </c>
    </row>
    <row r="5" spans="2:7" x14ac:dyDescent="0.2">
      <c r="B5" s="3"/>
      <c r="C5" s="74" t="e">
        <f>#REF!</f>
        <v>#REF!</v>
      </c>
      <c r="D5" t="e">
        <f>#REF!</f>
        <v>#REF!</v>
      </c>
      <c r="E5" s="125" t="e">
        <f>#REF!</f>
        <v>#REF!</v>
      </c>
    </row>
    <row r="6" spans="2:7" x14ac:dyDescent="0.2">
      <c r="B6" s="3"/>
      <c r="C6" s="74" t="e">
        <f>#REF!</f>
        <v>#REF!</v>
      </c>
      <c r="D6" t="e">
        <f>#REF!</f>
        <v>#REF!</v>
      </c>
      <c r="E6" s="125" t="e">
        <f>#REF!</f>
        <v>#REF!</v>
      </c>
      <c r="F6" t="e">
        <f>100*(D6/D5-1)</f>
        <v>#REF!</v>
      </c>
      <c r="G6" t="e">
        <f>100*(E6/E5-1)</f>
        <v>#REF!</v>
      </c>
    </row>
    <row r="7" spans="2:7" x14ac:dyDescent="0.2">
      <c r="B7" s="3"/>
      <c r="C7" s="74" t="e">
        <f>#REF!</f>
        <v>#REF!</v>
      </c>
      <c r="D7" t="e">
        <f>#REF!</f>
        <v>#REF!</v>
      </c>
      <c r="E7" s="125" t="e">
        <f>#REF!</f>
        <v>#REF!</v>
      </c>
      <c r="F7" t="e">
        <f t="shared" ref="F7:G24" si="0">100*(D7/D6-1)</f>
        <v>#REF!</v>
      </c>
      <c r="G7" t="e">
        <f t="shared" si="0"/>
        <v>#REF!</v>
      </c>
    </row>
    <row r="8" spans="2:7" x14ac:dyDescent="0.2">
      <c r="B8" s="3"/>
      <c r="C8" s="74" t="e">
        <f>#REF!</f>
        <v>#REF!</v>
      </c>
      <c r="D8" t="e">
        <f>#REF!</f>
        <v>#REF!</v>
      </c>
      <c r="E8" s="125" t="e">
        <f>#REF!</f>
        <v>#REF!</v>
      </c>
      <c r="F8" t="e">
        <f t="shared" si="0"/>
        <v>#REF!</v>
      </c>
      <c r="G8" t="e">
        <f t="shared" si="0"/>
        <v>#REF!</v>
      </c>
    </row>
    <row r="9" spans="2:7" x14ac:dyDescent="0.2">
      <c r="B9" s="3"/>
      <c r="C9" s="74" t="e">
        <f>#REF!</f>
        <v>#REF!</v>
      </c>
      <c r="D9" t="e">
        <f>#REF!</f>
        <v>#REF!</v>
      </c>
      <c r="E9" s="125" t="e">
        <f>#REF!</f>
        <v>#REF!</v>
      </c>
      <c r="F9" t="e">
        <f t="shared" si="0"/>
        <v>#REF!</v>
      </c>
      <c r="G9" t="e">
        <f t="shared" si="0"/>
        <v>#REF!</v>
      </c>
    </row>
    <row r="10" spans="2:7" x14ac:dyDescent="0.2">
      <c r="B10" s="3"/>
      <c r="C10" s="74" t="e">
        <f>#REF!</f>
        <v>#REF!</v>
      </c>
      <c r="D10" t="e">
        <f>#REF!</f>
        <v>#REF!</v>
      </c>
      <c r="E10" s="125" t="e">
        <f>#REF!</f>
        <v>#REF!</v>
      </c>
      <c r="F10" t="e">
        <f t="shared" si="0"/>
        <v>#REF!</v>
      </c>
      <c r="G10" t="e">
        <f t="shared" si="0"/>
        <v>#REF!</v>
      </c>
    </row>
    <row r="11" spans="2:7" x14ac:dyDescent="0.2">
      <c r="B11" s="3"/>
      <c r="C11" s="74" t="e">
        <f>#REF!</f>
        <v>#REF!</v>
      </c>
      <c r="D11" t="e">
        <f>#REF!</f>
        <v>#REF!</v>
      </c>
      <c r="E11" s="125" t="e">
        <f>#REF!</f>
        <v>#REF!</v>
      </c>
      <c r="F11" t="e">
        <f t="shared" si="0"/>
        <v>#REF!</v>
      </c>
      <c r="G11" t="e">
        <f t="shared" si="0"/>
        <v>#REF!</v>
      </c>
    </row>
    <row r="12" spans="2:7" x14ac:dyDescent="0.2">
      <c r="B12" s="3"/>
      <c r="C12" s="74" t="e">
        <f>#REF!</f>
        <v>#REF!</v>
      </c>
      <c r="D12" t="e">
        <f>#REF!</f>
        <v>#REF!</v>
      </c>
      <c r="E12" s="125" t="e">
        <f>#REF!</f>
        <v>#REF!</v>
      </c>
      <c r="F12" t="e">
        <f t="shared" si="0"/>
        <v>#REF!</v>
      </c>
      <c r="G12" t="e">
        <f t="shared" si="0"/>
        <v>#REF!</v>
      </c>
    </row>
    <row r="13" spans="2:7" x14ac:dyDescent="0.2">
      <c r="B13" s="3"/>
      <c r="C13" s="74" t="e">
        <f>#REF!</f>
        <v>#REF!</v>
      </c>
      <c r="D13" t="e">
        <f>#REF!</f>
        <v>#REF!</v>
      </c>
      <c r="E13" s="125" t="e">
        <f>#REF!</f>
        <v>#REF!</v>
      </c>
      <c r="F13" t="e">
        <f t="shared" si="0"/>
        <v>#REF!</v>
      </c>
      <c r="G13" t="e">
        <f t="shared" si="0"/>
        <v>#REF!</v>
      </c>
    </row>
    <row r="14" spans="2:7" x14ac:dyDescent="0.2">
      <c r="B14" s="3"/>
      <c r="C14" s="74" t="e">
        <f>#REF!</f>
        <v>#REF!</v>
      </c>
      <c r="D14" t="e">
        <f>#REF!</f>
        <v>#REF!</v>
      </c>
      <c r="E14" s="125" t="e">
        <f>#REF!</f>
        <v>#REF!</v>
      </c>
      <c r="F14" t="e">
        <f t="shared" si="0"/>
        <v>#REF!</v>
      </c>
      <c r="G14" t="e">
        <f t="shared" si="0"/>
        <v>#REF!</v>
      </c>
    </row>
    <row r="15" spans="2:7" x14ac:dyDescent="0.2">
      <c r="B15" s="3"/>
      <c r="C15" s="74" t="e">
        <f>#REF!</f>
        <v>#REF!</v>
      </c>
      <c r="D15" t="e">
        <f>#REF!</f>
        <v>#REF!</v>
      </c>
      <c r="E15" s="125" t="e">
        <f>#REF!</f>
        <v>#REF!</v>
      </c>
      <c r="F15" t="e">
        <f t="shared" si="0"/>
        <v>#REF!</v>
      </c>
      <c r="G15" t="e">
        <f t="shared" si="0"/>
        <v>#REF!</v>
      </c>
    </row>
    <row r="16" spans="2:7" x14ac:dyDescent="0.2">
      <c r="B16" s="3"/>
      <c r="C16" s="74" t="e">
        <f>#REF!</f>
        <v>#REF!</v>
      </c>
      <c r="D16" t="e">
        <f>#REF!</f>
        <v>#REF!</v>
      </c>
      <c r="E16" s="125" t="e">
        <f>#REF!</f>
        <v>#REF!</v>
      </c>
      <c r="F16" t="e">
        <f t="shared" si="0"/>
        <v>#REF!</v>
      </c>
      <c r="G16" t="e">
        <f t="shared" si="0"/>
        <v>#REF!</v>
      </c>
    </row>
    <row r="17" spans="2:7" x14ac:dyDescent="0.2">
      <c r="B17" s="3"/>
      <c r="C17" s="74" t="e">
        <f>#REF!</f>
        <v>#REF!</v>
      </c>
      <c r="D17" t="e">
        <f>#REF!</f>
        <v>#REF!</v>
      </c>
      <c r="E17" s="125" t="e">
        <f>#REF!</f>
        <v>#REF!</v>
      </c>
      <c r="F17" t="e">
        <f t="shared" si="0"/>
        <v>#REF!</v>
      </c>
      <c r="G17" t="e">
        <f t="shared" si="0"/>
        <v>#REF!</v>
      </c>
    </row>
    <row r="18" spans="2:7" x14ac:dyDescent="0.2">
      <c r="B18" s="3"/>
      <c r="C18" s="74" t="e">
        <f>#REF!</f>
        <v>#REF!</v>
      </c>
      <c r="D18" t="e">
        <f>#REF!</f>
        <v>#REF!</v>
      </c>
      <c r="E18" s="125" t="e">
        <f>#REF!</f>
        <v>#REF!</v>
      </c>
      <c r="F18" t="e">
        <f t="shared" si="0"/>
        <v>#REF!</v>
      </c>
      <c r="G18" t="e">
        <f t="shared" si="0"/>
        <v>#REF!</v>
      </c>
    </row>
    <row r="19" spans="2:7" x14ac:dyDescent="0.2">
      <c r="B19" s="3"/>
      <c r="C19" s="74" t="e">
        <f>#REF!</f>
        <v>#REF!</v>
      </c>
      <c r="D19" t="e">
        <f>#REF!</f>
        <v>#REF!</v>
      </c>
      <c r="E19" s="125" t="e">
        <f>#REF!</f>
        <v>#REF!</v>
      </c>
      <c r="F19" t="e">
        <f t="shared" si="0"/>
        <v>#REF!</v>
      </c>
      <c r="G19" t="e">
        <f t="shared" si="0"/>
        <v>#REF!</v>
      </c>
    </row>
    <row r="20" spans="2:7" x14ac:dyDescent="0.2">
      <c r="B20" s="3"/>
      <c r="C20" s="74" t="e">
        <f>#REF!</f>
        <v>#REF!</v>
      </c>
      <c r="D20" t="e">
        <f>#REF!</f>
        <v>#REF!</v>
      </c>
      <c r="E20" s="125" t="e">
        <f>#REF!</f>
        <v>#REF!</v>
      </c>
      <c r="F20" t="e">
        <f t="shared" si="0"/>
        <v>#REF!</v>
      </c>
      <c r="G20" t="e">
        <f t="shared" si="0"/>
        <v>#REF!</v>
      </c>
    </row>
    <row r="21" spans="2:7" x14ac:dyDescent="0.2">
      <c r="B21" s="3"/>
      <c r="C21" s="74" t="e">
        <f>#REF!</f>
        <v>#REF!</v>
      </c>
      <c r="D21" t="e">
        <f>#REF!</f>
        <v>#REF!</v>
      </c>
      <c r="E21" s="125" t="e">
        <f>#REF!</f>
        <v>#REF!</v>
      </c>
      <c r="F21" t="e">
        <f t="shared" si="0"/>
        <v>#REF!</v>
      </c>
      <c r="G21" t="e">
        <f t="shared" si="0"/>
        <v>#REF!</v>
      </c>
    </row>
    <row r="22" spans="2:7" x14ac:dyDescent="0.2">
      <c r="B22" s="3"/>
      <c r="C22" s="74" t="e">
        <f>#REF!</f>
        <v>#REF!</v>
      </c>
      <c r="D22" t="e">
        <f>#REF!</f>
        <v>#REF!</v>
      </c>
      <c r="E22" s="125" t="e">
        <f>#REF!</f>
        <v>#REF!</v>
      </c>
      <c r="F22" t="e">
        <f t="shared" si="0"/>
        <v>#REF!</v>
      </c>
      <c r="G22" t="e">
        <f t="shared" si="0"/>
        <v>#REF!</v>
      </c>
    </row>
    <row r="23" spans="2:7" x14ac:dyDescent="0.2">
      <c r="B23" s="3"/>
      <c r="C23" s="74" t="e">
        <f>#REF!</f>
        <v>#REF!</v>
      </c>
      <c r="D23" t="e">
        <f>#REF!</f>
        <v>#REF!</v>
      </c>
      <c r="E23" s="125" t="e">
        <f>#REF!</f>
        <v>#REF!</v>
      </c>
      <c r="F23" t="e">
        <f t="shared" si="0"/>
        <v>#REF!</v>
      </c>
      <c r="G23" t="e">
        <f>100*(E23/E22-1)</f>
        <v>#REF!</v>
      </c>
    </row>
    <row r="24" spans="2:7" x14ac:dyDescent="0.2">
      <c r="B24" s="3"/>
      <c r="C24" s="74">
        <v>2017</v>
      </c>
      <c r="D24" t="e">
        <f>#REF!</f>
        <v>#REF!</v>
      </c>
      <c r="E24" s="125" t="e">
        <f>#REF!</f>
        <v>#REF!</v>
      </c>
      <c r="F24" t="e">
        <f t="shared" si="0"/>
        <v>#REF!</v>
      </c>
      <c r="G24" t="e">
        <f>100*(E24/E23-1)</f>
        <v>#REF!</v>
      </c>
    </row>
    <row r="25" spans="2:7" x14ac:dyDescent="0.2">
      <c r="C25" s="74"/>
    </row>
    <row r="26" spans="2:7" x14ac:dyDescent="0.2">
      <c r="C26" s="74"/>
    </row>
    <row r="51" spans="5:5" x14ac:dyDescent="0.2">
      <c r="E51" s="124"/>
    </row>
    <row r="52" spans="5:5" x14ac:dyDescent="0.2">
      <c r="E52" s="124"/>
    </row>
    <row r="53" spans="5:5" x14ac:dyDescent="0.2">
      <c r="E53" s="124"/>
    </row>
    <row r="54" spans="5:5" x14ac:dyDescent="0.2">
      <c r="E54" s="124"/>
    </row>
    <row r="55" spans="5:5" x14ac:dyDescent="0.2">
      <c r="E55" s="124"/>
    </row>
    <row r="56" spans="5:5" x14ac:dyDescent="0.2">
      <c r="E56" s="124"/>
    </row>
    <row r="57" spans="5:5" x14ac:dyDescent="0.2">
      <c r="E57" s="124"/>
    </row>
    <row r="58" spans="5:5" x14ac:dyDescent="0.2">
      <c r="E58" s="124"/>
    </row>
    <row r="59" spans="5:5" x14ac:dyDescent="0.2">
      <c r="E59" s="124"/>
    </row>
    <row r="60" spans="5:5" x14ac:dyDescent="0.2">
      <c r="E60" s="124"/>
    </row>
    <row r="61" spans="5:5" x14ac:dyDescent="0.2">
      <c r="E61" s="124"/>
    </row>
    <row r="62" spans="5:5" x14ac:dyDescent="0.2">
      <c r="E62" s="124"/>
    </row>
    <row r="63" spans="5:5" x14ac:dyDescent="0.2">
      <c r="E63" s="124"/>
    </row>
    <row r="64" spans="5:5" x14ac:dyDescent="0.2">
      <c r="E64" s="124"/>
    </row>
    <row r="65" spans="5:5" x14ac:dyDescent="0.2">
      <c r="E65" s="124"/>
    </row>
    <row r="66" spans="5:5" x14ac:dyDescent="0.2">
      <c r="E66" s="124"/>
    </row>
    <row r="67" spans="5:5" x14ac:dyDescent="0.2">
      <c r="E67" s="124"/>
    </row>
    <row r="68" spans="5:5" x14ac:dyDescent="0.2">
      <c r="E68" s="124"/>
    </row>
    <row r="69" spans="5:5" x14ac:dyDescent="0.2">
      <c r="E69" s="124"/>
    </row>
    <row r="70" spans="5:5" x14ac:dyDescent="0.2">
      <c r="E70" s="124"/>
    </row>
    <row r="71" spans="5:5" x14ac:dyDescent="0.2">
      <c r="E71" s="124"/>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AD4FBD"/>
  </sheetPr>
  <dimension ref="A1"/>
  <sheetViews>
    <sheetView zoomScale="115" zoomScaleNormal="115" workbookViewId="0">
      <selection activeCell="Z56" sqref="Z56"/>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41"/>
  <sheetViews>
    <sheetView workbookViewId="0">
      <selection activeCell="M21" sqref="M21"/>
    </sheetView>
  </sheetViews>
  <sheetFormatPr defaultRowHeight="12.75" x14ac:dyDescent="0.2"/>
  <cols>
    <col min="2" max="2" customWidth="true" width="6.42578125" collapsed="false"/>
    <col min="3" max="4" bestFit="true" customWidth="true" width="11.7109375" collapsed="false"/>
    <col min="5" max="6" bestFit="true" customWidth="true" width="12.5703125" collapsed="false"/>
    <col min="10" max="13" bestFit="true" customWidth="true" width="9.5703125" collapsed="false"/>
  </cols>
  <sheetData>
    <row r="1" spans="1:6" x14ac:dyDescent="0.2">
      <c r="C1" s="377" t="s">
        <v>89</v>
      </c>
      <c r="D1" s="377"/>
      <c r="E1" s="377" t="s">
        <v>170</v>
      </c>
      <c r="F1" s="377"/>
    </row>
    <row r="2" spans="1:6" x14ac:dyDescent="0.2">
      <c r="C2" s="77" t="s">
        <v>100</v>
      </c>
      <c r="D2" s="77" t="s">
        <v>15</v>
      </c>
      <c r="E2" s="77" t="s">
        <v>100</v>
      </c>
      <c r="F2" s="77" t="s">
        <v>15</v>
      </c>
    </row>
    <row r="3" spans="1:6" x14ac:dyDescent="0.2">
      <c r="B3" t="e">
        <f>#REF!</f>
        <v>#REF!</v>
      </c>
      <c r="C3" s="70" t="e">
        <f>#REF!</f>
        <v>#REF!</v>
      </c>
      <c r="D3" s="70" t="e">
        <f>#REF!*1</f>
        <v>#REF!</v>
      </c>
      <c r="E3" s="70" t="e">
        <f>#REF!</f>
        <v>#REF!</v>
      </c>
      <c r="F3" s="70" t="e">
        <f>#REF!</f>
        <v>#REF!</v>
      </c>
    </row>
    <row r="4" spans="1:6" x14ac:dyDescent="0.2">
      <c r="A4" t="e">
        <f>#REF!</f>
        <v>#REF!</v>
      </c>
      <c r="B4" t="e">
        <f>#REF!</f>
        <v>#REF!</v>
      </c>
      <c r="C4" s="70" t="e">
        <f>#REF!</f>
        <v>#REF!</v>
      </c>
      <c r="D4" s="70" t="e">
        <f>#REF!*1</f>
        <v>#REF!</v>
      </c>
      <c r="E4" s="70" t="e">
        <f>#REF!</f>
        <v>#REF!</v>
      </c>
      <c r="F4" s="70" t="e">
        <f>#REF!</f>
        <v>#REF!</v>
      </c>
    </row>
    <row r="5" spans="1:6" x14ac:dyDescent="0.2">
      <c r="B5" t="e">
        <f>#REF!</f>
        <v>#REF!</v>
      </c>
      <c r="C5" s="70" t="e">
        <f>#REF!</f>
        <v>#REF!</v>
      </c>
      <c r="D5" s="70" t="e">
        <f>#REF!*1</f>
        <v>#REF!</v>
      </c>
      <c r="E5" s="70" t="e">
        <f>#REF!</f>
        <v>#REF!</v>
      </c>
      <c r="F5" s="70" t="e">
        <f>#REF!</f>
        <v>#REF!</v>
      </c>
    </row>
    <row r="6" spans="1:6" x14ac:dyDescent="0.2">
      <c r="B6" t="e">
        <f>#REF!</f>
        <v>#REF!</v>
      </c>
      <c r="C6" s="70" t="e">
        <f>#REF!</f>
        <v>#REF!</v>
      </c>
      <c r="D6" s="70" t="e">
        <f>#REF!*1</f>
        <v>#REF!</v>
      </c>
      <c r="E6" s="70" t="e">
        <f>#REF!</f>
        <v>#REF!</v>
      </c>
      <c r="F6" s="70" t="e">
        <f>#REF!</f>
        <v>#REF!</v>
      </c>
    </row>
    <row r="7" spans="1:6" x14ac:dyDescent="0.2">
      <c r="B7" t="e">
        <f>#REF!</f>
        <v>#REF!</v>
      </c>
      <c r="C7" s="70" t="e">
        <f>#REF!</f>
        <v>#REF!</v>
      </c>
      <c r="D7" s="70" t="e">
        <f>#REF!*1</f>
        <v>#REF!</v>
      </c>
      <c r="E7" s="70" t="e">
        <f>#REF!</f>
        <v>#REF!</v>
      </c>
      <c r="F7" s="70" t="e">
        <f>#REF!</f>
        <v>#REF!</v>
      </c>
    </row>
    <row r="8" spans="1:6" x14ac:dyDescent="0.2">
      <c r="A8" t="e">
        <f>#REF!</f>
        <v>#REF!</v>
      </c>
      <c r="B8" t="e">
        <f>#REF!</f>
        <v>#REF!</v>
      </c>
      <c r="C8" s="70" t="e">
        <f>#REF!</f>
        <v>#REF!</v>
      </c>
      <c r="D8" s="70" t="e">
        <f>#REF!*1</f>
        <v>#REF!</v>
      </c>
      <c r="E8" s="70" t="e">
        <f>#REF!</f>
        <v>#REF!</v>
      </c>
      <c r="F8" s="70" t="e">
        <f>#REF!</f>
        <v>#REF!</v>
      </c>
    </row>
    <row r="9" spans="1:6" x14ac:dyDescent="0.2">
      <c r="B9" t="e">
        <f>#REF!</f>
        <v>#REF!</v>
      </c>
      <c r="C9" s="70" t="e">
        <f>#REF!</f>
        <v>#REF!</v>
      </c>
      <c r="D9" s="70" t="e">
        <f>#REF!*1</f>
        <v>#REF!</v>
      </c>
      <c r="E9" s="70" t="e">
        <f>#REF!</f>
        <v>#REF!</v>
      </c>
      <c r="F9" s="70" t="e">
        <f>#REF!</f>
        <v>#REF!</v>
      </c>
    </row>
    <row r="10" spans="1:6" x14ac:dyDescent="0.2">
      <c r="B10" t="e">
        <f>#REF!</f>
        <v>#REF!</v>
      </c>
      <c r="C10" s="70" t="e">
        <f>#REF!</f>
        <v>#REF!</v>
      </c>
      <c r="D10" s="70" t="e">
        <f>#REF!*1</f>
        <v>#REF!</v>
      </c>
      <c r="E10" s="70" t="e">
        <f>#REF!</f>
        <v>#REF!</v>
      </c>
      <c r="F10" s="70" t="e">
        <f>#REF!</f>
        <v>#REF!</v>
      </c>
    </row>
    <row r="11" spans="1:6" x14ac:dyDescent="0.2">
      <c r="B11" t="e">
        <f>#REF!</f>
        <v>#REF!</v>
      </c>
      <c r="C11" s="70" t="e">
        <f>#REF!</f>
        <v>#REF!</v>
      </c>
      <c r="D11" s="70" t="e">
        <f>#REF!*1</f>
        <v>#REF!</v>
      </c>
      <c r="E11" s="70" t="e">
        <f>#REF!</f>
        <v>#REF!</v>
      </c>
      <c r="F11" s="70" t="e">
        <f>#REF!</f>
        <v>#REF!</v>
      </c>
    </row>
    <row r="12" spans="1:6" x14ac:dyDescent="0.2">
      <c r="A12" t="e">
        <f>#REF!</f>
        <v>#REF!</v>
      </c>
      <c r="B12" t="e">
        <f>#REF!</f>
        <v>#REF!</v>
      </c>
      <c r="C12" s="70" t="e">
        <f>#REF!</f>
        <v>#REF!</v>
      </c>
      <c r="D12" s="70" t="e">
        <f>#REF!*1</f>
        <v>#REF!</v>
      </c>
      <c r="E12" s="70" t="e">
        <f>#REF!</f>
        <v>#REF!</v>
      </c>
      <c r="F12" s="70" t="e">
        <f>#REF!</f>
        <v>#REF!</v>
      </c>
    </row>
    <row r="13" spans="1:6" x14ac:dyDescent="0.2">
      <c r="B13" t="e">
        <f>#REF!</f>
        <v>#REF!</v>
      </c>
      <c r="C13" s="70" t="e">
        <f>#REF!</f>
        <v>#REF!</v>
      </c>
      <c r="D13" s="70" t="e">
        <f>#REF!*1</f>
        <v>#REF!</v>
      </c>
      <c r="E13" s="70" t="e">
        <f>#REF!</f>
        <v>#REF!</v>
      </c>
      <c r="F13" s="70" t="e">
        <f>#REF!</f>
        <v>#REF!</v>
      </c>
    </row>
    <row r="14" spans="1:6" x14ac:dyDescent="0.2">
      <c r="B14" t="e">
        <f>#REF!</f>
        <v>#REF!</v>
      </c>
      <c r="C14" s="70" t="e">
        <f>#REF!</f>
        <v>#REF!</v>
      </c>
      <c r="D14" s="70" t="e">
        <f>#REF!*1</f>
        <v>#REF!</v>
      </c>
      <c r="E14" s="70" t="e">
        <f>#REF!</f>
        <v>#REF!</v>
      </c>
      <c r="F14" s="70" t="e">
        <f>#REF!</f>
        <v>#REF!</v>
      </c>
    </row>
    <row r="15" spans="1:6" x14ac:dyDescent="0.2">
      <c r="B15" t="e">
        <f>#REF!</f>
        <v>#REF!</v>
      </c>
      <c r="C15" s="70" t="e">
        <f>#REF!</f>
        <v>#REF!</v>
      </c>
      <c r="D15" s="70" t="e">
        <f>#REF!*1</f>
        <v>#REF!</v>
      </c>
      <c r="E15" s="70" t="e">
        <f>#REF!</f>
        <v>#REF!</v>
      </c>
      <c r="F15" s="70" t="e">
        <f>#REF!</f>
        <v>#REF!</v>
      </c>
    </row>
    <row r="16" spans="1:6" x14ac:dyDescent="0.2">
      <c r="A16" t="e">
        <f>#REF!</f>
        <v>#REF!</v>
      </c>
      <c r="B16" t="e">
        <f>#REF!</f>
        <v>#REF!</v>
      </c>
      <c r="C16" s="70" t="e">
        <f>#REF!</f>
        <v>#REF!</v>
      </c>
      <c r="D16" s="70" t="e">
        <f>#REF!*1</f>
        <v>#REF!</v>
      </c>
      <c r="E16" s="70" t="e">
        <f>#REF!</f>
        <v>#REF!</v>
      </c>
      <c r="F16" s="70" t="e">
        <f>#REF!</f>
        <v>#REF!</v>
      </c>
    </row>
    <row r="17" spans="1:13" x14ac:dyDescent="0.2">
      <c r="B17" t="e">
        <f>#REF!</f>
        <v>#REF!</v>
      </c>
      <c r="C17" s="70" t="e">
        <f>#REF!</f>
        <v>#REF!</v>
      </c>
      <c r="D17" s="70" t="e">
        <f>#REF!*1</f>
        <v>#REF!</v>
      </c>
      <c r="E17" s="70" t="e">
        <f>#REF!</f>
        <v>#REF!</v>
      </c>
      <c r="F17" s="70" t="e">
        <f>#REF!</f>
        <v>#REF!</v>
      </c>
    </row>
    <row r="18" spans="1:13" x14ac:dyDescent="0.2">
      <c r="B18" t="e">
        <f>#REF!</f>
        <v>#REF!</v>
      </c>
      <c r="C18" s="70" t="e">
        <f>#REF!</f>
        <v>#REF!</v>
      </c>
      <c r="D18" s="70" t="e">
        <f>#REF!*1</f>
        <v>#REF!</v>
      </c>
      <c r="E18" s="70" t="e">
        <f>#REF!</f>
        <v>#REF!</v>
      </c>
      <c r="F18" s="70" t="e">
        <f>#REF!</f>
        <v>#REF!</v>
      </c>
      <c r="J18" s="76"/>
    </row>
    <row r="19" spans="1:13" x14ac:dyDescent="0.2">
      <c r="B19" t="e">
        <f>#REF!</f>
        <v>#REF!</v>
      </c>
      <c r="C19" s="70" t="e">
        <f>#REF!</f>
        <v>#REF!</v>
      </c>
      <c r="D19" s="70" t="e">
        <f>#REF!*1</f>
        <v>#REF!</v>
      </c>
      <c r="E19" s="70" t="e">
        <f>#REF!</f>
        <v>#REF!</v>
      </c>
      <c r="F19" s="70" t="e">
        <f>#REF!</f>
        <v>#REF!</v>
      </c>
      <c r="J19" s="377" t="s">
        <v>89</v>
      </c>
      <c r="K19" s="377"/>
      <c r="L19" s="377" t="s">
        <v>170</v>
      </c>
      <c r="M19" s="377"/>
    </row>
    <row r="20" spans="1:13" x14ac:dyDescent="0.2">
      <c r="A20" t="e">
        <f>#REF!</f>
        <v>#REF!</v>
      </c>
      <c r="B20" t="e">
        <f>#REF!</f>
        <v>#REF!</v>
      </c>
      <c r="C20" s="70" t="e">
        <f>#REF!</f>
        <v>#REF!</v>
      </c>
      <c r="D20" s="70" t="e">
        <f>#REF!*1</f>
        <v>#REF!</v>
      </c>
      <c r="E20" s="70" t="e">
        <f>#REF!</f>
        <v>#REF!</v>
      </c>
      <c r="F20" s="70" t="e">
        <f>#REF!</f>
        <v>#REF!</v>
      </c>
      <c r="J20" s="77" t="s">
        <v>100</v>
      </c>
      <c r="K20" s="77" t="s">
        <v>15</v>
      </c>
      <c r="L20" s="77" t="s">
        <v>100</v>
      </c>
      <c r="M20" s="77" t="s">
        <v>15</v>
      </c>
    </row>
    <row r="21" spans="1:13" x14ac:dyDescent="0.2">
      <c r="B21" t="e">
        <f>#REF!</f>
        <v>#REF!</v>
      </c>
      <c r="C21" s="70" t="e">
        <f>#REF!</f>
        <v>#REF!</v>
      </c>
      <c r="D21" s="70" t="e">
        <f>#REF!*1</f>
        <v>#REF!</v>
      </c>
      <c r="E21" s="70" t="e">
        <f>#REF!</f>
        <v>#REF!</v>
      </c>
      <c r="F21" s="70" t="e">
        <f>#REF!</f>
        <v>#REF!</v>
      </c>
      <c r="I21" s="76" t="s">
        <v>172</v>
      </c>
      <c r="J21" s="78" t="e">
        <f>MAX(C4:C12)</f>
        <v>#REF!</v>
      </c>
      <c r="K21" s="78" t="e">
        <f>MAX(D4:D12)</f>
        <v>#REF!</v>
      </c>
      <c r="L21" s="78" t="e">
        <f>MAX(E6:E12)</f>
        <v>#REF!</v>
      </c>
      <c r="M21" s="78" t="e">
        <f>MAX(F4:F12)</f>
        <v>#REF!</v>
      </c>
    </row>
    <row r="22" spans="1:13" x14ac:dyDescent="0.2">
      <c r="B22" t="e">
        <f>#REF!</f>
        <v>#REF!</v>
      </c>
      <c r="C22" s="70" t="e">
        <f>#REF!</f>
        <v>#REF!</v>
      </c>
      <c r="D22" s="70" t="e">
        <f>#REF!*1</f>
        <v>#REF!</v>
      </c>
      <c r="E22" s="70" t="e">
        <f>#REF!</f>
        <v>#REF!</v>
      </c>
      <c r="F22" s="70" t="e">
        <f>#REF!</f>
        <v>#REF!</v>
      </c>
      <c r="I22" s="76" t="s">
        <v>173</v>
      </c>
      <c r="J22" s="78" t="e">
        <f>MIN(C9:C15)</f>
        <v>#REF!</v>
      </c>
      <c r="K22" s="78" t="e">
        <f>MIN(D9:D15)</f>
        <v>#REF!</v>
      </c>
      <c r="L22" s="78" t="e">
        <f>MIN(E9:E15)</f>
        <v>#REF!</v>
      </c>
      <c r="M22" s="78" t="e">
        <f>MIN(F9:F15)</f>
        <v>#REF!</v>
      </c>
    </row>
    <row r="23" spans="1:13" x14ac:dyDescent="0.2">
      <c r="B23" t="e">
        <f>#REF!</f>
        <v>#REF!</v>
      </c>
      <c r="C23" s="70" t="e">
        <f>#REF!</f>
        <v>#REF!</v>
      </c>
      <c r="D23" s="70" t="e">
        <f>#REF!*1</f>
        <v>#REF!</v>
      </c>
      <c r="E23" s="70" t="e">
        <f>#REF!</f>
        <v>#REF!</v>
      </c>
      <c r="F23" s="70" t="e">
        <f>#REF!</f>
        <v>#REF!</v>
      </c>
      <c r="I23" s="76" t="s">
        <v>174</v>
      </c>
      <c r="J23" s="78" t="e">
        <f>C40</f>
        <v>#REF!</v>
      </c>
      <c r="K23" s="78" t="e">
        <f>D40</f>
        <v>#REF!</v>
      </c>
      <c r="L23" s="78" t="e">
        <f>E40</f>
        <v>#REF!</v>
      </c>
      <c r="M23" s="78" t="e">
        <f>F40</f>
        <v>#REF!</v>
      </c>
    </row>
    <row r="24" spans="1:13" x14ac:dyDescent="0.2">
      <c r="A24" t="e">
        <f>#REF!</f>
        <v>#REF!</v>
      </c>
      <c r="B24" t="e">
        <f>#REF!</f>
        <v>#REF!</v>
      </c>
      <c r="C24" s="70" t="e">
        <f>#REF!</f>
        <v>#REF!</v>
      </c>
      <c r="D24" s="70" t="e">
        <f>#REF!*1</f>
        <v>#REF!</v>
      </c>
      <c r="E24" s="70" t="e">
        <f>#REF!</f>
        <v>#REF!</v>
      </c>
      <c r="F24" s="70" t="e">
        <f>#REF!</f>
        <v>#REF!</v>
      </c>
      <c r="J24" s="78"/>
      <c r="K24" s="78"/>
      <c r="L24" s="78"/>
      <c r="M24" s="78"/>
    </row>
    <row r="25" spans="1:13" x14ac:dyDescent="0.2">
      <c r="B25" t="e">
        <f>#REF!</f>
        <v>#REF!</v>
      </c>
      <c r="C25" s="70" t="e">
        <f>#REF!</f>
        <v>#REF!</v>
      </c>
      <c r="D25" s="70" t="e">
        <f>#REF!*1</f>
        <v>#REF!</v>
      </c>
      <c r="E25" s="70" t="e">
        <f>#REF!</f>
        <v>#REF!</v>
      </c>
      <c r="F25" s="70" t="e">
        <f>#REF!</f>
        <v>#REF!</v>
      </c>
      <c r="I25" s="76" t="s">
        <v>171</v>
      </c>
      <c r="J25" s="78" t="e">
        <f>(J21-J22)/J21*100</f>
        <v>#REF!</v>
      </c>
      <c r="K25" s="78" t="e">
        <f>(K21-K22)/K21*100</f>
        <v>#REF!</v>
      </c>
      <c r="L25" s="78" t="e">
        <f>(L21-L22)/L21*100</f>
        <v>#REF!</v>
      </c>
      <c r="M25" s="78" t="e">
        <f>(M21-M22)/M21*100</f>
        <v>#REF!</v>
      </c>
    </row>
    <row r="26" spans="1:13" x14ac:dyDescent="0.2">
      <c r="B26" t="e">
        <f>#REF!</f>
        <v>#REF!</v>
      </c>
      <c r="C26" s="70" t="e">
        <f>#REF!</f>
        <v>#REF!</v>
      </c>
      <c r="D26" s="70" t="e">
        <f>#REF!*1</f>
        <v>#REF!</v>
      </c>
      <c r="E26" s="70" t="e">
        <f>#REF!</f>
        <v>#REF!</v>
      </c>
      <c r="F26" s="70" t="e">
        <f>#REF!</f>
        <v>#REF!</v>
      </c>
      <c r="I26" s="76" t="s">
        <v>175</v>
      </c>
      <c r="J26" s="78" t="e">
        <f>(J23-J21)/J21*100</f>
        <v>#REF!</v>
      </c>
      <c r="K26" s="78" t="e">
        <f>(K23-K21)/K21*100</f>
        <v>#REF!</v>
      </c>
      <c r="L26" s="78" t="e">
        <f>(L23-L21)/L21*100</f>
        <v>#REF!</v>
      </c>
      <c r="M26" s="78" t="e">
        <f>(M23-M21)/M21*100</f>
        <v>#REF!</v>
      </c>
    </row>
    <row r="27" spans="1:13" x14ac:dyDescent="0.2">
      <c r="B27" t="e">
        <f>#REF!</f>
        <v>#REF!</v>
      </c>
      <c r="C27" s="70" t="e">
        <f>#REF!</f>
        <v>#REF!</v>
      </c>
      <c r="D27" s="70" t="e">
        <f>#REF!*1</f>
        <v>#REF!</v>
      </c>
      <c r="E27" s="70" t="e">
        <f>#REF!</f>
        <v>#REF!</v>
      </c>
      <c r="F27" s="70" t="e">
        <f>#REF!</f>
        <v>#REF!</v>
      </c>
    </row>
    <row r="28" spans="1:13" x14ac:dyDescent="0.2">
      <c r="A28" t="e">
        <f>#REF!</f>
        <v>#REF!</v>
      </c>
      <c r="B28" t="e">
        <f>#REF!</f>
        <v>#REF!</v>
      </c>
      <c r="C28" s="70" t="e">
        <f>#REF!</f>
        <v>#REF!</v>
      </c>
      <c r="D28" s="70" t="e">
        <f>#REF!*1</f>
        <v>#REF!</v>
      </c>
      <c r="E28" s="70" t="e">
        <f>#REF!</f>
        <v>#REF!</v>
      </c>
      <c r="F28" s="70" t="e">
        <f>#REF!</f>
        <v>#REF!</v>
      </c>
    </row>
    <row r="29" spans="1:13" x14ac:dyDescent="0.2">
      <c r="B29" t="e">
        <f>#REF!</f>
        <v>#REF!</v>
      </c>
      <c r="C29" s="70" t="e">
        <f>#REF!</f>
        <v>#REF!</v>
      </c>
      <c r="D29" s="70" t="e">
        <f>#REF!*1</f>
        <v>#REF!</v>
      </c>
      <c r="E29" s="70" t="e">
        <f>#REF!</f>
        <v>#REF!</v>
      </c>
      <c r="F29" s="70" t="e">
        <f>#REF!</f>
        <v>#REF!</v>
      </c>
    </row>
    <row r="30" spans="1:13" x14ac:dyDescent="0.2">
      <c r="B30" t="e">
        <f>#REF!</f>
        <v>#REF!</v>
      </c>
      <c r="C30" s="70" t="e">
        <f>#REF!</f>
        <v>#REF!</v>
      </c>
      <c r="D30" s="70" t="e">
        <f>#REF!*1</f>
        <v>#REF!</v>
      </c>
      <c r="E30" s="70" t="e">
        <f>#REF!</f>
        <v>#REF!</v>
      </c>
      <c r="F30" s="70" t="e">
        <f>#REF!</f>
        <v>#REF!</v>
      </c>
    </row>
    <row r="31" spans="1:13" x14ac:dyDescent="0.2">
      <c r="B31" t="e">
        <f>#REF!</f>
        <v>#REF!</v>
      </c>
      <c r="C31" s="70" t="e">
        <f>#REF!</f>
        <v>#REF!</v>
      </c>
      <c r="D31" s="70" t="e">
        <f>#REF!*1</f>
        <v>#REF!</v>
      </c>
      <c r="E31" s="70" t="e">
        <f>#REF!</f>
        <v>#REF!</v>
      </c>
      <c r="F31" s="70" t="e">
        <f>#REF!</f>
        <v>#REF!</v>
      </c>
    </row>
    <row r="32" spans="1:13" x14ac:dyDescent="0.2">
      <c r="A32" t="e">
        <f>#REF!</f>
        <v>#REF!</v>
      </c>
      <c r="B32" t="e">
        <f>#REF!</f>
        <v>#REF!</v>
      </c>
      <c r="C32" s="70" t="e">
        <f>#REF!</f>
        <v>#REF!</v>
      </c>
      <c r="D32" s="70" t="e">
        <f>#REF!*1</f>
        <v>#REF!</v>
      </c>
      <c r="E32" s="70" t="e">
        <f>#REF!</f>
        <v>#REF!</v>
      </c>
      <c r="F32" s="70" t="e">
        <f>#REF!</f>
        <v>#REF!</v>
      </c>
    </row>
    <row r="33" spans="1:6" x14ac:dyDescent="0.2">
      <c r="B33" t="e">
        <f>#REF!</f>
        <v>#REF!</v>
      </c>
      <c r="C33" s="70" t="e">
        <f>#REF!</f>
        <v>#REF!</v>
      </c>
      <c r="D33" s="70" t="e">
        <f>#REF!*1</f>
        <v>#REF!</v>
      </c>
      <c r="E33" s="70" t="e">
        <f>#REF!</f>
        <v>#REF!</v>
      </c>
      <c r="F33" s="70" t="e">
        <f>#REF!</f>
        <v>#REF!</v>
      </c>
    </row>
    <row r="34" spans="1:6" x14ac:dyDescent="0.2">
      <c r="B34" t="e">
        <f>#REF!</f>
        <v>#REF!</v>
      </c>
      <c r="C34" s="70" t="e">
        <f>#REF!</f>
        <v>#REF!</v>
      </c>
      <c r="D34" s="70" t="e">
        <f>#REF!*1</f>
        <v>#REF!</v>
      </c>
      <c r="E34" s="70" t="e">
        <f>#REF!</f>
        <v>#REF!</v>
      </c>
      <c r="F34" s="70" t="e">
        <f>#REF!</f>
        <v>#REF!</v>
      </c>
    </row>
    <row r="35" spans="1:6" x14ac:dyDescent="0.2">
      <c r="B35" t="e">
        <f>#REF!</f>
        <v>#REF!</v>
      </c>
      <c r="C35" s="70" t="e">
        <f>#REF!</f>
        <v>#REF!</v>
      </c>
      <c r="D35" s="70" t="e">
        <f>#REF!*1</f>
        <v>#REF!</v>
      </c>
      <c r="E35" s="70" t="e">
        <f>#REF!</f>
        <v>#REF!</v>
      </c>
      <c r="F35" s="70" t="e">
        <f>#REF!</f>
        <v>#REF!</v>
      </c>
    </row>
    <row r="36" spans="1:6" x14ac:dyDescent="0.2">
      <c r="A36" t="e">
        <f>#REF!</f>
        <v>#REF!</v>
      </c>
      <c r="B36" t="e">
        <f>#REF!</f>
        <v>#REF!</v>
      </c>
      <c r="C36" s="70" t="e">
        <f>#REF!</f>
        <v>#REF!</v>
      </c>
      <c r="D36" s="70" t="e">
        <f>#REF!*1</f>
        <v>#REF!</v>
      </c>
      <c r="E36" s="70" t="e">
        <f>#REF!</f>
        <v>#REF!</v>
      </c>
      <c r="F36" s="70" t="e">
        <f>#REF!</f>
        <v>#REF!</v>
      </c>
    </row>
    <row r="37" spans="1:6" x14ac:dyDescent="0.2">
      <c r="B37" t="e">
        <f>#REF!</f>
        <v>#REF!</v>
      </c>
      <c r="C37" s="70" t="e">
        <f>#REF!</f>
        <v>#REF!</v>
      </c>
      <c r="D37" s="70" t="e">
        <f>#REF!*1</f>
        <v>#REF!</v>
      </c>
      <c r="E37" s="70" t="e">
        <f>#REF!</f>
        <v>#REF!</v>
      </c>
      <c r="F37" s="70" t="e">
        <f>#REF!</f>
        <v>#REF!</v>
      </c>
    </row>
    <row r="38" spans="1:6" x14ac:dyDescent="0.2">
      <c r="B38" t="e">
        <f>#REF!</f>
        <v>#REF!</v>
      </c>
      <c r="C38" s="70" t="e">
        <f>#REF!</f>
        <v>#REF!</v>
      </c>
      <c r="D38" s="70" t="e">
        <f>#REF!*1</f>
        <v>#REF!</v>
      </c>
      <c r="E38" s="70" t="e">
        <f>#REF!</f>
        <v>#REF!</v>
      </c>
      <c r="F38" s="70" t="e">
        <f>#REF!</f>
        <v>#REF!</v>
      </c>
    </row>
    <row r="39" spans="1:6" x14ac:dyDescent="0.2">
      <c r="B39" t="e">
        <f>#REF!</f>
        <v>#REF!</v>
      </c>
      <c r="C39" s="70" t="e">
        <f>#REF!</f>
        <v>#REF!</v>
      </c>
      <c r="D39" s="70" t="e">
        <f>#REF!*1</f>
        <v>#REF!</v>
      </c>
      <c r="E39" s="70" t="e">
        <f>#REF!</f>
        <v>#REF!</v>
      </c>
      <c r="F39" s="70" t="e">
        <f>#REF!</f>
        <v>#REF!</v>
      </c>
    </row>
    <row r="40" spans="1:6" x14ac:dyDescent="0.2">
      <c r="A40" t="e">
        <f>#REF!</f>
        <v>#REF!</v>
      </c>
      <c r="B40" t="e">
        <f>#REF!</f>
        <v>#REF!</v>
      </c>
      <c r="C40" s="70" t="e">
        <f>#REF!</f>
        <v>#REF!</v>
      </c>
      <c r="D40" s="70" t="e">
        <f>#REF!*1</f>
        <v>#REF!</v>
      </c>
      <c r="E40" s="70" t="e">
        <f>#REF!</f>
        <v>#REF!</v>
      </c>
      <c r="F40" s="70" t="e">
        <f>#REF!</f>
        <v>#REF!</v>
      </c>
    </row>
    <row r="41" spans="1:6" x14ac:dyDescent="0.2">
      <c r="C41" s="70"/>
      <c r="D41" s="70"/>
      <c r="E41" s="70"/>
      <c r="F41" s="70"/>
    </row>
  </sheetData>
  <mergeCells count="4">
    <mergeCell ref="C1:D1"/>
    <mergeCell ref="E1:F1"/>
    <mergeCell ref="J19:K19"/>
    <mergeCell ref="L19:M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T33"/>
  <sheetViews>
    <sheetView zoomScale="80" zoomScaleNormal="80" workbookViewId="0">
      <selection activeCell="M21" sqref="M21"/>
    </sheetView>
  </sheetViews>
  <sheetFormatPr defaultRowHeight="12.75" x14ac:dyDescent="0.2"/>
  <cols>
    <col min="1" max="1" customWidth="true" width="26.42578125" collapsed="false"/>
    <col min="2" max="2" customWidth="true" width="10.5703125" collapsed="false"/>
    <col min="4" max="4" customWidth="true" width="13.0" collapsed="false"/>
    <col min="5" max="5" customWidth="true" width="12.42578125" collapsed="false"/>
    <col min="7" max="7" customWidth="true" width="9.5703125" collapsed="false"/>
    <col min="9" max="9" customWidth="true" width="12.0" collapsed="false"/>
    <col min="10" max="10" customWidth="true" width="13.28515625" collapsed="false"/>
    <col min="11" max="11" customWidth="true" width="14.0" collapsed="false"/>
    <col min="13" max="13" customWidth="true" width="11.5703125" collapsed="false"/>
    <col min="14" max="14" customWidth="true" width="13.7109375" collapsed="false"/>
    <col min="16" max="16" customWidth="true" width="12.5703125" collapsed="false"/>
    <col min="17" max="17" customWidth="true" width="10.7109375" collapsed="false"/>
  </cols>
  <sheetData>
    <row r="1" spans="1:20" ht="13.5" thickBot="1" x14ac:dyDescent="0.25">
      <c r="B1" s="31"/>
      <c r="C1" s="26"/>
      <c r="D1" s="26"/>
      <c r="E1" s="26"/>
      <c r="F1" s="26"/>
      <c r="G1" s="26"/>
      <c r="H1" s="26"/>
      <c r="I1" s="26"/>
      <c r="J1" s="26"/>
      <c r="K1" s="26"/>
      <c r="L1" s="26"/>
      <c r="M1" s="26"/>
      <c r="N1" s="26"/>
      <c r="O1" s="26"/>
      <c r="P1" s="26"/>
    </row>
    <row r="2" spans="1:20" s="25" customFormat="1" ht="63.75" x14ac:dyDescent="0.4">
      <c r="A2" s="21" t="s">
        <v>85</v>
      </c>
      <c r="B2" s="30"/>
      <c r="C2" s="20" t="s">
        <v>19</v>
      </c>
      <c r="D2" s="19" t="s">
        <v>84</v>
      </c>
      <c r="E2" s="18" t="s">
        <v>21</v>
      </c>
      <c r="F2" s="13" t="s">
        <v>5</v>
      </c>
      <c r="G2" s="16"/>
      <c r="H2" s="13"/>
      <c r="I2" s="13"/>
      <c r="J2" s="13"/>
      <c r="K2" s="14" t="s">
        <v>0</v>
      </c>
      <c r="L2" s="13" t="s">
        <v>6</v>
      </c>
      <c r="M2" s="13"/>
      <c r="N2" s="13"/>
      <c r="O2" s="13"/>
      <c r="P2" s="13"/>
      <c r="Q2" s="12"/>
      <c r="R2" s="29"/>
      <c r="S2" s="29"/>
      <c r="T2" s="29"/>
    </row>
    <row r="3" spans="1:20" ht="51" x14ac:dyDescent="0.2">
      <c r="A3" s="11"/>
      <c r="B3" s="28"/>
      <c r="C3" s="9"/>
      <c r="D3" s="9"/>
      <c r="E3" s="8" t="s">
        <v>10</v>
      </c>
      <c r="F3" s="27" t="s">
        <v>10</v>
      </c>
      <c r="G3" s="5" t="s">
        <v>20</v>
      </c>
      <c r="H3" s="5" t="s">
        <v>22</v>
      </c>
      <c r="I3" s="5" t="s">
        <v>36</v>
      </c>
      <c r="J3" s="5" t="s">
        <v>37</v>
      </c>
      <c r="K3" s="6" t="s">
        <v>10</v>
      </c>
      <c r="L3" s="5" t="s">
        <v>10</v>
      </c>
      <c r="M3" s="5" t="s">
        <v>23</v>
      </c>
      <c r="N3" s="5" t="s">
        <v>24</v>
      </c>
      <c r="O3" s="5" t="s">
        <v>25</v>
      </c>
      <c r="P3" s="5" t="s">
        <v>26</v>
      </c>
      <c r="Q3" s="57" t="s">
        <v>64</v>
      </c>
      <c r="R3" s="26"/>
      <c r="S3" s="26"/>
      <c r="T3" s="26"/>
    </row>
    <row r="4" spans="1:20" ht="41.25" customHeight="1" x14ac:dyDescent="0.2">
      <c r="A4" s="32" t="s">
        <v>83</v>
      </c>
      <c r="B4" s="37" t="s">
        <v>95</v>
      </c>
      <c r="C4" s="43" t="e">
        <f>#REF!/#REF!-1</f>
        <v>#REF!</v>
      </c>
      <c r="D4" s="43" t="e">
        <f>#REF!/#REF!-1</f>
        <v>#REF!</v>
      </c>
      <c r="E4" s="43" t="e">
        <f>#REF!/#REF!-1</f>
        <v>#REF!</v>
      </c>
      <c r="F4" s="51" t="e">
        <f>#REF!/#REF!-1</f>
        <v>#REF!</v>
      </c>
      <c r="G4" s="52" t="e">
        <f>#REF!/#REF!-1</f>
        <v>#REF!</v>
      </c>
      <c r="H4" s="52" t="e">
        <f>#REF!/#REF!-1</f>
        <v>#REF!</v>
      </c>
      <c r="I4" s="52" t="e">
        <f>#REF!/#REF!-1</f>
        <v>#REF!</v>
      </c>
      <c r="J4" s="53" t="e">
        <f>#REF!/#REF!-1</f>
        <v>#REF!</v>
      </c>
      <c r="K4" s="43" t="e">
        <f>#REF!/#REF!-1</f>
        <v>#REF!</v>
      </c>
      <c r="L4" s="51" t="e">
        <f>#REF!/#REF!-1</f>
        <v>#REF!</v>
      </c>
      <c r="M4" s="52" t="e">
        <f>#REF!/#REF!-1</f>
        <v>#REF!</v>
      </c>
      <c r="N4" s="52" t="e">
        <f>#REF!/#REF!-1</f>
        <v>#REF!</v>
      </c>
      <c r="O4" s="52" t="e">
        <f>#REF!/#REF!-1</f>
        <v>#REF!</v>
      </c>
      <c r="P4" s="52" t="e">
        <f>#REF!/#REF!-1</f>
        <v>#REF!</v>
      </c>
      <c r="Q4" s="66" t="e">
        <f>#REF!/#REF!-1</f>
        <v>#REF!</v>
      </c>
      <c r="R4" s="26"/>
      <c r="S4" s="26"/>
      <c r="T4" s="26"/>
    </row>
    <row r="5" spans="1:20" ht="41.25" customHeight="1" x14ac:dyDescent="0.2">
      <c r="A5" s="33" t="s">
        <v>82</v>
      </c>
      <c r="B5" s="38" t="s">
        <v>96</v>
      </c>
      <c r="C5" s="44" t="e">
        <f>#REF!/#REF!-1</f>
        <v>#REF!</v>
      </c>
      <c r="D5" s="44" t="e">
        <f>#REF!/#REF!-1</f>
        <v>#REF!</v>
      </c>
      <c r="E5" s="44" t="e">
        <f>#REF!/#REF!-1</f>
        <v>#REF!</v>
      </c>
      <c r="F5" s="45" t="e">
        <f>#REF!/#REF!-1</f>
        <v>#REF!</v>
      </c>
      <c r="G5" s="46" t="e">
        <f>#REF!/#REF!-1</f>
        <v>#REF!</v>
      </c>
      <c r="H5" s="46" t="e">
        <f>#REF!/#REF!-1</f>
        <v>#REF!</v>
      </c>
      <c r="I5" s="46" t="e">
        <f>#REF!/#REF!-1</f>
        <v>#REF!</v>
      </c>
      <c r="J5" s="47" t="e">
        <f>#REF!/#REF!-1</f>
        <v>#REF!</v>
      </c>
      <c r="K5" s="44" t="e">
        <f>#REF!/#REF!-1</f>
        <v>#REF!</v>
      </c>
      <c r="L5" s="45" t="e">
        <f>#REF!/#REF!-1</f>
        <v>#REF!</v>
      </c>
      <c r="M5" s="46" t="e">
        <f>#REF!/#REF!-1</f>
        <v>#REF!</v>
      </c>
      <c r="N5" s="46" t="e">
        <f>#REF!/#REF!-1</f>
        <v>#REF!</v>
      </c>
      <c r="O5" s="46" t="e">
        <f>#REF!/#REF!-1</f>
        <v>#REF!</v>
      </c>
      <c r="P5" s="46" t="e">
        <f>#REF!/#REF!-1</f>
        <v>#REF!</v>
      </c>
      <c r="Q5" s="47" t="e">
        <f>#REF!/#REF!-1</f>
        <v>#REF!</v>
      </c>
    </row>
    <row r="6" spans="1:20" s="25" customFormat="1" ht="38.25" customHeight="1" x14ac:dyDescent="0.2">
      <c r="A6" s="34" t="s">
        <v>81</v>
      </c>
      <c r="B6" s="37"/>
      <c r="C6" s="43" t="e">
        <f>SUM(#REF!)/SUM(#REF!)-1</f>
        <v>#REF!</v>
      </c>
      <c r="D6" s="43" t="e">
        <f>SUM(#REF!)/SUM(#REF!)-1</f>
        <v>#REF!</v>
      </c>
      <c r="E6" s="43" t="e">
        <f>SUM(#REF!)/SUM(#REF!)-1</f>
        <v>#REF!</v>
      </c>
      <c r="F6" s="51" t="e">
        <f>SUM(#REF!)/SUM(#REF!)-1</f>
        <v>#REF!</v>
      </c>
      <c r="G6" s="52" t="e">
        <f>SUM(#REF!)/SUM(#REF!)-1</f>
        <v>#REF!</v>
      </c>
      <c r="H6" s="52" t="e">
        <f>SUM(#REF!)/SUM(#REF!)-1</f>
        <v>#REF!</v>
      </c>
      <c r="I6" s="52" t="e">
        <f>SUM(#REF!)/SUM(#REF!)-1</f>
        <v>#REF!</v>
      </c>
      <c r="J6" s="53" t="e">
        <f>SUM(#REF!)/SUM(#REF!)-1</f>
        <v>#REF!</v>
      </c>
      <c r="K6" s="43" t="e">
        <f>SUM(#REF!)/SUM(#REF!)-1</f>
        <v>#REF!</v>
      </c>
      <c r="L6" s="51" t="e">
        <f>SUM(#REF!)/SUM(#REF!)-1</f>
        <v>#REF!</v>
      </c>
      <c r="M6" s="52" t="e">
        <f>SUM(#REF!)/SUM(#REF!)-1</f>
        <v>#REF!</v>
      </c>
      <c r="N6" s="52" t="e">
        <f>SUM(#REF!)/SUM(#REF!)-1</f>
        <v>#REF!</v>
      </c>
      <c r="O6" s="52" t="e">
        <f>SUM(#REF!)/SUM(#REF!)-1</f>
        <v>#REF!</v>
      </c>
      <c r="P6" s="52" t="e">
        <f>SUM(#REF!)/SUM(#REF!)-1</f>
        <v>#REF!</v>
      </c>
      <c r="Q6" s="53" t="e">
        <f>SUM(#REF!)/SUM(#REF!)-1</f>
        <v>#REF!</v>
      </c>
    </row>
    <row r="7" spans="1:20" s="25" customFormat="1" ht="38.25" customHeight="1" x14ac:dyDescent="0.2">
      <c r="A7" s="32" t="s">
        <v>80</v>
      </c>
      <c r="B7" s="37" t="s">
        <v>97</v>
      </c>
      <c r="C7" s="43" t="e">
        <f>#REF!/#REF!-1</f>
        <v>#REF!</v>
      </c>
      <c r="D7" s="43" t="e">
        <f>#REF!/#REF!-1</f>
        <v>#REF!</v>
      </c>
      <c r="E7" s="43" t="e">
        <f>#REF!/#REF!-1</f>
        <v>#REF!</v>
      </c>
      <c r="F7" s="51" t="e">
        <f>#REF!/#REF!-1</f>
        <v>#REF!</v>
      </c>
      <c r="G7" s="52" t="e">
        <f>#REF!/#REF!-1</f>
        <v>#REF!</v>
      </c>
      <c r="H7" s="52" t="e">
        <f>#REF!/#REF!-1</f>
        <v>#REF!</v>
      </c>
      <c r="I7" s="52" t="e">
        <f>#REF!/#REF!-1</f>
        <v>#REF!</v>
      </c>
      <c r="J7" s="53" t="e">
        <f>#REF!/#REF!-1</f>
        <v>#REF!</v>
      </c>
      <c r="K7" s="43" t="e">
        <f>#REF!/#REF!-1</f>
        <v>#REF!</v>
      </c>
      <c r="L7" s="51" t="e">
        <f>#REF!/#REF!-1</f>
        <v>#REF!</v>
      </c>
      <c r="M7" s="52" t="e">
        <f>#REF!/#REF!-1</f>
        <v>#REF!</v>
      </c>
      <c r="N7" s="52" t="e">
        <f>#REF!/#REF!-1</f>
        <v>#REF!</v>
      </c>
      <c r="O7" s="52" t="e">
        <f>#REF!/#REF!-1</f>
        <v>#REF!</v>
      </c>
      <c r="P7" s="52" t="e">
        <f>#REF!/#REF!-1</f>
        <v>#REF!</v>
      </c>
      <c r="Q7" s="53" t="e">
        <f>#REF!/#REF!-1</f>
        <v>#REF!</v>
      </c>
    </row>
    <row r="8" spans="1:20" s="25" customFormat="1" ht="38.25" customHeight="1" x14ac:dyDescent="0.2">
      <c r="A8" s="32" t="s">
        <v>79</v>
      </c>
      <c r="B8" s="37" t="s">
        <v>98</v>
      </c>
      <c r="C8" s="43" t="e">
        <f>#REF!/#REF!-1</f>
        <v>#REF!</v>
      </c>
      <c r="D8" s="43" t="e">
        <f>#REF!/#REF!-1</f>
        <v>#REF!</v>
      </c>
      <c r="E8" s="43" t="e">
        <f>#REF!/#REF!-1</f>
        <v>#REF!</v>
      </c>
      <c r="F8" s="51" t="e">
        <f>#REF!/#REF!-1</f>
        <v>#REF!</v>
      </c>
      <c r="G8" s="52" t="e">
        <f>#REF!/#REF!-1</f>
        <v>#REF!</v>
      </c>
      <c r="H8" s="52" t="e">
        <f>#REF!/#REF!-1</f>
        <v>#REF!</v>
      </c>
      <c r="I8" s="52" t="e">
        <f>#REF!/#REF!-1</f>
        <v>#REF!</v>
      </c>
      <c r="J8" s="53" t="e">
        <f>#REF!/#REF!-1</f>
        <v>#REF!</v>
      </c>
      <c r="K8" s="43" t="e">
        <f>#REF!/#REF!-1</f>
        <v>#REF!</v>
      </c>
      <c r="L8" s="51" t="e">
        <f>#REF!/#REF!-1</f>
        <v>#REF!</v>
      </c>
      <c r="M8" s="52" t="e">
        <f>#REF!/#REF!-1</f>
        <v>#REF!</v>
      </c>
      <c r="N8" s="52" t="e">
        <f>#REF!/#REF!-1</f>
        <v>#REF!</v>
      </c>
      <c r="O8" s="52" t="e">
        <f>#REF!/#REF!-1</f>
        <v>#REF!</v>
      </c>
      <c r="P8" s="52" t="e">
        <f>#REF!/#REF!-1</f>
        <v>#REF!</v>
      </c>
      <c r="Q8" s="53" t="e">
        <f>#REF!/#REF!-1</f>
        <v>#REF!</v>
      </c>
    </row>
    <row r="9" spans="1:20" ht="40.5" customHeight="1" x14ac:dyDescent="0.2">
      <c r="A9" s="35" t="s">
        <v>78</v>
      </c>
      <c r="B9" s="38" t="s">
        <v>86</v>
      </c>
      <c r="C9" s="44" t="e">
        <f>#REF!/#REF!-1</f>
        <v>#REF!</v>
      </c>
      <c r="D9" s="44" t="e">
        <f>#REF!/#REF!-1</f>
        <v>#REF!</v>
      </c>
      <c r="E9" s="44" t="e">
        <f>#REF!/#REF!-1</f>
        <v>#REF!</v>
      </c>
      <c r="F9" s="45" t="e">
        <f>#REF!/#REF!-1</f>
        <v>#REF!</v>
      </c>
      <c r="G9" s="46" t="e">
        <f>#REF!/#REF!-1</f>
        <v>#REF!</v>
      </c>
      <c r="H9" s="46" t="e">
        <f>#REF!/#REF!-1</f>
        <v>#REF!</v>
      </c>
      <c r="I9" s="46" t="e">
        <f>#REF!/#REF!-1</f>
        <v>#REF!</v>
      </c>
      <c r="J9" s="47" t="e">
        <f>#REF!/#REF!-1</f>
        <v>#REF!</v>
      </c>
      <c r="K9" s="44" t="e">
        <f>#REF!/#REF!-1</f>
        <v>#REF!</v>
      </c>
      <c r="L9" s="45" t="e">
        <f>#REF!/#REF!-1</f>
        <v>#REF!</v>
      </c>
      <c r="M9" s="46" t="e">
        <f>#REF!/#REF!-1</f>
        <v>#REF!</v>
      </c>
      <c r="N9" s="46" t="e">
        <f>#REF!/#REF!-1</f>
        <v>#REF!</v>
      </c>
      <c r="O9" s="46" t="e">
        <f>#REF!/#REF!-1</f>
        <v>#REF!</v>
      </c>
      <c r="P9" s="46" t="e">
        <f>#REF!/#REF!-1</f>
        <v>#REF!</v>
      </c>
      <c r="Q9" s="47" t="e">
        <f>#REF!/#REF!-1</f>
        <v>#REF!</v>
      </c>
    </row>
    <row r="10" spans="1:20" ht="40.5" customHeight="1" thickBot="1" x14ac:dyDescent="0.25">
      <c r="A10" s="36" t="s">
        <v>87</v>
      </c>
      <c r="B10" s="39" t="s">
        <v>88</v>
      </c>
      <c r="C10" s="48" t="e">
        <f>#REF!/#REF!-1</f>
        <v>#REF!</v>
      </c>
      <c r="D10" s="48" t="e">
        <f>#REF!/#REF!-1</f>
        <v>#REF!</v>
      </c>
      <c r="E10" s="48" t="e">
        <f>#REF!/#REF!-1</f>
        <v>#REF!</v>
      </c>
      <c r="F10" s="60" t="e">
        <f>#REF!/#REF!-1</f>
        <v>#REF!</v>
      </c>
      <c r="G10" s="61" t="e">
        <f>#REF!/#REF!-1</f>
        <v>#REF!</v>
      </c>
      <c r="H10" s="61" t="e">
        <f>#REF!/#REF!-1</f>
        <v>#REF!</v>
      </c>
      <c r="I10" s="61" t="e">
        <f>#REF!/#REF!-1</f>
        <v>#REF!</v>
      </c>
      <c r="J10" s="62" t="e">
        <f>#REF!/#REF!-1</f>
        <v>#REF!</v>
      </c>
      <c r="K10" s="48" t="e">
        <f>#REF!/#REF!-1</f>
        <v>#REF!</v>
      </c>
      <c r="L10" s="60" t="e">
        <f>#REF!/#REF!-1</f>
        <v>#REF!</v>
      </c>
      <c r="M10" s="61" t="e">
        <f>#REF!/#REF!-1</f>
        <v>#REF!</v>
      </c>
      <c r="N10" s="61" t="e">
        <f>#REF!/#REF!-1</f>
        <v>#REF!</v>
      </c>
      <c r="O10" s="67" t="e">
        <f>#REF!/#REF!-1</f>
        <v>#REF!</v>
      </c>
      <c r="P10" s="67" t="e">
        <f>#REF!/#REF!-1</f>
        <v>#REF!</v>
      </c>
      <c r="Q10" s="68" t="e">
        <f>#REF!/#REF!-1</f>
        <v>#REF!</v>
      </c>
    </row>
    <row r="11" spans="1:20" x14ac:dyDescent="0.2">
      <c r="A11" s="24"/>
      <c r="B11" s="23"/>
      <c r="C11" s="22"/>
      <c r="D11" s="22"/>
      <c r="E11" s="22"/>
      <c r="F11" s="22"/>
      <c r="G11" s="22"/>
      <c r="H11" s="22"/>
      <c r="I11" s="22"/>
      <c r="J11" s="22"/>
      <c r="K11" s="22"/>
      <c r="L11" s="22"/>
      <c r="M11" s="22"/>
      <c r="N11" s="22"/>
      <c r="O11" s="22"/>
      <c r="P11" s="22"/>
      <c r="Q11" s="22"/>
      <c r="R11" s="58"/>
      <c r="S11" s="58"/>
    </row>
    <row r="12" spans="1:20" x14ac:dyDescent="0.2">
      <c r="A12" s="24"/>
      <c r="B12" s="23"/>
      <c r="C12" s="2"/>
      <c r="D12" s="2"/>
      <c r="E12" s="2"/>
      <c r="F12" s="2"/>
      <c r="G12" s="2"/>
      <c r="H12" s="2"/>
      <c r="I12" s="2"/>
      <c r="J12" s="2"/>
      <c r="K12" s="2"/>
      <c r="L12" s="2"/>
      <c r="M12" s="2"/>
      <c r="N12" s="2"/>
      <c r="O12" s="2"/>
      <c r="P12" s="2"/>
      <c r="Q12" s="59"/>
      <c r="R12" s="58"/>
      <c r="S12" s="58"/>
    </row>
    <row r="13" spans="1:20" ht="13.5" thickBot="1" x14ac:dyDescent="0.25">
      <c r="C13" s="58"/>
      <c r="D13" s="58"/>
      <c r="E13" s="58"/>
      <c r="F13" s="58"/>
      <c r="G13" s="58"/>
      <c r="H13" s="58"/>
      <c r="I13" s="58"/>
      <c r="J13" s="58"/>
      <c r="K13" s="58"/>
      <c r="L13" s="58"/>
      <c r="M13" s="58"/>
      <c r="N13" s="58"/>
      <c r="O13" s="58"/>
      <c r="P13" s="58"/>
      <c r="Q13" s="58"/>
      <c r="R13" s="58"/>
      <c r="S13" s="58"/>
    </row>
    <row r="14" spans="1:20" ht="63.75" x14ac:dyDescent="0.4">
      <c r="A14" s="21" t="s">
        <v>15</v>
      </c>
      <c r="B14" s="12"/>
      <c r="C14" s="20" t="s">
        <v>19</v>
      </c>
      <c r="D14" s="19" t="s">
        <v>84</v>
      </c>
      <c r="E14" s="18" t="s">
        <v>21</v>
      </c>
      <c r="F14" s="17" t="s">
        <v>5</v>
      </c>
      <c r="G14" s="16"/>
      <c r="H14" s="13"/>
      <c r="I14" s="13"/>
      <c r="J14" s="15"/>
      <c r="K14" s="14" t="s">
        <v>0</v>
      </c>
      <c r="L14" s="13" t="s">
        <v>6</v>
      </c>
      <c r="M14" s="13"/>
      <c r="N14" s="13"/>
      <c r="O14" s="13"/>
      <c r="P14" s="13"/>
      <c r="Q14" s="12"/>
    </row>
    <row r="15" spans="1:20" ht="51" x14ac:dyDescent="0.2">
      <c r="A15" s="11"/>
      <c r="B15" s="10"/>
      <c r="C15" s="9"/>
      <c r="D15" s="9"/>
      <c r="E15" s="8" t="s">
        <v>10</v>
      </c>
      <c r="F15" s="7" t="s">
        <v>10</v>
      </c>
      <c r="G15" s="5" t="s">
        <v>20</v>
      </c>
      <c r="H15" s="5" t="s">
        <v>22</v>
      </c>
      <c r="I15" s="5" t="s">
        <v>36</v>
      </c>
      <c r="J15" s="5" t="s">
        <v>37</v>
      </c>
      <c r="K15" s="6" t="s">
        <v>10</v>
      </c>
      <c r="L15" s="5" t="s">
        <v>10</v>
      </c>
      <c r="M15" s="5" t="s">
        <v>23</v>
      </c>
      <c r="N15" s="5" t="s">
        <v>24</v>
      </c>
      <c r="O15" s="5" t="s">
        <v>25</v>
      </c>
      <c r="P15" s="5" t="s">
        <v>26</v>
      </c>
      <c r="Q15" s="4" t="s">
        <v>64</v>
      </c>
    </row>
    <row r="16" spans="1:20" ht="38.25" customHeight="1" x14ac:dyDescent="0.2">
      <c r="A16" s="35" t="s">
        <v>83</v>
      </c>
      <c r="B16" s="38" t="s">
        <v>95</v>
      </c>
      <c r="C16" s="47" t="e">
        <f>#REF!/#REF!-1</f>
        <v>#REF!</v>
      </c>
      <c r="D16" s="47" t="e">
        <f>#REF!/#REF!-1</f>
        <v>#REF!</v>
      </c>
      <c r="E16" s="47" t="e">
        <f>#REF!/#REF!-1</f>
        <v>#REF!</v>
      </c>
      <c r="F16" s="45" t="e">
        <f>#REF!/#REF!-1</f>
        <v>#REF!</v>
      </c>
      <c r="G16" s="46" t="e">
        <f>#REF!/#REF!-1</f>
        <v>#REF!</v>
      </c>
      <c r="H16" s="46" t="e">
        <f>#REF!/#REF!-1</f>
        <v>#REF!</v>
      </c>
      <c r="I16" s="46" t="e">
        <f>#REF!/#REF!-1</f>
        <v>#REF!</v>
      </c>
      <c r="J16" s="47" t="e">
        <f>#REF!/#REF!-1</f>
        <v>#REF!</v>
      </c>
      <c r="K16" s="47" t="e">
        <f>#REF!/#REF!-1</f>
        <v>#REF!</v>
      </c>
      <c r="L16" s="45" t="e">
        <f>#REF!/#REF!-1</f>
        <v>#REF!</v>
      </c>
      <c r="M16" s="46" t="e">
        <f>#REF!/#REF!-1</f>
        <v>#REF!</v>
      </c>
      <c r="N16" s="46" t="e">
        <f>#REF!/#REF!-1</f>
        <v>#REF!</v>
      </c>
      <c r="O16" s="46" t="e">
        <f>#REF!/#REF!-1</f>
        <v>#REF!</v>
      </c>
      <c r="P16" s="46" t="e">
        <f>#REF!/#REF!-1</f>
        <v>#REF!</v>
      </c>
      <c r="Q16" s="47" t="e">
        <f>#REF!/#REF!-1</f>
        <v>#REF!</v>
      </c>
    </row>
    <row r="17" spans="1:17" ht="38.25" customHeight="1" x14ac:dyDescent="0.2">
      <c r="A17" s="34" t="s">
        <v>82</v>
      </c>
      <c r="B17" s="40" t="s">
        <v>96</v>
      </c>
      <c r="C17" s="50" t="e">
        <f>#REF!/#REF!-1</f>
        <v>#REF!</v>
      </c>
      <c r="D17" s="50" t="e">
        <f>#REF!/#REF!-1</f>
        <v>#REF!</v>
      </c>
      <c r="E17" s="50" t="e">
        <f>#REF!/#REF!-1</f>
        <v>#REF!</v>
      </c>
      <c r="F17" s="69" t="e">
        <f>#REF!/#REF!-1</f>
        <v>#REF!</v>
      </c>
      <c r="G17" s="49" t="e">
        <f>#REF!/#REF!-1</f>
        <v>#REF!</v>
      </c>
      <c r="H17" s="49" t="e">
        <f>#REF!/#REF!-1</f>
        <v>#REF!</v>
      </c>
      <c r="I17" s="49" t="e">
        <f>#REF!/#REF!-1</f>
        <v>#REF!</v>
      </c>
      <c r="J17" s="50" t="e">
        <f>#REF!/#REF!-1</f>
        <v>#REF!</v>
      </c>
      <c r="K17" s="50" t="e">
        <f>#REF!/#REF!-1</f>
        <v>#REF!</v>
      </c>
      <c r="L17" s="69" t="e">
        <f>#REF!/#REF!-1</f>
        <v>#REF!</v>
      </c>
      <c r="M17" s="49" t="e">
        <f>#REF!/#REF!-1</f>
        <v>#REF!</v>
      </c>
      <c r="N17" s="49" t="e">
        <f>#REF!/#REF!-1</f>
        <v>#REF!</v>
      </c>
      <c r="O17" s="49" t="e">
        <f>#REF!/#REF!-1</f>
        <v>#REF!</v>
      </c>
      <c r="P17" s="49" t="e">
        <f>#REF!/#REF!-1</f>
        <v>#REF!</v>
      </c>
      <c r="Q17" s="50" t="e">
        <f>#REF!/#REF!-1</f>
        <v>#REF!</v>
      </c>
    </row>
    <row r="18" spans="1:17" ht="38.25" customHeight="1" x14ac:dyDescent="0.2">
      <c r="A18" s="34" t="s">
        <v>81</v>
      </c>
      <c r="B18" s="40"/>
      <c r="C18" s="50" t="e">
        <f>SUM(#REF!)/SUM(#REF!)-1</f>
        <v>#REF!</v>
      </c>
      <c r="D18" s="50" t="e">
        <f>SUM(#REF!)/SUM(#REF!)-1</f>
        <v>#REF!</v>
      </c>
      <c r="E18" s="50" t="e">
        <f>SUM(#REF!)/SUM(#REF!)-1</f>
        <v>#REF!</v>
      </c>
      <c r="F18" s="69" t="e">
        <f>SUM(#REF!)/SUM(#REF!)-1</f>
        <v>#REF!</v>
      </c>
      <c r="G18" s="49" t="e">
        <f>SUM(#REF!)/SUM(#REF!)-1</f>
        <v>#REF!</v>
      </c>
      <c r="H18" s="49" t="e">
        <f>SUM(#REF!)/SUM(#REF!)-1</f>
        <v>#REF!</v>
      </c>
      <c r="I18" s="49" t="e">
        <f>SUM(#REF!)/SUM(#REF!)-1</f>
        <v>#REF!</v>
      </c>
      <c r="J18" s="50" t="e">
        <f>SUM(#REF!)/SUM(#REF!)-1</f>
        <v>#REF!</v>
      </c>
      <c r="K18" s="50" t="e">
        <f>SUM(#REF!)/SUM(#REF!)-1</f>
        <v>#REF!</v>
      </c>
      <c r="L18" s="69" t="e">
        <f>SUM(#REF!)/SUM(#REF!)-1</f>
        <v>#REF!</v>
      </c>
      <c r="M18" s="49" t="e">
        <f>SUM(#REF!)/SUM(#REF!)-1</f>
        <v>#REF!</v>
      </c>
      <c r="N18" s="49" t="e">
        <f>SUM(#REF!)/SUM(#REF!)-1</f>
        <v>#REF!</v>
      </c>
      <c r="O18" s="49" t="e">
        <f>SUM(#REF!)/SUM(#REF!)-1</f>
        <v>#REF!</v>
      </c>
      <c r="P18" s="49" t="e">
        <f>SUM(#REF!)/SUM(#REF!)-1</f>
        <v>#REF!</v>
      </c>
      <c r="Q18" s="50" t="e">
        <f>SUM(#REF!)/SUM(#REF!)-1</f>
        <v>#REF!</v>
      </c>
    </row>
    <row r="19" spans="1:17" ht="38.25" customHeight="1" x14ac:dyDescent="0.2">
      <c r="A19" s="34" t="s">
        <v>80</v>
      </c>
      <c r="B19" s="40" t="s">
        <v>97</v>
      </c>
      <c r="C19" s="50" t="e">
        <f>#REF!</f>
        <v>#REF!</v>
      </c>
      <c r="D19" s="50" t="e">
        <f>#REF!</f>
        <v>#REF!</v>
      </c>
      <c r="E19" s="50" t="e">
        <f>#REF!</f>
        <v>#REF!</v>
      </c>
      <c r="F19" s="49" t="e">
        <f>#REF!</f>
        <v>#REF!</v>
      </c>
      <c r="G19" s="49" t="e">
        <f>#REF!</f>
        <v>#REF!</v>
      </c>
      <c r="H19" s="49" t="e">
        <f>#REF!</f>
        <v>#REF!</v>
      </c>
      <c r="I19" s="49" t="e">
        <f>#REF!</f>
        <v>#REF!</v>
      </c>
      <c r="J19" s="50" t="e">
        <f>#REF!</f>
        <v>#REF!</v>
      </c>
      <c r="K19" s="50" t="e">
        <f>#REF!</f>
        <v>#REF!</v>
      </c>
      <c r="L19" s="49" t="e">
        <f>#REF!</f>
        <v>#REF!</v>
      </c>
      <c r="M19" s="49" t="e">
        <f>#REF!</f>
        <v>#REF!</v>
      </c>
      <c r="N19" s="49" t="e">
        <f>#REF!</f>
        <v>#REF!</v>
      </c>
      <c r="O19" s="49" t="e">
        <f>#REF!</f>
        <v>#REF!</v>
      </c>
      <c r="P19" s="49" t="e">
        <f>#REF!</f>
        <v>#REF!</v>
      </c>
      <c r="Q19" s="50" t="e">
        <f>#REF!</f>
        <v>#REF!</v>
      </c>
    </row>
    <row r="20" spans="1:17" ht="38.25" customHeight="1" x14ac:dyDescent="0.2">
      <c r="A20" s="32" t="s">
        <v>79</v>
      </c>
      <c r="B20" s="37" t="s">
        <v>98</v>
      </c>
      <c r="C20" s="53" t="e">
        <f>#REF!</f>
        <v>#REF!</v>
      </c>
      <c r="D20" s="53" t="e">
        <f>#REF!</f>
        <v>#REF!</v>
      </c>
      <c r="E20" s="53" t="e">
        <f>#REF!</f>
        <v>#REF!</v>
      </c>
      <c r="F20" s="52" t="e">
        <f>#REF!</f>
        <v>#REF!</v>
      </c>
      <c r="G20" s="52" t="e">
        <f>#REF!</f>
        <v>#REF!</v>
      </c>
      <c r="H20" s="52" t="e">
        <f>#REF!</f>
        <v>#REF!</v>
      </c>
      <c r="I20" s="52" t="e">
        <f>#REF!</f>
        <v>#REF!</v>
      </c>
      <c r="J20" s="53" t="e">
        <f>#REF!</f>
        <v>#REF!</v>
      </c>
      <c r="K20" s="53" t="e">
        <f>#REF!</f>
        <v>#REF!</v>
      </c>
      <c r="L20" s="52" t="e">
        <f>#REF!</f>
        <v>#REF!</v>
      </c>
      <c r="M20" s="52" t="e">
        <f>#REF!</f>
        <v>#REF!</v>
      </c>
      <c r="N20" s="52" t="e">
        <f>#REF!</f>
        <v>#REF!</v>
      </c>
      <c r="O20" s="52" t="e">
        <f>#REF!</f>
        <v>#REF!</v>
      </c>
      <c r="P20" s="52" t="e">
        <f>#REF!</f>
        <v>#REF!</v>
      </c>
      <c r="Q20" s="53" t="e">
        <f>#REF!</f>
        <v>#REF!</v>
      </c>
    </row>
    <row r="21" spans="1:17" ht="38.25" customHeight="1" x14ac:dyDescent="0.2">
      <c r="A21" s="32" t="s">
        <v>78</v>
      </c>
      <c r="B21" s="37" t="s">
        <v>86</v>
      </c>
      <c r="C21" s="53" t="e">
        <f>#REF!/#REF!-1</f>
        <v>#REF!</v>
      </c>
      <c r="D21" s="53" t="e">
        <f>#REF!/#REF!-1</f>
        <v>#REF!</v>
      </c>
      <c r="E21" s="53" t="e">
        <f>#REF!/#REF!-1</f>
        <v>#REF!</v>
      </c>
      <c r="F21" s="51" t="e">
        <f>#REF!/#REF!-1</f>
        <v>#REF!</v>
      </c>
      <c r="G21" s="52" t="e">
        <f>#REF!/#REF!-1</f>
        <v>#REF!</v>
      </c>
      <c r="H21" s="52" t="e">
        <f>#REF!/#REF!-1</f>
        <v>#REF!</v>
      </c>
      <c r="I21" s="52" t="e">
        <f>#REF!/#REF!-1</f>
        <v>#REF!</v>
      </c>
      <c r="J21" s="53" t="e">
        <f>#REF!/#REF!-1</f>
        <v>#REF!</v>
      </c>
      <c r="K21" s="53" t="e">
        <f>#REF!/#REF!-1</f>
        <v>#REF!</v>
      </c>
      <c r="L21" s="51" t="e">
        <f>#REF!/#REF!-1</f>
        <v>#REF!</v>
      </c>
      <c r="M21" s="52" t="e">
        <f>#REF!/#REF!-1</f>
        <v>#REF!</v>
      </c>
      <c r="N21" s="52" t="e">
        <f>#REF!/#REF!-1</f>
        <v>#REF!</v>
      </c>
      <c r="O21" s="52" t="e">
        <f>#REF!/#REF!-1</f>
        <v>#REF!</v>
      </c>
      <c r="P21" s="52" t="e">
        <f>#REF!/#REF!-1</f>
        <v>#REF!</v>
      </c>
      <c r="Q21" s="53" t="e">
        <f>#REF!/#REF!-1</f>
        <v>#REF!</v>
      </c>
    </row>
    <row r="22" spans="1:17" ht="38.25" customHeight="1" thickBot="1" x14ac:dyDescent="0.25">
      <c r="A22" s="41" t="s">
        <v>87</v>
      </c>
      <c r="B22" s="42" t="s">
        <v>88</v>
      </c>
      <c r="C22" s="56" t="e">
        <f>#REF!/#REF!-1</f>
        <v>#REF!</v>
      </c>
      <c r="D22" s="56" t="e">
        <f>#REF!/#REF!-1</f>
        <v>#REF!</v>
      </c>
      <c r="E22" s="56" t="e">
        <f>#REF!/#REF!-1</f>
        <v>#REF!</v>
      </c>
      <c r="F22" s="54" t="e">
        <f>#REF!/#REF!-1</f>
        <v>#REF!</v>
      </c>
      <c r="G22" s="55" t="e">
        <f>#REF!/#REF!-1</f>
        <v>#REF!</v>
      </c>
      <c r="H22" s="55" t="e">
        <f>#REF!/#REF!-1</f>
        <v>#REF!</v>
      </c>
      <c r="I22" s="55" t="e">
        <f>#REF!/#REF!-1</f>
        <v>#REF!</v>
      </c>
      <c r="J22" s="56" t="e">
        <f>#REF!/#REF!-1</f>
        <v>#REF!</v>
      </c>
      <c r="K22" s="56" t="e">
        <f>#REF!/#REF!-1</f>
        <v>#REF!</v>
      </c>
      <c r="L22" s="54" t="e">
        <f>#REF!/#REF!-1</f>
        <v>#REF!</v>
      </c>
      <c r="M22" s="55" t="e">
        <f>#REF!/#REF!-1</f>
        <v>#REF!</v>
      </c>
      <c r="N22" s="55" t="e">
        <f>#REF!/#REF!-1</f>
        <v>#REF!</v>
      </c>
      <c r="O22" s="55" t="e">
        <f>#REF!/#REF!-1</f>
        <v>#REF!</v>
      </c>
      <c r="P22" s="55" t="e">
        <f>#REF!/#REF!-1</f>
        <v>#REF!</v>
      </c>
      <c r="Q22" s="56" t="e">
        <f>#REF!/#REF!-1</f>
        <v>#REF!</v>
      </c>
    </row>
    <row r="24" spans="1:17" x14ac:dyDescent="0.2">
      <c r="C24" s="63"/>
      <c r="D24" s="63"/>
      <c r="E24" s="63"/>
      <c r="F24" s="63"/>
      <c r="G24" s="63"/>
      <c r="H24" s="63"/>
      <c r="I24" s="63"/>
      <c r="J24" s="63"/>
      <c r="K24" s="63"/>
      <c r="L24" s="63"/>
      <c r="M24" s="63"/>
      <c r="N24" s="63"/>
      <c r="O24" s="63"/>
      <c r="P24" s="63"/>
      <c r="Q24" s="63"/>
    </row>
    <row r="25" spans="1:17" x14ac:dyDescent="0.2">
      <c r="C25" s="64"/>
      <c r="D25" s="64"/>
      <c r="E25" s="64"/>
      <c r="F25" s="64"/>
      <c r="G25" s="64"/>
      <c r="H25" s="64"/>
      <c r="I25" s="64"/>
      <c r="J25" s="64"/>
      <c r="K25" s="64"/>
      <c r="L25" s="64"/>
      <c r="M25" s="64"/>
      <c r="N25" s="64"/>
      <c r="O25" s="64"/>
      <c r="P25" s="64"/>
      <c r="Q25" s="64"/>
    </row>
    <row r="26" spans="1:17" x14ac:dyDescent="0.2">
      <c r="C26" s="64"/>
      <c r="D26" s="64"/>
      <c r="E26" s="64"/>
      <c r="F26" s="64"/>
      <c r="G26" s="64"/>
      <c r="H26" s="64"/>
      <c r="I26" s="64"/>
      <c r="J26" s="64"/>
      <c r="K26" s="64"/>
      <c r="L26" s="64"/>
      <c r="M26" s="64"/>
      <c r="N26" s="64"/>
      <c r="O26" s="64"/>
      <c r="P26" s="64"/>
      <c r="Q26" s="64"/>
    </row>
    <row r="27" spans="1:17" x14ac:dyDescent="0.2">
      <c r="C27" s="65"/>
      <c r="D27" s="65"/>
      <c r="E27" s="65"/>
      <c r="F27" s="65"/>
      <c r="G27" s="65"/>
      <c r="H27" s="65"/>
      <c r="I27" s="65"/>
      <c r="J27" s="65"/>
      <c r="K27" s="65"/>
      <c r="L27" s="65"/>
      <c r="M27" s="65"/>
      <c r="N27" s="65"/>
      <c r="O27" s="65"/>
      <c r="P27" s="65"/>
      <c r="Q27" s="65"/>
    </row>
    <row r="28" spans="1:17" x14ac:dyDescent="0.2">
      <c r="C28" s="64"/>
      <c r="D28" s="64"/>
      <c r="E28" s="64"/>
      <c r="F28" s="64"/>
      <c r="G28" s="64"/>
      <c r="H28" s="64"/>
      <c r="I28" s="64"/>
      <c r="J28" s="64"/>
      <c r="K28" s="64"/>
      <c r="L28" s="64"/>
      <c r="M28" s="64"/>
      <c r="N28" s="64"/>
      <c r="O28" s="64"/>
      <c r="P28" s="64"/>
      <c r="Q28" s="64"/>
    </row>
    <row r="30" spans="1:17" x14ac:dyDescent="0.2">
      <c r="C30" s="1"/>
      <c r="D30" s="1"/>
      <c r="E30" s="1"/>
      <c r="F30" s="1"/>
      <c r="G30" s="1"/>
      <c r="H30" s="1"/>
      <c r="I30" s="1"/>
      <c r="J30" s="1"/>
      <c r="K30" s="1"/>
      <c r="L30" s="1"/>
      <c r="M30" s="1"/>
      <c r="N30" s="1"/>
      <c r="O30" s="1"/>
      <c r="P30" s="1"/>
      <c r="Q30" s="1"/>
    </row>
    <row r="31" spans="1:17" x14ac:dyDescent="0.2">
      <c r="C31" s="1"/>
      <c r="D31" s="1"/>
      <c r="E31" s="1"/>
      <c r="F31" s="1"/>
      <c r="G31" s="1"/>
      <c r="H31" s="1"/>
      <c r="I31" s="1"/>
      <c r="J31" s="1"/>
      <c r="K31" s="1"/>
      <c r="L31" s="1"/>
      <c r="M31" s="1"/>
      <c r="N31" s="1"/>
      <c r="O31" s="1"/>
      <c r="P31" s="1"/>
      <c r="Q31" s="1"/>
    </row>
    <row r="32" spans="1: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sheetData>
  <pageMargins left="0.25" right="0.25" top="0.75" bottom="0.75" header="0.3" footer="0.3"/>
  <pageSetup paperSize="9" scale="61" fitToWidth="0" orientation="landscape" r:id="rId1"/>
  <headerFooter alignWithMargins="0"/>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tabSelected="1" view="pageBreakPreview" zoomScale="60" zoomScaleNormal="70" zoomScalePageLayoutView="85" workbookViewId="0">
      <selection activeCell="A5" sqref="A5"/>
    </sheetView>
  </sheetViews>
  <sheetFormatPr defaultRowHeight="15.75" x14ac:dyDescent="0.25"/>
  <cols>
    <col min="1" max="1" customWidth="true" style="144" width="4.0" collapsed="false"/>
    <col min="2" max="2" customWidth="true" style="144" width="5.140625" collapsed="false"/>
    <col min="3" max="3" customWidth="true" style="144" width="17.28515625" collapsed="false"/>
    <col min="4" max="16384" style="144" width="9.140625" collapsed="false"/>
  </cols>
  <sheetData>
    <row r="1" spans="2:4" ht="62.25" customHeight="1" x14ac:dyDescent="0.25"/>
    <row r="3" spans="2:4" ht="26.25" x14ac:dyDescent="0.25">
      <c r="B3" s="302"/>
      <c r="C3" s="301"/>
      <c r="D3" s="301"/>
    </row>
    <row r="4" spans="2:4" ht="26.25" x14ac:dyDescent="0.25">
      <c r="B4" s="302" t="s">
        <v>276</v>
      </c>
      <c r="C4" s="301"/>
      <c r="D4" s="301"/>
    </row>
    <row r="5" spans="2:4" ht="26.25" x14ac:dyDescent="0.25">
      <c r="B5" s="302" t="s">
        <v>282</v>
      </c>
      <c r="C5" s="301"/>
      <c r="D5" s="301"/>
    </row>
    <row r="6" spans="2:4" ht="21" x14ac:dyDescent="0.35">
      <c r="B6" s="145" t="s">
        <v>285</v>
      </c>
      <c r="C6" s="146"/>
      <c r="D6" s="146"/>
    </row>
    <row r="8" spans="2:4" x14ac:dyDescent="0.25">
      <c r="B8" s="147" t="s">
        <v>272</v>
      </c>
      <c r="C8" s="147"/>
      <c r="D8" s="147"/>
    </row>
    <row r="9" spans="2:4" x14ac:dyDescent="0.25">
      <c r="C9" s="148" t="s">
        <v>242</v>
      </c>
      <c r="D9" s="144" t="s">
        <v>256</v>
      </c>
    </row>
    <row r="10" spans="2:4" x14ac:dyDescent="0.25">
      <c r="C10" s="148" t="s">
        <v>241</v>
      </c>
      <c r="D10" s="144" t="s">
        <v>257</v>
      </c>
    </row>
    <row r="11" spans="2:4" x14ac:dyDescent="0.25">
      <c r="C11" s="148" t="s">
        <v>243</v>
      </c>
      <c r="D11" s="144" t="s">
        <v>260</v>
      </c>
    </row>
    <row r="12" spans="2:4" x14ac:dyDescent="0.25">
      <c r="C12" s="148" t="s">
        <v>244</v>
      </c>
      <c r="D12" s="144" t="s">
        <v>246</v>
      </c>
    </row>
    <row r="13" spans="2:4" x14ac:dyDescent="0.25">
      <c r="C13" s="148"/>
    </row>
    <row r="14" spans="2:4" x14ac:dyDescent="0.25">
      <c r="B14" s="147" t="s">
        <v>258</v>
      </c>
      <c r="C14" s="148"/>
    </row>
    <row r="15" spans="2:4" x14ac:dyDescent="0.25">
      <c r="C15" s="148" t="s">
        <v>245</v>
      </c>
      <c r="D15" s="144" t="s">
        <v>259</v>
      </c>
    </row>
    <row r="17" spans="2:4" x14ac:dyDescent="0.25">
      <c r="B17" s="147" t="s">
        <v>223</v>
      </c>
    </row>
    <row r="18" spans="2:4" x14ac:dyDescent="0.25">
      <c r="C18" s="148" t="s">
        <v>280</v>
      </c>
      <c r="D18" s="144" t="s">
        <v>281</v>
      </c>
    </row>
    <row r="21" spans="2:4" x14ac:dyDescent="0.25">
      <c r="B21" s="156" t="s">
        <v>226</v>
      </c>
      <c r="C21" s="157"/>
    </row>
    <row r="22" spans="2:4" x14ac:dyDescent="0.25">
      <c r="B22" s="157"/>
      <c r="C22" s="157" t="s">
        <v>227</v>
      </c>
    </row>
    <row r="23" spans="2:4" x14ac:dyDescent="0.25">
      <c r="B23" s="157"/>
      <c r="C23" s="158" t="s">
        <v>228</v>
      </c>
    </row>
  </sheetData>
  <hyperlinks>
    <hyperlink ref="C18" location="'Table 1.1R'!A1" display="Table 1.1R"/>
  </hyperlinks>
  <pageMargins left="0.23622047244094491" right="0.23622047244094491" top="0.35433070866141736" bottom="0.35433070866141736" header="0" footer="0"/>
  <pageSetup paperSize="9" scale="9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271"/>
  <sheetViews>
    <sheetView zoomScale="85" zoomScaleNormal="85" zoomScaleSheetLayoutView="100" workbookViewId="0">
      <pane ySplit="10" topLeftCell="A11" activePane="bottomLeft" state="frozen"/>
      <selection activeCell="E32" sqref="E32"/>
      <selection pane="bottomLeft" sqref="A1:O1"/>
    </sheetView>
  </sheetViews>
  <sheetFormatPr defaultRowHeight="12.75" x14ac:dyDescent="0.2"/>
  <cols>
    <col min="1" max="1" customWidth="true" style="82" width="18.140625" collapsed="false"/>
    <col min="2" max="2" bestFit="true" customWidth="true" style="82" width="4.5703125" collapsed="false"/>
    <col min="3" max="3" customWidth="true" style="82" width="12.85546875" collapsed="false"/>
    <col min="4" max="4" customWidth="true" style="97" width="13.0" collapsed="false"/>
    <col min="5" max="12" customWidth="true" style="82" width="13.0" collapsed="false"/>
    <col min="13" max="13" customWidth="true" style="82" width="13.85546875" collapsed="false"/>
    <col min="14" max="15" customWidth="true" style="82" width="13.0" collapsed="false"/>
    <col min="16" max="18" customWidth="true" style="82" width="19.42578125" collapsed="false"/>
    <col min="19" max="16384" style="82" width="9.140625" collapsed="false"/>
  </cols>
  <sheetData>
    <row r="1" spans="1:16" s="195" customFormat="1" ht="57.75" customHeight="1" x14ac:dyDescent="0.2">
      <c r="A1" s="379" t="s">
        <v>261</v>
      </c>
      <c r="B1" s="380"/>
      <c r="C1" s="380"/>
      <c r="D1" s="380"/>
      <c r="E1" s="380"/>
      <c r="F1" s="380"/>
      <c r="G1" s="380"/>
      <c r="H1" s="380"/>
      <c r="I1" s="380"/>
      <c r="J1" s="380"/>
      <c r="K1" s="380"/>
      <c r="L1" s="380"/>
      <c r="M1" s="380"/>
      <c r="N1" s="380"/>
      <c r="O1" s="380"/>
      <c r="P1" s="204"/>
    </row>
    <row r="2" spans="1:16" s="195" customFormat="1" ht="12.75" customHeight="1" x14ac:dyDescent="0.3">
      <c r="A2" s="105"/>
      <c r="B2" s="211"/>
      <c r="C2" s="211"/>
      <c r="D2" s="211"/>
      <c r="E2" s="211"/>
      <c r="F2" s="211"/>
      <c r="G2" s="211"/>
      <c r="H2" s="211"/>
      <c r="I2" s="211"/>
      <c r="J2" s="211"/>
      <c r="K2" s="211"/>
      <c r="L2" s="211"/>
      <c r="M2" s="211"/>
      <c r="N2" s="211"/>
      <c r="O2" s="211"/>
      <c r="P2" s="211"/>
    </row>
    <row r="3" spans="1:16" s="195" customFormat="1" ht="18" customHeight="1" x14ac:dyDescent="0.25">
      <c r="A3" s="286" t="s">
        <v>283</v>
      </c>
      <c r="B3" s="286"/>
      <c r="C3" s="286"/>
      <c r="D3" s="212"/>
    </row>
    <row r="4" spans="1:16" s="195" customFormat="1" ht="18.75" thickBot="1" x14ac:dyDescent="0.3">
      <c r="C4" s="212"/>
      <c r="D4" s="213"/>
      <c r="E4" s="213"/>
      <c r="F4" s="214"/>
      <c r="G4" s="213"/>
      <c r="H4" s="213"/>
      <c r="I4" s="213"/>
      <c r="J4" s="213"/>
      <c r="K4" s="213"/>
      <c r="L4" s="213"/>
      <c r="M4" s="213"/>
      <c r="N4" s="213"/>
      <c r="O4" s="103"/>
      <c r="P4" s="96" t="s">
        <v>217</v>
      </c>
    </row>
    <row r="5" spans="1:16" s="218" customFormat="1" ht="52.5" x14ac:dyDescent="0.2">
      <c r="A5" s="102"/>
      <c r="B5" s="102"/>
      <c r="C5" s="273" t="s">
        <v>250</v>
      </c>
      <c r="D5" s="273" t="s">
        <v>251</v>
      </c>
      <c r="E5" s="215" t="s">
        <v>5</v>
      </c>
      <c r="F5" s="216"/>
      <c r="G5" s="216"/>
      <c r="H5" s="215"/>
      <c r="I5" s="215"/>
      <c r="J5" s="217" t="s">
        <v>0</v>
      </c>
      <c r="K5" s="215" t="s">
        <v>6</v>
      </c>
      <c r="L5" s="215"/>
      <c r="M5" s="215"/>
      <c r="N5" s="215"/>
      <c r="O5" s="215"/>
      <c r="P5" s="274" t="s">
        <v>287</v>
      </c>
    </row>
    <row r="6" spans="1:16" s="218" customFormat="1" ht="61.5" customHeight="1" x14ac:dyDescent="0.2">
      <c r="A6" s="219"/>
      <c r="B6" s="219"/>
      <c r="C6" s="270"/>
      <c r="D6" s="270" t="s">
        <v>10</v>
      </c>
      <c r="E6" s="270" t="s">
        <v>10</v>
      </c>
      <c r="F6" s="235" t="s">
        <v>20</v>
      </c>
      <c r="G6" s="235" t="s">
        <v>252</v>
      </c>
      <c r="H6" s="235" t="s">
        <v>36</v>
      </c>
      <c r="I6" s="235" t="s">
        <v>37</v>
      </c>
      <c r="J6" s="235" t="s">
        <v>10</v>
      </c>
      <c r="K6" s="235" t="s">
        <v>10</v>
      </c>
      <c r="L6" s="235" t="s">
        <v>23</v>
      </c>
      <c r="M6" s="235" t="s">
        <v>24</v>
      </c>
      <c r="N6" s="235" t="s">
        <v>25</v>
      </c>
      <c r="O6" s="235" t="s">
        <v>26</v>
      </c>
      <c r="P6" s="220"/>
    </row>
    <row r="7" spans="1:16" s="218" customFormat="1" x14ac:dyDescent="0.2">
      <c r="A7" s="219"/>
      <c r="B7" s="219"/>
      <c r="C7" s="270"/>
      <c r="D7" s="270"/>
      <c r="E7" s="270"/>
      <c r="F7" s="235"/>
      <c r="G7" s="235"/>
      <c r="H7" s="235"/>
      <c r="I7" s="235"/>
      <c r="J7" s="235"/>
      <c r="K7" s="235"/>
      <c r="L7" s="235"/>
      <c r="M7" s="235"/>
      <c r="N7" s="235"/>
      <c r="O7" s="235"/>
      <c r="P7" s="220"/>
    </row>
    <row r="8" spans="1:16" s="218" customFormat="1" ht="13.5" thickBot="1" x14ac:dyDescent="0.25">
      <c r="A8" s="94" t="s">
        <v>45</v>
      </c>
      <c r="B8" s="221"/>
      <c r="C8" s="271" t="s">
        <v>248</v>
      </c>
      <c r="D8" s="271" t="s">
        <v>46</v>
      </c>
      <c r="E8" s="271" t="s">
        <v>47</v>
      </c>
      <c r="F8" s="239" t="s">
        <v>40</v>
      </c>
      <c r="G8" s="239" t="s">
        <v>12</v>
      </c>
      <c r="H8" s="239" t="s">
        <v>14</v>
      </c>
      <c r="I8" s="239" t="s">
        <v>13</v>
      </c>
      <c r="J8" s="239" t="s">
        <v>31</v>
      </c>
      <c r="K8" s="239" t="s">
        <v>181</v>
      </c>
      <c r="L8" s="239" t="s">
        <v>48</v>
      </c>
      <c r="M8" s="239" t="s">
        <v>49</v>
      </c>
      <c r="N8" s="239" t="s">
        <v>50</v>
      </c>
      <c r="O8" s="239" t="s">
        <v>249</v>
      </c>
      <c r="P8" s="222"/>
    </row>
    <row r="9" spans="1:16" ht="14.25" customHeight="1" x14ac:dyDescent="0.2">
      <c r="A9" s="212"/>
      <c r="B9" s="212"/>
      <c r="C9" s="272"/>
      <c r="D9" s="238"/>
      <c r="E9" s="238"/>
      <c r="F9" s="238"/>
      <c r="G9" s="238"/>
      <c r="H9" s="238"/>
      <c r="I9" s="238"/>
      <c r="J9" s="238"/>
      <c r="K9" s="238"/>
      <c r="L9" s="238"/>
      <c r="M9" s="238"/>
      <c r="N9" s="238"/>
      <c r="O9" s="238"/>
      <c r="P9" s="223"/>
    </row>
    <row r="10" spans="1:16" ht="14.25" x14ac:dyDescent="0.2">
      <c r="A10" s="131" t="s">
        <v>232</v>
      </c>
      <c r="B10" s="218"/>
      <c r="C10" s="163">
        <v>1000.0000000000007</v>
      </c>
      <c r="D10" s="163">
        <v>12.317858740333689</v>
      </c>
      <c r="E10" s="163">
        <v>172.11719168776744</v>
      </c>
      <c r="F10" s="163">
        <v>18.914145065189203</v>
      </c>
      <c r="G10" s="163">
        <v>105.61100456233375</v>
      </c>
      <c r="H10" s="163">
        <v>34.608208680752135</v>
      </c>
      <c r="I10" s="163">
        <v>12.98383337949239</v>
      </c>
      <c r="J10" s="163">
        <v>58.820154410877166</v>
      </c>
      <c r="K10" s="163">
        <v>756.74479516102224</v>
      </c>
      <c r="L10" s="163">
        <v>136.50845272336824</v>
      </c>
      <c r="M10" s="163">
        <v>79.068333222601865</v>
      </c>
      <c r="N10" s="163">
        <v>285.1868679716714</v>
      </c>
      <c r="O10" s="163">
        <v>255.98114124338059</v>
      </c>
      <c r="P10" s="224"/>
    </row>
    <row r="11" spans="1:16" ht="10.5" customHeight="1" x14ac:dyDescent="0.2">
      <c r="A11" s="131"/>
      <c r="B11" s="218"/>
      <c r="C11" s="197"/>
      <c r="D11" s="197"/>
      <c r="E11" s="197"/>
      <c r="F11" s="197"/>
      <c r="G11" s="197"/>
      <c r="H11" s="197"/>
      <c r="I11" s="197"/>
      <c r="J11" s="197"/>
      <c r="K11" s="197"/>
      <c r="L11" s="197"/>
      <c r="M11" s="197"/>
      <c r="N11" s="197"/>
      <c r="O11" s="225"/>
      <c r="P11" s="197"/>
    </row>
    <row r="12" spans="1:16" x14ac:dyDescent="0.2">
      <c r="A12" s="195">
        <v>1998</v>
      </c>
      <c r="B12" s="195"/>
      <c r="C12" s="159">
        <v>78.264532723260331</v>
      </c>
      <c r="D12" s="159">
        <v>77.395482044999994</v>
      </c>
      <c r="E12" s="159">
        <v>93.900242287195013</v>
      </c>
      <c r="F12" s="159">
        <v>75.269621840618257</v>
      </c>
      <c r="G12" s="159">
        <v>97.309286410000027</v>
      </c>
      <c r="H12" s="159">
        <v>107.6059369</v>
      </c>
      <c r="I12" s="159">
        <v>77.355162672169399</v>
      </c>
      <c r="J12" s="159">
        <v>91.605871226450716</v>
      </c>
      <c r="K12" s="159">
        <v>73.567567616178366</v>
      </c>
      <c r="L12" s="159">
        <v>79.118376120933888</v>
      </c>
      <c r="M12" s="159">
        <v>67.055740631588833</v>
      </c>
      <c r="N12" s="159">
        <v>62.369464815940766</v>
      </c>
      <c r="O12" s="194">
        <v>87.640840093735946</v>
      </c>
      <c r="P12" s="159">
        <v>82.826381027261334</v>
      </c>
    </row>
    <row r="13" spans="1:16" x14ac:dyDescent="0.2">
      <c r="A13" s="195">
        <v>1999</v>
      </c>
      <c r="B13" s="195"/>
      <c r="C13" s="159">
        <v>79.069826218139539</v>
      </c>
      <c r="D13" s="159">
        <v>80.812589149999994</v>
      </c>
      <c r="E13" s="159">
        <v>91.635821984581781</v>
      </c>
      <c r="F13" s="159">
        <v>68.394210595790142</v>
      </c>
      <c r="G13" s="159">
        <v>93.7590559625</v>
      </c>
      <c r="H13" s="159">
        <v>108.7579228</v>
      </c>
      <c r="I13" s="159">
        <v>91.466761376433368</v>
      </c>
      <c r="J13" s="159">
        <v>88.702112238587745</v>
      </c>
      <c r="K13" s="159">
        <v>75.38931757876945</v>
      </c>
      <c r="L13" s="159">
        <v>80.127775233509595</v>
      </c>
      <c r="M13" s="159">
        <v>69.341223136131759</v>
      </c>
      <c r="N13" s="159">
        <v>64.785065528380358</v>
      </c>
      <c r="O13" s="194">
        <v>88.829065196117114</v>
      </c>
      <c r="P13" s="159">
        <v>83.763084468510868</v>
      </c>
    </row>
    <row r="14" spans="1:16" x14ac:dyDescent="0.2">
      <c r="A14" s="195">
        <v>2000</v>
      </c>
      <c r="B14" s="195"/>
      <c r="C14" s="159">
        <v>81.965678387705168</v>
      </c>
      <c r="D14" s="159">
        <v>86.029566035000002</v>
      </c>
      <c r="E14" s="159">
        <v>94.44028404972201</v>
      </c>
      <c r="F14" s="159">
        <v>72.641654568183952</v>
      </c>
      <c r="G14" s="159">
        <v>97.407131287500007</v>
      </c>
      <c r="H14" s="159">
        <v>106.343873125</v>
      </c>
      <c r="I14" s="159">
        <v>90.621175081327664</v>
      </c>
      <c r="J14" s="159">
        <v>95.944607324493063</v>
      </c>
      <c r="K14" s="159">
        <v>77.945998788897299</v>
      </c>
      <c r="L14" s="159">
        <v>79.781828623483648</v>
      </c>
      <c r="M14" s="159">
        <v>78.153421311869323</v>
      </c>
      <c r="N14" s="159">
        <v>67.993025718300188</v>
      </c>
      <c r="O14" s="194">
        <v>89.603326366039695</v>
      </c>
      <c r="P14" s="159">
        <v>86.985346454261716</v>
      </c>
    </row>
    <row r="15" spans="1:16" x14ac:dyDescent="0.2">
      <c r="A15" s="195">
        <v>2001</v>
      </c>
      <c r="B15" s="195"/>
      <c r="C15" s="159">
        <v>83.828447647425733</v>
      </c>
      <c r="D15" s="159">
        <v>83.606843787499997</v>
      </c>
      <c r="E15" s="159">
        <v>92.944035877147201</v>
      </c>
      <c r="F15" s="159">
        <v>74.956433813126068</v>
      </c>
      <c r="G15" s="159">
        <v>93.966845984999992</v>
      </c>
      <c r="H15" s="159">
        <v>105.95925957500002</v>
      </c>
      <c r="I15" s="159">
        <v>99.99256634249906</v>
      </c>
      <c r="J15" s="159">
        <v>87.894624865986799</v>
      </c>
      <c r="K15" s="159">
        <v>81.472278381573602</v>
      </c>
      <c r="L15" s="159">
        <v>84.852089698863907</v>
      </c>
      <c r="M15" s="159">
        <v>84.152635590669476</v>
      </c>
      <c r="N15" s="159">
        <v>71.083650655722906</v>
      </c>
      <c r="O15" s="194">
        <v>91.662551703333776</v>
      </c>
      <c r="P15" s="159">
        <v>88.940059478223304</v>
      </c>
    </row>
    <row r="16" spans="1:16" x14ac:dyDescent="0.2">
      <c r="A16" s="195">
        <v>2002</v>
      </c>
      <c r="B16" s="195"/>
      <c r="C16" s="159">
        <v>85.565073914665248</v>
      </c>
      <c r="D16" s="159">
        <v>82.191454367499986</v>
      </c>
      <c r="E16" s="159">
        <v>89.457710021972872</v>
      </c>
      <c r="F16" s="159">
        <v>67.033437075824168</v>
      </c>
      <c r="G16" s="159">
        <v>89.662960057500001</v>
      </c>
      <c r="H16" s="159">
        <v>108.79126987500001</v>
      </c>
      <c r="I16" s="159">
        <v>108.30439153853806</v>
      </c>
      <c r="J16" s="159">
        <v>92.394456306549287</v>
      </c>
      <c r="K16" s="159">
        <v>84.274008501713695</v>
      </c>
      <c r="L16" s="159">
        <v>88.406321231630486</v>
      </c>
      <c r="M16" s="159">
        <v>88.649208267270154</v>
      </c>
      <c r="N16" s="159">
        <v>73.746802013156341</v>
      </c>
      <c r="O16" s="194">
        <v>93.47275159815274</v>
      </c>
      <c r="P16" s="159">
        <v>90.750324149920317</v>
      </c>
    </row>
    <row r="17" spans="1:16" x14ac:dyDescent="0.2">
      <c r="A17" s="195">
        <v>2003</v>
      </c>
      <c r="B17" s="195"/>
      <c r="C17" s="159">
        <v>88.353653724246954</v>
      </c>
      <c r="D17" s="159">
        <v>85.272030884999992</v>
      </c>
      <c r="E17" s="159">
        <v>87.087931301854383</v>
      </c>
      <c r="F17" s="159">
        <v>62.693909425932645</v>
      </c>
      <c r="G17" s="159">
        <v>87.099967565000014</v>
      </c>
      <c r="H17" s="159">
        <v>107.97456740000001</v>
      </c>
      <c r="I17" s="159">
        <v>111.6415976639552</v>
      </c>
      <c r="J17" s="159">
        <v>94.697006786837122</v>
      </c>
      <c r="K17" s="159">
        <v>88.316628141915842</v>
      </c>
      <c r="L17" s="159">
        <v>90.113598539258504</v>
      </c>
      <c r="M17" s="159">
        <v>92.790395123941906</v>
      </c>
      <c r="N17" s="159">
        <v>79.854078745503642</v>
      </c>
      <c r="O17" s="194">
        <v>96.149200367885101</v>
      </c>
      <c r="P17" s="159">
        <v>93.661671393978267</v>
      </c>
    </row>
    <row r="18" spans="1:16" x14ac:dyDescent="0.2">
      <c r="A18" s="195">
        <v>2004</v>
      </c>
      <c r="B18" s="195"/>
      <c r="C18" s="159">
        <v>90.355403046446696</v>
      </c>
      <c r="D18" s="159">
        <v>89.104447687499984</v>
      </c>
      <c r="E18" s="159">
        <v>89.411082276970546</v>
      </c>
      <c r="F18" s="159">
        <v>64.125845038396847</v>
      </c>
      <c r="G18" s="159">
        <v>89.656781439999989</v>
      </c>
      <c r="H18" s="159">
        <v>109.86660752500001</v>
      </c>
      <c r="I18" s="159">
        <v>114.09938453926242</v>
      </c>
      <c r="J18" s="159">
        <v>97.535197229691875</v>
      </c>
      <c r="K18" s="159">
        <v>90.139188517006943</v>
      </c>
      <c r="L18" s="159">
        <v>92.55923528694197</v>
      </c>
      <c r="M18" s="159">
        <v>93.267829043846419</v>
      </c>
      <c r="N18" s="159">
        <v>82.001509387949966</v>
      </c>
      <c r="O18" s="194">
        <v>97.696692837730353</v>
      </c>
      <c r="P18" s="159">
        <v>95.486021786393039</v>
      </c>
    </row>
    <row r="19" spans="1:16" x14ac:dyDescent="0.2">
      <c r="A19" s="195">
        <v>2005</v>
      </c>
      <c r="B19" s="195"/>
      <c r="C19" s="159">
        <v>91.756283026236588</v>
      </c>
      <c r="D19" s="159">
        <v>88.063173347499998</v>
      </c>
      <c r="E19" s="159">
        <v>93.107847982155391</v>
      </c>
      <c r="F19" s="159">
        <v>66.784652648330393</v>
      </c>
      <c r="G19" s="159">
        <v>94.212325727500016</v>
      </c>
      <c r="H19" s="159">
        <v>108.71990342500001</v>
      </c>
      <c r="I19" s="159">
        <v>117.18613756464828</v>
      </c>
      <c r="J19" s="159">
        <v>96.203217407025392</v>
      </c>
      <c r="K19" s="159">
        <v>91.289782852064491</v>
      </c>
      <c r="L19" s="159">
        <v>93.236290639492722</v>
      </c>
      <c r="M19" s="159">
        <v>91.012762026797432</v>
      </c>
      <c r="N19" s="159">
        <v>84.918971167877018</v>
      </c>
      <c r="O19" s="194">
        <v>98.120148815188017</v>
      </c>
      <c r="P19" s="159">
        <v>96.4749928965538</v>
      </c>
    </row>
    <row r="20" spans="1:16" x14ac:dyDescent="0.2">
      <c r="A20" s="195">
        <v>2006</v>
      </c>
      <c r="B20" s="195"/>
      <c r="C20" s="159">
        <v>94.788854345781687</v>
      </c>
      <c r="D20" s="159">
        <v>91.381821452499992</v>
      </c>
      <c r="E20" s="159">
        <v>96.753061059837648</v>
      </c>
      <c r="F20" s="159">
        <v>78.720259793031985</v>
      </c>
      <c r="G20" s="159">
        <v>96.357020844999994</v>
      </c>
      <c r="H20" s="159">
        <v>110.41450932500001</v>
      </c>
      <c r="I20" s="159">
        <v>117.46012206468252</v>
      </c>
      <c r="J20" s="159">
        <v>102.97138388787141</v>
      </c>
      <c r="K20" s="159">
        <v>93.864441724693222</v>
      </c>
      <c r="L20" s="159">
        <v>95.563519927167263</v>
      </c>
      <c r="M20" s="159">
        <v>88.310202459837939</v>
      </c>
      <c r="N20" s="159">
        <v>90.015360667749604</v>
      </c>
      <c r="O20" s="194">
        <v>99.521648440047841</v>
      </c>
      <c r="P20" s="159">
        <v>99.218895871867858</v>
      </c>
    </row>
    <row r="21" spans="1:16" x14ac:dyDescent="0.2">
      <c r="A21" s="195">
        <v>2007</v>
      </c>
      <c r="B21" s="195"/>
      <c r="C21" s="159">
        <v>95.255314990711724</v>
      </c>
      <c r="D21" s="159">
        <v>91.498251147499985</v>
      </c>
      <c r="E21" s="159">
        <v>93.985723254699266</v>
      </c>
      <c r="F21" s="159">
        <v>80.544668420486374</v>
      </c>
      <c r="G21" s="159">
        <v>93.0068121125</v>
      </c>
      <c r="H21" s="159">
        <v>105.65697870000001</v>
      </c>
      <c r="I21" s="159">
        <v>113.99567813924946</v>
      </c>
      <c r="J21" s="159">
        <v>103.98834578799854</v>
      </c>
      <c r="K21" s="159">
        <v>95.005641812250289</v>
      </c>
      <c r="L21" s="159">
        <v>97.533319149815</v>
      </c>
      <c r="M21" s="159">
        <v>92.268561011546282</v>
      </c>
      <c r="N21" s="159">
        <v>91.711283717707232</v>
      </c>
      <c r="O21" s="194">
        <v>98.648137497635219</v>
      </c>
      <c r="P21" s="159">
        <v>98.995514012590718</v>
      </c>
    </row>
    <row r="22" spans="1:16" x14ac:dyDescent="0.2">
      <c r="A22" s="195">
        <v>2008</v>
      </c>
      <c r="B22" s="195"/>
      <c r="C22" s="159">
        <v>95.869131490619651</v>
      </c>
      <c r="D22" s="159">
        <v>93.442396537499988</v>
      </c>
      <c r="E22" s="159">
        <v>94.260232727213008</v>
      </c>
      <c r="F22" s="159">
        <v>79.637861395509049</v>
      </c>
      <c r="G22" s="159">
        <v>94.289708032500002</v>
      </c>
      <c r="H22" s="159">
        <v>110.75036807499998</v>
      </c>
      <c r="I22" s="159">
        <v>101.46015039018252</v>
      </c>
      <c r="J22" s="159">
        <v>102.26061070528257</v>
      </c>
      <c r="K22" s="159">
        <v>95.881372617294062</v>
      </c>
      <c r="L22" s="159">
        <v>95.845618652188435</v>
      </c>
      <c r="M22" s="159">
        <v>92.076630759084665</v>
      </c>
      <c r="N22" s="159">
        <v>94.432578467639175</v>
      </c>
      <c r="O22" s="194">
        <v>98.890223675111017</v>
      </c>
      <c r="P22" s="159">
        <v>99.003410309461898</v>
      </c>
    </row>
    <row r="23" spans="1:16" x14ac:dyDescent="0.2">
      <c r="A23" s="195">
        <v>2009</v>
      </c>
      <c r="B23" s="195"/>
      <c r="C23" s="159">
        <v>93.588370358461759</v>
      </c>
      <c r="D23" s="159">
        <v>89.849887922500017</v>
      </c>
      <c r="E23" s="159">
        <v>88.856896676942839</v>
      </c>
      <c r="F23" s="159">
        <v>82.860958645428468</v>
      </c>
      <c r="G23" s="159">
        <v>85.265950219999993</v>
      </c>
      <c r="H23" s="159">
        <v>105.74806024999999</v>
      </c>
      <c r="I23" s="159">
        <v>104.53841118806731</v>
      </c>
      <c r="J23" s="159">
        <v>87.242246715905267</v>
      </c>
      <c r="K23" s="159">
        <v>95.382050784769106</v>
      </c>
      <c r="L23" s="159">
        <v>92.212182811915937</v>
      </c>
      <c r="M23" s="159">
        <v>90.632251749373523</v>
      </c>
      <c r="N23" s="159">
        <v>93.73772587765653</v>
      </c>
      <c r="O23" s="194">
        <v>100.52707506494733</v>
      </c>
      <c r="P23" s="159">
        <v>96.112371019326631</v>
      </c>
    </row>
    <row r="24" spans="1:16" x14ac:dyDescent="0.2">
      <c r="A24" s="195">
        <v>2010</v>
      </c>
      <c r="B24" s="195"/>
      <c r="C24" s="159">
        <v>94.466580423330015</v>
      </c>
      <c r="D24" s="159">
        <v>88.641516652500002</v>
      </c>
      <c r="E24" s="159">
        <v>91.686631674584319</v>
      </c>
      <c r="F24" s="159">
        <v>81.897773777952551</v>
      </c>
      <c r="G24" s="159">
        <v>89.822683400000017</v>
      </c>
      <c r="H24" s="159">
        <v>107.66206975000003</v>
      </c>
      <c r="I24" s="159">
        <v>101.61930335520242</v>
      </c>
      <c r="J24" s="159">
        <v>93.101363289137666</v>
      </c>
      <c r="K24" s="159">
        <v>95.401292492270073</v>
      </c>
      <c r="L24" s="159">
        <v>94.613509017096021</v>
      </c>
      <c r="M24" s="159">
        <v>89.868262732026338</v>
      </c>
      <c r="N24" s="159">
        <v>92.86560306767835</v>
      </c>
      <c r="O24" s="194">
        <v>100.4983111049502</v>
      </c>
      <c r="P24" s="159">
        <v>96.455652885590098</v>
      </c>
    </row>
    <row r="25" spans="1:16" x14ac:dyDescent="0.2">
      <c r="A25" s="195">
        <v>2011</v>
      </c>
      <c r="B25" s="195"/>
      <c r="C25" s="159">
        <v>95.275351560708714</v>
      </c>
      <c r="D25" s="159">
        <v>98.356142537499991</v>
      </c>
      <c r="E25" s="159">
        <v>93.538336224676911</v>
      </c>
      <c r="F25" s="159">
        <v>87.964108005300886</v>
      </c>
      <c r="G25" s="159">
        <v>91.468861482500017</v>
      </c>
      <c r="H25" s="159">
        <v>104.28585875750002</v>
      </c>
      <c r="I25" s="159">
        <v>102.18090961277261</v>
      </c>
      <c r="J25" s="159">
        <v>96.759108882094878</v>
      </c>
      <c r="K25" s="159">
        <v>95.592666727279649</v>
      </c>
      <c r="L25" s="159">
        <v>94.977890989623347</v>
      </c>
      <c r="M25" s="159">
        <v>91.439400529212122</v>
      </c>
      <c r="N25" s="159">
        <v>93.361380982665963</v>
      </c>
      <c r="O25" s="194">
        <v>99.839421780016096</v>
      </c>
      <c r="P25" s="159">
        <v>96.589457147434459</v>
      </c>
    </row>
    <row r="26" spans="1:16" x14ac:dyDescent="0.2">
      <c r="A26" s="195">
        <v>2012</v>
      </c>
      <c r="B26" s="195"/>
      <c r="C26" s="159">
        <v>95.506022193174118</v>
      </c>
      <c r="D26" s="159">
        <v>84.252921287500016</v>
      </c>
      <c r="E26" s="159">
        <v>94.96098650474805</v>
      </c>
      <c r="F26" s="159">
        <v>95.164700245120869</v>
      </c>
      <c r="G26" s="159">
        <v>92.802874857499987</v>
      </c>
      <c r="H26" s="159">
        <v>102.61948976000002</v>
      </c>
      <c r="I26" s="159">
        <v>96.620869647077626</v>
      </c>
      <c r="J26" s="159">
        <v>88.594235763574261</v>
      </c>
      <c r="K26" s="159">
        <v>96.433534982321675</v>
      </c>
      <c r="L26" s="159">
        <v>95.364120704652322</v>
      </c>
      <c r="M26" s="159">
        <v>87.598934797480212</v>
      </c>
      <c r="N26" s="159">
        <v>95.827758705104287</v>
      </c>
      <c r="O26" s="194">
        <v>100.58481751494155</v>
      </c>
      <c r="P26" s="159">
        <v>96.573670815252285</v>
      </c>
    </row>
    <row r="27" spans="1:16" x14ac:dyDescent="0.2">
      <c r="A27" s="195">
        <v>2013</v>
      </c>
      <c r="B27" s="195"/>
      <c r="C27" s="159">
        <v>97.505500480374195</v>
      </c>
      <c r="D27" s="159">
        <v>91.954094582499977</v>
      </c>
      <c r="E27" s="159">
        <v>96.92106824984603</v>
      </c>
      <c r="F27" s="159">
        <v>96.178967035095525</v>
      </c>
      <c r="G27" s="159">
        <v>94.804362140000009</v>
      </c>
      <c r="H27" s="159">
        <v>107.01208534999999</v>
      </c>
      <c r="I27" s="159">
        <v>95.979576029497451</v>
      </c>
      <c r="J27" s="159">
        <v>93.976425974247036</v>
      </c>
      <c r="K27" s="159">
        <v>98.052745102402639</v>
      </c>
      <c r="L27" s="159">
        <v>96.966028027272472</v>
      </c>
      <c r="M27" s="159">
        <v>91.604128276679162</v>
      </c>
      <c r="N27" s="159">
        <v>98.444531562538899</v>
      </c>
      <c r="O27" s="194">
        <v>100.29044605747097</v>
      </c>
      <c r="P27" s="159">
        <v>98.334563522918046</v>
      </c>
    </row>
    <row r="28" spans="1:16" x14ac:dyDescent="0.2">
      <c r="A28" s="195">
        <v>2014</v>
      </c>
      <c r="B28" s="195"/>
      <c r="C28" s="159">
        <v>99.38877512259171</v>
      </c>
      <c r="D28" s="159">
        <v>101.37777795</v>
      </c>
      <c r="E28" s="159">
        <v>100.78674695003933</v>
      </c>
      <c r="F28" s="159">
        <v>108.18943322229526</v>
      </c>
      <c r="G28" s="159">
        <v>100.67018300999999</v>
      </c>
      <c r="H28" s="159">
        <v>99.718181672499995</v>
      </c>
      <c r="I28" s="159">
        <v>94.935184889366894</v>
      </c>
      <c r="J28" s="159">
        <v>94.187074154273375</v>
      </c>
      <c r="K28" s="159">
        <v>99.475565767473753</v>
      </c>
      <c r="L28" s="159">
        <v>98.67915386490094</v>
      </c>
      <c r="M28" s="159">
        <v>96.680225458163932</v>
      </c>
      <c r="N28" s="159">
        <v>100.13075835999672</v>
      </c>
      <c r="O28" s="194">
        <v>100.06109630749393</v>
      </c>
      <c r="P28" s="159">
        <v>99.860851360177492</v>
      </c>
    </row>
    <row r="29" spans="1:16" x14ac:dyDescent="0.2">
      <c r="A29" s="195">
        <v>2015</v>
      </c>
      <c r="B29" s="195"/>
      <c r="C29" s="159">
        <v>100.00000000000001</v>
      </c>
      <c r="D29" s="159">
        <v>100</v>
      </c>
      <c r="E29" s="159">
        <v>100</v>
      </c>
      <c r="F29" s="159">
        <v>100</v>
      </c>
      <c r="G29" s="159">
        <v>99.999999999999986</v>
      </c>
      <c r="H29" s="159">
        <v>100</v>
      </c>
      <c r="I29" s="159">
        <v>100</v>
      </c>
      <c r="J29" s="159">
        <v>100</v>
      </c>
      <c r="K29" s="159">
        <v>100</v>
      </c>
      <c r="L29" s="159">
        <v>100.00000000000001</v>
      </c>
      <c r="M29" s="159">
        <v>100</v>
      </c>
      <c r="N29" s="159">
        <v>100</v>
      </c>
      <c r="O29" s="194">
        <v>100</v>
      </c>
      <c r="P29" s="159">
        <v>100</v>
      </c>
    </row>
    <row r="30" spans="1:16" x14ac:dyDescent="0.2">
      <c r="A30" s="195">
        <v>2016</v>
      </c>
      <c r="B30" s="195"/>
      <c r="C30" s="159">
        <v>100.42319030993654</v>
      </c>
      <c r="D30" s="159">
        <v>101.52581205999999</v>
      </c>
      <c r="E30" s="159">
        <v>94.620661147231033</v>
      </c>
      <c r="F30" s="159">
        <v>88.732568162781675</v>
      </c>
      <c r="G30" s="159">
        <v>93.963161049999982</v>
      </c>
      <c r="H30" s="159">
        <v>94.97061202750001</v>
      </c>
      <c r="I30" s="159">
        <v>107.61346016345169</v>
      </c>
      <c r="J30" s="159">
        <v>101.63315743020412</v>
      </c>
      <c r="K30" s="159">
        <v>101.63094565508155</v>
      </c>
      <c r="L30" s="159">
        <v>102.00885828265068</v>
      </c>
      <c r="M30" s="159">
        <v>99.525727945094829</v>
      </c>
      <c r="N30" s="159">
        <v>102.93091904742671</v>
      </c>
      <c r="O30" s="194">
        <v>100.63138936493689</v>
      </c>
      <c r="P30" s="159">
        <v>99.834181644733093</v>
      </c>
    </row>
    <row r="31" spans="1:16" x14ac:dyDescent="0.2">
      <c r="A31" s="195">
        <v>2017</v>
      </c>
      <c r="B31" s="195"/>
      <c r="C31" s="159">
        <v>101.883192669766</v>
      </c>
      <c r="D31" s="159">
        <v>106.97334366221384</v>
      </c>
      <c r="E31" s="159">
        <v>96.342205894194308</v>
      </c>
      <c r="F31" s="159">
        <v>93.300616210359365</v>
      </c>
      <c r="G31" s="159">
        <v>95.317472761735715</v>
      </c>
      <c r="H31" s="159">
        <v>97.534136196959906</v>
      </c>
      <c r="I31" s="159">
        <v>105.90838853567809</v>
      </c>
      <c r="J31" s="159">
        <v>106.32437644872651</v>
      </c>
      <c r="K31" s="159">
        <v>102.71458743793067</v>
      </c>
      <c r="L31" s="159">
        <v>103.12603243983318</v>
      </c>
      <c r="M31" s="159">
        <v>101.622524929032</v>
      </c>
      <c r="N31" s="159">
        <v>103.6811774800464</v>
      </c>
      <c r="O31" s="194">
        <v>101.75822713050745</v>
      </c>
      <c r="P31" s="159">
        <v>100.88805676202843</v>
      </c>
    </row>
    <row r="32" spans="1:16" ht="15" customHeight="1" x14ac:dyDescent="0.2">
      <c r="C32" s="88"/>
      <c r="D32" s="88"/>
      <c r="E32" s="88"/>
      <c r="F32" s="88"/>
      <c r="G32" s="88"/>
      <c r="O32" s="207"/>
    </row>
    <row r="33" spans="1:16" ht="12.75" customHeight="1" x14ac:dyDescent="0.2">
      <c r="A33" s="92" t="s">
        <v>18</v>
      </c>
      <c r="B33" s="92"/>
      <c r="C33" s="88"/>
      <c r="D33" s="88"/>
      <c r="E33" s="88"/>
      <c r="F33" s="88"/>
      <c r="G33" s="88"/>
      <c r="O33" s="207"/>
    </row>
    <row r="34" spans="1:16" ht="26.25" customHeight="1" x14ac:dyDescent="0.2">
      <c r="A34" s="195">
        <v>1998</v>
      </c>
      <c r="B34" s="195" t="s">
        <v>3</v>
      </c>
      <c r="C34" s="159">
        <v>78.495419765959213</v>
      </c>
      <c r="D34" s="159">
        <v>76.13653591919973</v>
      </c>
      <c r="E34" s="159">
        <v>95.430307281309851</v>
      </c>
      <c r="F34" s="159">
        <v>75.55136291605956</v>
      </c>
      <c r="G34" s="159">
        <v>99.669107077224211</v>
      </c>
      <c r="H34" s="159">
        <v>106.30692316169061</v>
      </c>
      <c r="I34" s="159">
        <v>75.820736756601789</v>
      </c>
      <c r="J34" s="159">
        <v>91.59009513444812</v>
      </c>
      <c r="K34" s="159">
        <v>73.505193518924173</v>
      </c>
      <c r="L34" s="159">
        <v>78.200138206442517</v>
      </c>
      <c r="M34" s="159">
        <v>66.689144892883348</v>
      </c>
      <c r="N34" s="159">
        <v>62.668873267420906</v>
      </c>
      <c r="O34" s="194">
        <v>87.784127730755799</v>
      </c>
      <c r="P34" s="159">
        <v>83.112245745541202</v>
      </c>
    </row>
    <row r="35" spans="1:16" ht="12.75" customHeight="1" x14ac:dyDescent="0.2">
      <c r="A35" s="195"/>
      <c r="B35" s="195" t="s">
        <v>4</v>
      </c>
      <c r="C35" s="159">
        <v>78.512833713124863</v>
      </c>
      <c r="D35" s="159">
        <v>77.394771338775669</v>
      </c>
      <c r="E35" s="159">
        <v>95.40332836076945</v>
      </c>
      <c r="F35" s="159">
        <v>77.752323730681425</v>
      </c>
      <c r="G35" s="159">
        <v>99.424882959366258</v>
      </c>
      <c r="H35" s="159">
        <v>106.96771321053235</v>
      </c>
      <c r="I35" s="159">
        <v>73.661825679719087</v>
      </c>
      <c r="J35" s="159">
        <v>90.852698496058139</v>
      </c>
      <c r="K35" s="159">
        <v>73.560809794064198</v>
      </c>
      <c r="L35" s="159">
        <v>79.477645228778769</v>
      </c>
      <c r="M35" s="159">
        <v>68.051221503503555</v>
      </c>
      <c r="N35" s="159">
        <v>62.614582968107989</v>
      </c>
      <c r="O35" s="194">
        <v>86.494354925158234</v>
      </c>
      <c r="P35" s="159">
        <v>83.156349776063607</v>
      </c>
    </row>
    <row r="36" spans="1:16" ht="12.75" customHeight="1" x14ac:dyDescent="0.2">
      <c r="A36" s="195"/>
      <c r="B36" s="195" t="s">
        <v>1</v>
      </c>
      <c r="C36" s="159">
        <v>78.034458242400419</v>
      </c>
      <c r="D36" s="159">
        <v>77.650522982081299</v>
      </c>
      <c r="E36" s="159">
        <v>92.545230474922178</v>
      </c>
      <c r="F36" s="159">
        <v>72.697716574712842</v>
      </c>
      <c r="G36" s="159">
        <v>95.894215987544897</v>
      </c>
      <c r="H36" s="159">
        <v>107.06506394880134</v>
      </c>
      <c r="I36" s="159">
        <v>77.466837086092923</v>
      </c>
      <c r="J36" s="159">
        <v>92.762156527247186</v>
      </c>
      <c r="K36" s="159">
        <v>73.52505562175034</v>
      </c>
      <c r="L36" s="159">
        <v>79.243928784807906</v>
      </c>
      <c r="M36" s="159">
        <v>66.600040447453296</v>
      </c>
      <c r="N36" s="159">
        <v>62.267749334371857</v>
      </c>
      <c r="O36" s="194">
        <v>87.765763456950964</v>
      </c>
      <c r="P36" s="159">
        <v>82.670523942247343</v>
      </c>
    </row>
    <row r="37" spans="1:16" ht="12.75" customHeight="1" x14ac:dyDescent="0.2">
      <c r="A37" s="195"/>
      <c r="B37" s="195" t="s">
        <v>2</v>
      </c>
      <c r="C37" s="159">
        <v>78.015419224622875</v>
      </c>
      <c r="D37" s="159">
        <v>78.400097942371943</v>
      </c>
      <c r="E37" s="159">
        <v>92.22210302296854</v>
      </c>
      <c r="F37" s="159">
        <v>75.077084150358857</v>
      </c>
      <c r="G37" s="159">
        <v>94.248939612416422</v>
      </c>
      <c r="H37" s="159">
        <v>110.08404730016835</v>
      </c>
      <c r="I37" s="159">
        <v>82.471251124237725</v>
      </c>
      <c r="J37" s="159">
        <v>91.218534698274738</v>
      </c>
      <c r="K37" s="159">
        <v>73.679211523931428</v>
      </c>
      <c r="L37" s="159">
        <v>79.551792235404747</v>
      </c>
      <c r="M37" s="159">
        <v>66.882555740803269</v>
      </c>
      <c r="N37" s="159">
        <v>61.926653703245641</v>
      </c>
      <c r="O37" s="194">
        <v>88.519114290246065</v>
      </c>
      <c r="P37" s="159">
        <v>82.671201623436005</v>
      </c>
    </row>
    <row r="38" spans="1:16" ht="26.25" customHeight="1" x14ac:dyDescent="0.2">
      <c r="A38" s="195">
        <v>1999</v>
      </c>
      <c r="B38" s="195" t="s">
        <v>3</v>
      </c>
      <c r="C38" s="159">
        <v>78.269951161500288</v>
      </c>
      <c r="D38" s="159">
        <v>79.580675799549923</v>
      </c>
      <c r="E38" s="159">
        <v>92.566359151100485</v>
      </c>
      <c r="F38" s="159">
        <v>71.189736420501589</v>
      </c>
      <c r="G38" s="159">
        <v>95.234394658612999</v>
      </c>
      <c r="H38" s="159">
        <v>108.47717977362773</v>
      </c>
      <c r="I38" s="159">
        <v>85.278768519977135</v>
      </c>
      <c r="J38" s="159">
        <v>84.995103238907134</v>
      </c>
      <c r="K38" s="159">
        <v>74.348664665605909</v>
      </c>
      <c r="L38" s="159">
        <v>79.885244138307755</v>
      </c>
      <c r="M38" s="159">
        <v>68.562089544205321</v>
      </c>
      <c r="N38" s="159">
        <v>62.913786114536641</v>
      </c>
      <c r="O38" s="194">
        <v>88.421257210349495</v>
      </c>
      <c r="P38" s="159">
        <v>82.961849834667746</v>
      </c>
    </row>
    <row r="39" spans="1:16" ht="12.75" customHeight="1" x14ac:dyDescent="0.2">
      <c r="A39" s="195"/>
      <c r="B39" s="195" t="s">
        <v>4</v>
      </c>
      <c r="C39" s="159">
        <v>78.285627541373316</v>
      </c>
      <c r="D39" s="159">
        <v>79.628842946902637</v>
      </c>
      <c r="E39" s="159">
        <v>90.468403822415809</v>
      </c>
      <c r="F39" s="159">
        <v>67.538679772998307</v>
      </c>
      <c r="G39" s="159">
        <v>92.904670734286839</v>
      </c>
      <c r="H39" s="159">
        <v>107.73261319672156</v>
      </c>
      <c r="I39" s="159">
        <v>86.256110394437101</v>
      </c>
      <c r="J39" s="159">
        <v>87.452550271568555</v>
      </c>
      <c r="K39" s="159">
        <v>74.748282802751959</v>
      </c>
      <c r="L39" s="159">
        <v>78.479968998773018</v>
      </c>
      <c r="M39" s="159">
        <v>68.478066237998675</v>
      </c>
      <c r="N39" s="159">
        <v>64.34001921147923</v>
      </c>
      <c r="O39" s="194">
        <v>88.732478572705105</v>
      </c>
      <c r="P39" s="159">
        <v>82.999407080638747</v>
      </c>
    </row>
    <row r="40" spans="1:16" ht="12.75" customHeight="1" x14ac:dyDescent="0.2">
      <c r="A40" s="195"/>
      <c r="B40" s="195" t="s">
        <v>1</v>
      </c>
      <c r="C40" s="159">
        <v>79.291102678969594</v>
      </c>
      <c r="D40" s="159">
        <v>81.315309359694027</v>
      </c>
      <c r="E40" s="159">
        <v>91.185332032866171</v>
      </c>
      <c r="F40" s="159">
        <v>67.111339266727043</v>
      </c>
      <c r="G40" s="159">
        <v>92.824261388762153</v>
      </c>
      <c r="H40" s="159">
        <v>107.95721227742634</v>
      </c>
      <c r="I40" s="159">
        <v>97.795958404939796</v>
      </c>
      <c r="J40" s="159">
        <v>90.111304267308924</v>
      </c>
      <c r="K40" s="159">
        <v>75.698533819467301</v>
      </c>
      <c r="L40" s="159">
        <v>80.50290225856827</v>
      </c>
      <c r="M40" s="159">
        <v>69.377718151772768</v>
      </c>
      <c r="N40" s="159">
        <v>65.045905307949781</v>
      </c>
      <c r="O40" s="194">
        <v>89.285419033880615</v>
      </c>
      <c r="P40" s="159">
        <v>84.102775291412883</v>
      </c>
    </row>
    <row r="41" spans="1:16" ht="12.75" customHeight="1" x14ac:dyDescent="0.2">
      <c r="A41" s="195"/>
      <c r="B41" s="195" t="s">
        <v>2</v>
      </c>
      <c r="C41" s="159">
        <v>80.432623537384899</v>
      </c>
      <c r="D41" s="159">
        <v>82.725528489403786</v>
      </c>
      <c r="E41" s="159">
        <v>92.323192922606438</v>
      </c>
      <c r="F41" s="159">
        <v>67.737086926612449</v>
      </c>
      <c r="G41" s="159">
        <v>94.072897069990361</v>
      </c>
      <c r="H41" s="159">
        <v>110.86468586278714</v>
      </c>
      <c r="I41" s="159">
        <v>96.536208148978247</v>
      </c>
      <c r="J41" s="159">
        <v>92.249491127095268</v>
      </c>
      <c r="K41" s="159">
        <v>76.761789014279643</v>
      </c>
      <c r="L41" s="159">
        <v>81.642985509608977</v>
      </c>
      <c r="M41" s="159">
        <v>70.947018668428584</v>
      </c>
      <c r="N41" s="159">
        <v>66.840551493770846</v>
      </c>
      <c r="O41" s="194">
        <v>88.87710600697153</v>
      </c>
      <c r="P41" s="159">
        <v>85.351490018295237</v>
      </c>
    </row>
    <row r="42" spans="1:16" ht="26.25" customHeight="1" x14ac:dyDescent="0.2">
      <c r="A42" s="195">
        <v>2000</v>
      </c>
      <c r="B42" s="195" t="s">
        <v>3</v>
      </c>
      <c r="C42" s="159">
        <v>81.446169837576591</v>
      </c>
      <c r="D42" s="159">
        <v>84.113525829003649</v>
      </c>
      <c r="E42" s="159">
        <v>92.83168480414227</v>
      </c>
      <c r="F42" s="159">
        <v>69.441286871884671</v>
      </c>
      <c r="G42" s="159">
        <v>95.69491938050291</v>
      </c>
      <c r="H42" s="159">
        <v>106.73430018848387</v>
      </c>
      <c r="I42" s="159">
        <v>89.661014979469229</v>
      </c>
      <c r="J42" s="159">
        <v>103.16579154527862</v>
      </c>
      <c r="K42" s="159">
        <v>77.155515360717686</v>
      </c>
      <c r="L42" s="159">
        <v>80.628436395732749</v>
      </c>
      <c r="M42" s="159">
        <v>74.136869881112432</v>
      </c>
      <c r="N42" s="159">
        <v>66.896843334014164</v>
      </c>
      <c r="O42" s="194">
        <v>89.547214103598392</v>
      </c>
      <c r="P42" s="159">
        <v>86.465454108292235</v>
      </c>
    </row>
    <row r="43" spans="1:16" ht="12.75" customHeight="1" x14ac:dyDescent="0.2">
      <c r="A43" s="195"/>
      <c r="B43" s="195" t="s">
        <v>4</v>
      </c>
      <c r="C43" s="159">
        <v>81.609207898884932</v>
      </c>
      <c r="D43" s="159">
        <v>86.888317038501143</v>
      </c>
      <c r="E43" s="159">
        <v>94.58978562837224</v>
      </c>
      <c r="F43" s="159">
        <v>72.027454766541425</v>
      </c>
      <c r="G43" s="159">
        <v>97.321580017259052</v>
      </c>
      <c r="H43" s="159">
        <v>108.02079706405634</v>
      </c>
      <c r="I43" s="159">
        <v>92.533844209012813</v>
      </c>
      <c r="J43" s="159">
        <v>92.934740710752308</v>
      </c>
      <c r="K43" s="159">
        <v>77.631664070369169</v>
      </c>
      <c r="L43" s="159">
        <v>79.578809834317113</v>
      </c>
      <c r="M43" s="159">
        <v>78.321587754014729</v>
      </c>
      <c r="N43" s="159">
        <v>67.236604046509086</v>
      </c>
      <c r="O43" s="194">
        <v>89.66872770074508</v>
      </c>
      <c r="P43" s="159">
        <v>86.677085170524691</v>
      </c>
    </row>
    <row r="44" spans="1:16" ht="12.75" customHeight="1" x14ac:dyDescent="0.2">
      <c r="A44" s="195"/>
      <c r="B44" s="195" t="s">
        <v>1</v>
      </c>
      <c r="C44" s="159">
        <v>82.365481272566583</v>
      </c>
      <c r="D44" s="159">
        <v>86.79397149309456</v>
      </c>
      <c r="E44" s="159">
        <v>94.727144107588018</v>
      </c>
      <c r="F44" s="159">
        <v>73.601087085825483</v>
      </c>
      <c r="G44" s="159">
        <v>97.779123942646265</v>
      </c>
      <c r="H44" s="159">
        <v>106.85282610015369</v>
      </c>
      <c r="I44" s="159">
        <v>88.717441308959721</v>
      </c>
      <c r="J44" s="159">
        <v>94.36048938616355</v>
      </c>
      <c r="K44" s="159">
        <v>78.510670121060954</v>
      </c>
      <c r="L44" s="159">
        <v>79.788853594310112</v>
      </c>
      <c r="M44" s="159">
        <v>79.036141528178575</v>
      </c>
      <c r="N44" s="159">
        <v>69.308432249104428</v>
      </c>
      <c r="O44" s="194">
        <v>89.287898648267344</v>
      </c>
      <c r="P44" s="159">
        <v>87.474880206883697</v>
      </c>
    </row>
    <row r="45" spans="1:16" ht="12.75" customHeight="1" x14ac:dyDescent="0.2">
      <c r="A45" s="195"/>
      <c r="B45" s="195" t="s">
        <v>2</v>
      </c>
      <c r="C45" s="159">
        <v>82.441854593117583</v>
      </c>
      <c r="D45" s="159">
        <v>86.322449775895265</v>
      </c>
      <c r="E45" s="159">
        <v>95.612521636875925</v>
      </c>
      <c r="F45" s="159">
        <v>75.496789553038226</v>
      </c>
      <c r="G45" s="159">
        <v>98.832901805367641</v>
      </c>
      <c r="H45" s="159">
        <v>103.76756913329147</v>
      </c>
      <c r="I45" s="159">
        <v>91.572399775225421</v>
      </c>
      <c r="J45" s="159">
        <v>93.317407649103913</v>
      </c>
      <c r="K45" s="159">
        <v>78.486145585833867</v>
      </c>
      <c r="L45" s="159">
        <v>79.131214648427715</v>
      </c>
      <c r="M45" s="159">
        <v>81.119086152549215</v>
      </c>
      <c r="N45" s="159">
        <v>68.530223247678578</v>
      </c>
      <c r="O45" s="194">
        <v>89.909465049503481</v>
      </c>
      <c r="P45" s="159">
        <v>87.550544436010597</v>
      </c>
    </row>
    <row r="46" spans="1:16" ht="26.25" customHeight="1" x14ac:dyDescent="0.2">
      <c r="A46" s="195">
        <v>2001</v>
      </c>
      <c r="B46" s="195" t="s">
        <v>3</v>
      </c>
      <c r="C46" s="159">
        <v>83.442976807995734</v>
      </c>
      <c r="D46" s="159">
        <v>85.240536208887107</v>
      </c>
      <c r="E46" s="159">
        <v>94.695360390901442</v>
      </c>
      <c r="F46" s="159">
        <v>74.798885100432955</v>
      </c>
      <c r="G46" s="159">
        <v>97.315802560308029</v>
      </c>
      <c r="H46" s="159">
        <v>105.66142120765981</v>
      </c>
      <c r="I46" s="159">
        <v>92.355815719734935</v>
      </c>
      <c r="J46" s="159">
        <v>93.193483612402716</v>
      </c>
      <c r="K46" s="159">
        <v>80.09173487272156</v>
      </c>
      <c r="L46" s="159">
        <v>81.872892152024008</v>
      </c>
      <c r="M46" s="159">
        <v>82.574854433960624</v>
      </c>
      <c r="N46" s="159">
        <v>70.435674469220658</v>
      </c>
      <c r="O46" s="194">
        <v>90.403925409996802</v>
      </c>
      <c r="P46" s="159">
        <v>88.608191145158187</v>
      </c>
    </row>
    <row r="47" spans="1:16" ht="12.75" customHeight="1" x14ac:dyDescent="0.2">
      <c r="A47" s="195"/>
      <c r="B47" s="195" t="s">
        <v>4</v>
      </c>
      <c r="C47" s="159">
        <v>83.25206880314083</v>
      </c>
      <c r="D47" s="159">
        <v>83.944178737358911</v>
      </c>
      <c r="E47" s="159">
        <v>93.913176045248534</v>
      </c>
      <c r="F47" s="159">
        <v>74.734753984728926</v>
      </c>
      <c r="G47" s="159">
        <v>95.193714016496855</v>
      </c>
      <c r="H47" s="159">
        <v>106.08614924770818</v>
      </c>
      <c r="I47" s="159">
        <v>101.67594097999162</v>
      </c>
      <c r="J47" s="159">
        <v>89.276359986421525</v>
      </c>
      <c r="K47" s="159">
        <v>80.354516781521639</v>
      </c>
      <c r="L47" s="159">
        <v>83.417731899393118</v>
      </c>
      <c r="M47" s="159">
        <v>81.267260836759718</v>
      </c>
      <c r="N47" s="159">
        <v>70.68358627469641</v>
      </c>
      <c r="O47" s="194">
        <v>90.50759880470828</v>
      </c>
      <c r="P47" s="159">
        <v>88.399966781598337</v>
      </c>
    </row>
    <row r="48" spans="1:16" ht="12.75" customHeight="1" x14ac:dyDescent="0.2">
      <c r="A48" s="195"/>
      <c r="B48" s="195" t="s">
        <v>1</v>
      </c>
      <c r="C48" s="159">
        <v>83.696449925306538</v>
      </c>
      <c r="D48" s="159">
        <v>82.877878943431938</v>
      </c>
      <c r="E48" s="159">
        <v>92.021647058507256</v>
      </c>
      <c r="F48" s="159">
        <v>75.511299950939247</v>
      </c>
      <c r="G48" s="159">
        <v>91.981350978717188</v>
      </c>
      <c r="H48" s="159">
        <v>107.32220952585737</v>
      </c>
      <c r="I48" s="159">
        <v>103.94786026870604</v>
      </c>
      <c r="J48" s="159">
        <v>83.202793180671861</v>
      </c>
      <c r="K48" s="159">
        <v>81.894370684413303</v>
      </c>
      <c r="L48" s="159">
        <v>85.616415697726438</v>
      </c>
      <c r="M48" s="159">
        <v>84.934191788795403</v>
      </c>
      <c r="N48" s="159">
        <v>70.97619329361838</v>
      </c>
      <c r="O48" s="194">
        <v>92.439635086315548</v>
      </c>
      <c r="P48" s="159">
        <v>88.863929879731955</v>
      </c>
    </row>
    <row r="49" spans="1:16" ht="12.75" customHeight="1" x14ac:dyDescent="0.2">
      <c r="A49" s="195"/>
      <c r="B49" s="195" t="s">
        <v>2</v>
      </c>
      <c r="C49" s="159">
        <v>84.922295097656146</v>
      </c>
      <c r="D49" s="159">
        <v>82.36478125517263</v>
      </c>
      <c r="E49" s="159">
        <v>91.145959991756399</v>
      </c>
      <c r="F49" s="159">
        <v>74.780796229055582</v>
      </c>
      <c r="G49" s="159">
        <v>91.376516382850468</v>
      </c>
      <c r="H49" s="159">
        <v>104.76725843897938</v>
      </c>
      <c r="I49" s="159">
        <v>101.99064828900843</v>
      </c>
      <c r="J49" s="159">
        <v>85.90586264226917</v>
      </c>
      <c r="K49" s="159">
        <v>83.548491183725702</v>
      </c>
      <c r="L49" s="159">
        <v>88.501319017690207</v>
      </c>
      <c r="M49" s="159">
        <v>87.834235365530489</v>
      </c>
      <c r="N49" s="159">
        <v>72.239148601200114</v>
      </c>
      <c r="O49" s="194">
        <v>93.299047546873553</v>
      </c>
      <c r="P49" s="159">
        <v>90.157449035000553</v>
      </c>
    </row>
    <row r="50" spans="1:16" ht="26.25" customHeight="1" x14ac:dyDescent="0.2">
      <c r="A50" s="195">
        <v>2002</v>
      </c>
      <c r="B50" s="195" t="s">
        <v>3</v>
      </c>
      <c r="C50" s="159">
        <v>84.693134541262992</v>
      </c>
      <c r="D50" s="159">
        <v>81.539564602410152</v>
      </c>
      <c r="E50" s="159">
        <v>89.603289649630327</v>
      </c>
      <c r="F50" s="159">
        <v>71.224690735779362</v>
      </c>
      <c r="G50" s="159">
        <v>89.636303782713298</v>
      </c>
      <c r="H50" s="159">
        <v>106.98767832747539</v>
      </c>
      <c r="I50" s="159">
        <v>102.97034564357563</v>
      </c>
      <c r="J50" s="159">
        <v>88.360915969918054</v>
      </c>
      <c r="K50" s="159">
        <v>83.415974970166616</v>
      </c>
      <c r="L50" s="159">
        <v>87.560262708973085</v>
      </c>
      <c r="M50" s="159">
        <v>90.398570545883288</v>
      </c>
      <c r="N50" s="159">
        <v>72.138301338331686</v>
      </c>
      <c r="O50" s="194">
        <v>92.581147866739443</v>
      </c>
      <c r="P50" s="159">
        <v>89.90617399717992</v>
      </c>
    </row>
    <row r="51" spans="1:16" ht="12.75" customHeight="1" x14ac:dyDescent="0.2">
      <c r="A51" s="195"/>
      <c r="B51" s="195" t="s">
        <v>4</v>
      </c>
      <c r="C51" s="159">
        <v>84.891364467124177</v>
      </c>
      <c r="D51" s="159">
        <v>81.340001714816722</v>
      </c>
      <c r="E51" s="159">
        <v>90.119456545438396</v>
      </c>
      <c r="F51" s="159">
        <v>68.680212425295935</v>
      </c>
      <c r="G51" s="159">
        <v>90.291957792802393</v>
      </c>
      <c r="H51" s="159">
        <v>110.38844810385038</v>
      </c>
      <c r="I51" s="159">
        <v>105.68318686447014</v>
      </c>
      <c r="J51" s="159">
        <v>90.022005661375601</v>
      </c>
      <c r="K51" s="159">
        <v>83.422301106384978</v>
      </c>
      <c r="L51" s="159">
        <v>86.99378505710844</v>
      </c>
      <c r="M51" s="159">
        <v>87.559514787839248</v>
      </c>
      <c r="N51" s="159">
        <v>73.138446173567019</v>
      </c>
      <c r="O51" s="194">
        <v>92.760423668027002</v>
      </c>
      <c r="P51" s="159">
        <v>90.108600558596919</v>
      </c>
    </row>
    <row r="52" spans="1:16" ht="12.75" customHeight="1" x14ac:dyDescent="0.2">
      <c r="A52" s="195"/>
      <c r="B52" s="195" t="s">
        <v>231</v>
      </c>
      <c r="C52" s="159">
        <v>86.257891997913077</v>
      </c>
      <c r="D52" s="159">
        <v>82.256762701110247</v>
      </c>
      <c r="E52" s="159">
        <v>90.374532344164948</v>
      </c>
      <c r="F52" s="159">
        <v>65.537414927920352</v>
      </c>
      <c r="G52" s="159">
        <v>90.618310982374496</v>
      </c>
      <c r="H52" s="159">
        <v>110.68617892191527</v>
      </c>
      <c r="I52" s="159">
        <v>113.20666784198168</v>
      </c>
      <c r="J52" s="159">
        <v>97.233444069694031</v>
      </c>
      <c r="K52" s="159">
        <v>84.600014553512267</v>
      </c>
      <c r="L52" s="159">
        <v>89.275936553278981</v>
      </c>
      <c r="M52" s="159">
        <v>88.303489244382561</v>
      </c>
      <c r="N52" s="159">
        <v>74.172694232456919</v>
      </c>
      <c r="O52" s="194">
        <v>93.576300544383642</v>
      </c>
      <c r="P52" s="159">
        <v>91.547817467285725</v>
      </c>
    </row>
    <row r="53" spans="1:16" ht="12.75" customHeight="1" x14ac:dyDescent="0.2">
      <c r="A53" s="195"/>
      <c r="B53" s="195" t="s">
        <v>2</v>
      </c>
      <c r="C53" s="159">
        <v>86.417904703695669</v>
      </c>
      <c r="D53" s="159">
        <v>83.629488457862408</v>
      </c>
      <c r="E53" s="159">
        <v>87.733561527114404</v>
      </c>
      <c r="F53" s="159">
        <v>62.69143020727725</v>
      </c>
      <c r="G53" s="159">
        <v>88.105267676854766</v>
      </c>
      <c r="H53" s="159">
        <v>107.10277423802761</v>
      </c>
      <c r="I53" s="159">
        <v>111.35736577433282</v>
      </c>
      <c r="J53" s="159">
        <v>93.961459484473806</v>
      </c>
      <c r="K53" s="159">
        <v>85.657743358084289</v>
      </c>
      <c r="L53" s="159">
        <v>89.795300580701749</v>
      </c>
      <c r="M53" s="159">
        <v>88.335258555529137</v>
      </c>
      <c r="N53" s="159">
        <v>75.537766324041954</v>
      </c>
      <c r="O53" s="194">
        <v>94.973134351131151</v>
      </c>
      <c r="P53" s="159">
        <v>91.706330697921118</v>
      </c>
    </row>
    <row r="54" spans="1:16" ht="26.25" customHeight="1" x14ac:dyDescent="0.2">
      <c r="A54" s="195">
        <v>2003</v>
      </c>
      <c r="B54" s="195" t="s">
        <v>3</v>
      </c>
      <c r="C54" s="159">
        <v>87.030713100543935</v>
      </c>
      <c r="D54" s="159">
        <v>83.519666112441655</v>
      </c>
      <c r="E54" s="159">
        <v>88.264350222725852</v>
      </c>
      <c r="F54" s="159">
        <v>64.142855306426839</v>
      </c>
      <c r="G54" s="159">
        <v>87.877423459429437</v>
      </c>
      <c r="H54" s="159">
        <v>110.89392485128496</v>
      </c>
      <c r="I54" s="159">
        <v>113.74857104507798</v>
      </c>
      <c r="J54" s="159">
        <v>92.359866689710444</v>
      </c>
      <c r="K54" s="159">
        <v>86.49061126528467</v>
      </c>
      <c r="L54" s="159">
        <v>88.212124463048141</v>
      </c>
      <c r="M54" s="159">
        <v>92.584055205293339</v>
      </c>
      <c r="N54" s="159">
        <v>76.842364207181063</v>
      </c>
      <c r="O54" s="194">
        <v>95.310527786980302</v>
      </c>
      <c r="P54" s="159">
        <v>92.345250526998683</v>
      </c>
    </row>
    <row r="55" spans="1:16" ht="12.75" customHeight="1" x14ac:dyDescent="0.2">
      <c r="A55" s="195"/>
      <c r="B55" s="195" t="s">
        <v>4</v>
      </c>
      <c r="C55" s="159">
        <v>88.112652041343665</v>
      </c>
      <c r="D55" s="159">
        <v>84.185507605363739</v>
      </c>
      <c r="E55" s="159">
        <v>86.614506632016727</v>
      </c>
      <c r="F55" s="159">
        <v>63.919118486166177</v>
      </c>
      <c r="G55" s="159">
        <v>86.39311011836979</v>
      </c>
      <c r="H55" s="159">
        <v>108.63759619512618</v>
      </c>
      <c r="I55" s="159">
        <v>107.80494130566548</v>
      </c>
      <c r="J55" s="159">
        <v>94.553145002581545</v>
      </c>
      <c r="K55" s="159">
        <v>88.138323093606402</v>
      </c>
      <c r="L55" s="159">
        <v>90.555382248963667</v>
      </c>
      <c r="M55" s="159">
        <v>93.627358063425703</v>
      </c>
      <c r="N55" s="159">
        <v>79.26461096455985</v>
      </c>
      <c r="O55" s="194">
        <v>95.752932779269585</v>
      </c>
      <c r="P55" s="159">
        <v>93.481729441492874</v>
      </c>
    </row>
    <row r="56" spans="1:16" ht="12.75" customHeight="1" x14ac:dyDescent="0.2">
      <c r="A56" s="195"/>
      <c r="B56" s="195" t="s">
        <v>1</v>
      </c>
      <c r="C56" s="159">
        <v>89.023858134373853</v>
      </c>
      <c r="D56" s="159">
        <v>85.870501550089443</v>
      </c>
      <c r="E56" s="159">
        <v>85.969956265107044</v>
      </c>
      <c r="F56" s="159">
        <v>60.494317269029587</v>
      </c>
      <c r="G56" s="159">
        <v>86.293391576072381</v>
      </c>
      <c r="H56" s="159">
        <v>105.08247192589499</v>
      </c>
      <c r="I56" s="159">
        <v>112.6278507220202</v>
      </c>
      <c r="J56" s="159">
        <v>95.171221161639806</v>
      </c>
      <c r="K56" s="159">
        <v>89.429127037736208</v>
      </c>
      <c r="L56" s="159">
        <v>90.637789314048661</v>
      </c>
      <c r="M56" s="159">
        <v>94.426838825413881</v>
      </c>
      <c r="N56" s="159">
        <v>81.528528671663466</v>
      </c>
      <c r="O56" s="194">
        <v>96.668713638227203</v>
      </c>
      <c r="P56" s="159">
        <v>94.374910620329587</v>
      </c>
    </row>
    <row r="57" spans="1:16" ht="12.75" customHeight="1" x14ac:dyDescent="0.2">
      <c r="A57" s="195"/>
      <c r="B57" s="195" t="s">
        <v>2</v>
      </c>
      <c r="C57" s="159">
        <v>89.247391682008299</v>
      </c>
      <c r="D57" s="159">
        <v>87.512448273456044</v>
      </c>
      <c r="E57" s="159">
        <v>87.502912073350743</v>
      </c>
      <c r="F57" s="159">
        <v>62.219346638200207</v>
      </c>
      <c r="G57" s="159">
        <v>87.835945095814395</v>
      </c>
      <c r="H57" s="159">
        <v>107.28427659773809</v>
      </c>
      <c r="I57" s="159">
        <v>112.38502762583815</v>
      </c>
      <c r="J57" s="159">
        <v>96.703794253528571</v>
      </c>
      <c r="K57" s="159">
        <v>89.20845115140331</v>
      </c>
      <c r="L57" s="159">
        <v>91.049098106941429</v>
      </c>
      <c r="M57" s="159">
        <v>90.52332847164665</v>
      </c>
      <c r="N57" s="159">
        <v>81.78081114684494</v>
      </c>
      <c r="O57" s="194">
        <v>96.864627303826694</v>
      </c>
      <c r="P57" s="159">
        <v>94.538261843702614</v>
      </c>
    </row>
    <row r="58" spans="1:16" ht="26.25" customHeight="1" x14ac:dyDescent="0.2">
      <c r="A58" s="195">
        <v>2004</v>
      </c>
      <c r="B58" s="195" t="s">
        <v>3</v>
      </c>
      <c r="C58" s="159">
        <v>90.038740634964185</v>
      </c>
      <c r="D58" s="159">
        <v>88.603576612965938</v>
      </c>
      <c r="E58" s="159">
        <v>87.033996673814727</v>
      </c>
      <c r="F58" s="159">
        <v>61.205067691185484</v>
      </c>
      <c r="G58" s="159">
        <v>87.053652658647664</v>
      </c>
      <c r="H58" s="159">
        <v>106.61665762027644</v>
      </c>
      <c r="I58" s="159">
        <v>116.84894377821546</v>
      </c>
      <c r="J58" s="159">
        <v>98.234683196522383</v>
      </c>
      <c r="K58" s="159">
        <v>90.230915261765276</v>
      </c>
      <c r="L58" s="159">
        <v>92.308975073046355</v>
      </c>
      <c r="M58" s="159">
        <v>91.283567818554644</v>
      </c>
      <c r="N58" s="159">
        <v>82.977034947863885</v>
      </c>
      <c r="O58" s="194">
        <v>97.622647111396361</v>
      </c>
      <c r="P58" s="159">
        <v>95.302368716630525</v>
      </c>
    </row>
    <row r="59" spans="1:16" ht="12.75" customHeight="1" x14ac:dyDescent="0.2">
      <c r="A59" s="195"/>
      <c r="B59" s="195" t="s">
        <v>4</v>
      </c>
      <c r="C59" s="159">
        <v>90.215256458385667</v>
      </c>
      <c r="D59" s="159">
        <v>89.388351739803667</v>
      </c>
      <c r="E59" s="159">
        <v>88.137932113185684</v>
      </c>
      <c r="F59" s="159">
        <v>62.217988053955672</v>
      </c>
      <c r="G59" s="159">
        <v>88.569936917098318</v>
      </c>
      <c r="H59" s="159">
        <v>106.87173618374119</v>
      </c>
      <c r="I59" s="159">
        <v>114.78908301463022</v>
      </c>
      <c r="J59" s="159">
        <v>97.410265387721765</v>
      </c>
      <c r="K59" s="159">
        <v>90.256702196562742</v>
      </c>
      <c r="L59" s="159">
        <v>92.980026348913682</v>
      </c>
      <c r="M59" s="159">
        <v>93.054992814999338</v>
      </c>
      <c r="N59" s="159">
        <v>81.987172039568577</v>
      </c>
      <c r="O59" s="194">
        <v>97.9253121688958</v>
      </c>
      <c r="P59" s="159">
        <v>95.415017883219235</v>
      </c>
    </row>
    <row r="60" spans="1:16" ht="12.75" customHeight="1" x14ac:dyDescent="0.2">
      <c r="A60" s="195"/>
      <c r="B60" s="195" t="s">
        <v>1</v>
      </c>
      <c r="C60" s="159">
        <v>90.067797887037401</v>
      </c>
      <c r="D60" s="159">
        <v>89.354492270352964</v>
      </c>
      <c r="E60" s="159">
        <v>90.340254755233019</v>
      </c>
      <c r="F60" s="159">
        <v>67.358915326828694</v>
      </c>
      <c r="G60" s="159">
        <v>89.478451605330449</v>
      </c>
      <c r="H60" s="159">
        <v>114.42982637597804</v>
      </c>
      <c r="I60" s="159">
        <v>115.96395935306363</v>
      </c>
      <c r="J60" s="159">
        <v>96.802828338656767</v>
      </c>
      <c r="K60" s="159">
        <v>89.586852617528791</v>
      </c>
      <c r="L60" s="159">
        <v>91.892503922557296</v>
      </c>
      <c r="M60" s="159">
        <v>93.519057917026558</v>
      </c>
      <c r="N60" s="159">
        <v>81.258429982743436</v>
      </c>
      <c r="O60" s="194">
        <v>97.156494609755853</v>
      </c>
      <c r="P60" s="159">
        <v>95.13789939335723</v>
      </c>
    </row>
    <row r="61" spans="1:16" ht="12.75" customHeight="1" x14ac:dyDescent="0.2">
      <c r="A61" s="195"/>
      <c r="B61" s="195" t="s">
        <v>2</v>
      </c>
      <c r="C61" s="159">
        <v>91.099817258149443</v>
      </c>
      <c r="D61" s="159">
        <v>89.07137012913789</v>
      </c>
      <c r="E61" s="159">
        <v>92.13214555377597</v>
      </c>
      <c r="F61" s="159">
        <v>65.721409087483252</v>
      </c>
      <c r="G61" s="159">
        <v>93.525084571724847</v>
      </c>
      <c r="H61" s="159">
        <v>111.54820985424131</v>
      </c>
      <c r="I61" s="159">
        <v>108.79555191728724</v>
      </c>
      <c r="J61" s="159">
        <v>97.693011936066995</v>
      </c>
      <c r="K61" s="159">
        <v>90.482283967537839</v>
      </c>
      <c r="L61" s="159">
        <v>93.055435777066663</v>
      </c>
      <c r="M61" s="159">
        <v>95.213697701080051</v>
      </c>
      <c r="N61" s="159">
        <v>81.783400592643687</v>
      </c>
      <c r="O61" s="194">
        <v>98.082317500962219</v>
      </c>
      <c r="P61" s="159">
        <v>96.105775503642349</v>
      </c>
    </row>
    <row r="62" spans="1:16" ht="26.25" customHeight="1" x14ac:dyDescent="0.2">
      <c r="A62" s="195">
        <v>2005</v>
      </c>
      <c r="B62" s="195" t="s">
        <v>3</v>
      </c>
      <c r="C62" s="159">
        <v>91.009237935808912</v>
      </c>
      <c r="D62" s="159">
        <v>88.508102698518883</v>
      </c>
      <c r="E62" s="159">
        <v>92.634611877202502</v>
      </c>
      <c r="F62" s="159">
        <v>65.263648379735088</v>
      </c>
      <c r="G62" s="159">
        <v>94.40632360833979</v>
      </c>
      <c r="H62" s="159">
        <v>109.52765852810927</v>
      </c>
      <c r="I62" s="159">
        <v>110.88328878897278</v>
      </c>
      <c r="J62" s="159">
        <v>97.540919946339486</v>
      </c>
      <c r="K62" s="159">
        <v>90.279150001582366</v>
      </c>
      <c r="L62" s="159">
        <v>93.11053795340888</v>
      </c>
      <c r="M62" s="159">
        <v>93.17107321531283</v>
      </c>
      <c r="N62" s="159">
        <v>82.43609639622305</v>
      </c>
      <c r="O62" s="194">
        <v>97.335252247141185</v>
      </c>
      <c r="P62" s="159">
        <v>95.888412463954637</v>
      </c>
    </row>
    <row r="63" spans="1:16" ht="12.75" customHeight="1" x14ac:dyDescent="0.2">
      <c r="A63" s="195"/>
      <c r="B63" s="195" t="s">
        <v>4</v>
      </c>
      <c r="C63" s="159">
        <v>91.165490291092453</v>
      </c>
      <c r="D63" s="159">
        <v>87.599946500270676</v>
      </c>
      <c r="E63" s="159">
        <v>92.223286027023718</v>
      </c>
      <c r="F63" s="159">
        <v>66.379966467932704</v>
      </c>
      <c r="G63" s="159">
        <v>92.891254992411234</v>
      </c>
      <c r="H63" s="159">
        <v>108.54096268932629</v>
      </c>
      <c r="I63" s="159">
        <v>118.98414419482145</v>
      </c>
      <c r="J63" s="159">
        <v>96.179232355447226</v>
      </c>
      <c r="K63" s="159">
        <v>90.715177861660493</v>
      </c>
      <c r="L63" s="159">
        <v>93.542108719153688</v>
      </c>
      <c r="M63" s="159">
        <v>91.776401513640479</v>
      </c>
      <c r="N63" s="159">
        <v>83.564461058439747</v>
      </c>
      <c r="O63" s="194">
        <v>97.565589063118978</v>
      </c>
      <c r="P63" s="159">
        <v>95.931335515983847</v>
      </c>
    </row>
    <row r="64" spans="1:16" ht="12.75" customHeight="1" x14ac:dyDescent="0.2">
      <c r="A64" s="195"/>
      <c r="B64" s="195" t="s">
        <v>1</v>
      </c>
      <c r="C64" s="159">
        <v>91.660266764492491</v>
      </c>
      <c r="D64" s="159">
        <v>87.758603586222563</v>
      </c>
      <c r="E64" s="159">
        <v>92.82161043066516</v>
      </c>
      <c r="F64" s="159">
        <v>66.233599780514666</v>
      </c>
      <c r="G64" s="159">
        <v>94.05770346927082</v>
      </c>
      <c r="H64" s="159">
        <v>106.48390837488076</v>
      </c>
      <c r="I64" s="159">
        <v>118.56633946370368</v>
      </c>
      <c r="J64" s="159">
        <v>95.55827443276614</v>
      </c>
      <c r="K64" s="159">
        <v>91.289073865094466</v>
      </c>
      <c r="L64" s="159">
        <v>92.935682246384502</v>
      </c>
      <c r="M64" s="159">
        <v>89.946288052377781</v>
      </c>
      <c r="N64" s="159">
        <v>85.831784987471821</v>
      </c>
      <c r="O64" s="194">
        <v>97.524110187370908</v>
      </c>
      <c r="P64" s="159">
        <v>96.344042307769712</v>
      </c>
    </row>
    <row r="65" spans="1:16" ht="12.75" customHeight="1" x14ac:dyDescent="0.2">
      <c r="A65" s="195"/>
      <c r="B65" s="195" t="s">
        <v>2</v>
      </c>
      <c r="C65" s="159">
        <v>93.190137168115641</v>
      </c>
      <c r="D65" s="159">
        <v>88.386040600296241</v>
      </c>
      <c r="E65" s="159">
        <v>94.751883566265519</v>
      </c>
      <c r="F65" s="159">
        <v>69.261395970375844</v>
      </c>
      <c r="G65" s="159">
        <v>95.494020843597994</v>
      </c>
      <c r="H65" s="159">
        <v>110.32708405080119</v>
      </c>
      <c r="I65" s="159">
        <v>120.31077771994811</v>
      </c>
      <c r="J65" s="159">
        <v>95.534442838841159</v>
      </c>
      <c r="K65" s="159">
        <v>92.875729662205018</v>
      </c>
      <c r="L65" s="159">
        <v>93.356833608559086</v>
      </c>
      <c r="M65" s="159">
        <v>89.157285404163403</v>
      </c>
      <c r="N65" s="159">
        <v>87.843542228765926</v>
      </c>
      <c r="O65" s="194">
        <v>100.05564381747175</v>
      </c>
      <c r="P65" s="159">
        <v>97.842596799926682</v>
      </c>
    </row>
    <row r="66" spans="1:16" ht="26.25" customHeight="1" x14ac:dyDescent="0.2">
      <c r="A66" s="195">
        <v>2006</v>
      </c>
      <c r="B66" s="195" t="s">
        <v>3</v>
      </c>
      <c r="C66" s="159">
        <v>94.270944658869695</v>
      </c>
      <c r="D66" s="159">
        <v>89.684363455525641</v>
      </c>
      <c r="E66" s="159">
        <v>97.102364041321763</v>
      </c>
      <c r="F66" s="159">
        <v>72.412061856573402</v>
      </c>
      <c r="G66" s="159">
        <v>98.226314730133296</v>
      </c>
      <c r="H66" s="159">
        <v>110.1535739292914</v>
      </c>
      <c r="I66" s="159">
        <v>119.40082293630188</v>
      </c>
      <c r="J66" s="159">
        <v>101.99195266745953</v>
      </c>
      <c r="K66" s="159">
        <v>93.207939870026649</v>
      </c>
      <c r="L66" s="159">
        <v>94.414478533830874</v>
      </c>
      <c r="M66" s="159">
        <v>89.091625435507311</v>
      </c>
      <c r="N66" s="159">
        <v>89.081535817175975</v>
      </c>
      <c r="O66" s="194">
        <v>99.005855631139681</v>
      </c>
      <c r="P66" s="159">
        <v>98.866849189414921</v>
      </c>
    </row>
    <row r="67" spans="1:16" ht="12.75" customHeight="1" x14ac:dyDescent="0.2">
      <c r="A67" s="195"/>
      <c r="B67" s="195" t="s">
        <v>4</v>
      </c>
      <c r="C67" s="159">
        <v>94.626228857309798</v>
      </c>
      <c r="D67" s="159">
        <v>91.382230034501418</v>
      </c>
      <c r="E67" s="159">
        <v>97.464224695620359</v>
      </c>
      <c r="F67" s="159">
        <v>76.309921891769264</v>
      </c>
      <c r="G67" s="159">
        <v>97.51145197382624</v>
      </c>
      <c r="H67" s="159">
        <v>112.38298126458942</v>
      </c>
      <c r="I67" s="159">
        <v>119.38216270828785</v>
      </c>
      <c r="J67" s="159">
        <v>100.71166508853076</v>
      </c>
      <c r="K67" s="159">
        <v>93.68515054521724</v>
      </c>
      <c r="L67" s="159">
        <v>95.242356105011723</v>
      </c>
      <c r="M67" s="159">
        <v>88.260688221499066</v>
      </c>
      <c r="N67" s="159">
        <v>90.304618153366036</v>
      </c>
      <c r="O67" s="194">
        <v>98.803025147450654</v>
      </c>
      <c r="P67" s="159">
        <v>99.128771432138223</v>
      </c>
    </row>
    <row r="68" spans="1:16" ht="12.75" customHeight="1" x14ac:dyDescent="0.2">
      <c r="A68" s="195"/>
      <c r="B68" s="195" t="s">
        <v>1</v>
      </c>
      <c r="C68" s="159">
        <v>94.709290151548387</v>
      </c>
      <c r="D68" s="159">
        <v>93.139663704215081</v>
      </c>
      <c r="E68" s="159">
        <v>96.457369437517656</v>
      </c>
      <c r="F68" s="159">
        <v>82.402767719637225</v>
      </c>
      <c r="G68" s="159">
        <v>95.103300184177769</v>
      </c>
      <c r="H68" s="159">
        <v>110.17691348485774</v>
      </c>
      <c r="I68" s="159">
        <v>116.86545917326444</v>
      </c>
      <c r="J68" s="159">
        <v>104.56635657302621</v>
      </c>
      <c r="K68" s="159">
        <v>93.663517393499845</v>
      </c>
      <c r="L68" s="159">
        <v>95.423060417072506</v>
      </c>
      <c r="M68" s="159">
        <v>86.621615658017149</v>
      </c>
      <c r="N68" s="159">
        <v>89.868001202478936</v>
      </c>
      <c r="O68" s="194">
        <v>99.710004124171107</v>
      </c>
      <c r="P68" s="159">
        <v>99.037798250673944</v>
      </c>
    </row>
    <row r="69" spans="1:16" ht="12.75" customHeight="1" x14ac:dyDescent="0.2">
      <c r="A69" s="195"/>
      <c r="B69" s="195" t="s">
        <v>2</v>
      </c>
      <c r="C69" s="159">
        <v>95.548953765503185</v>
      </c>
      <c r="D69" s="159">
        <v>91.321028615427878</v>
      </c>
      <c r="E69" s="159">
        <v>95.988286043855396</v>
      </c>
      <c r="F69" s="159">
        <v>83.756287708693037</v>
      </c>
      <c r="G69" s="159">
        <v>94.58701650235912</v>
      </c>
      <c r="H69" s="159">
        <v>108.94456858791747</v>
      </c>
      <c r="I69" s="159">
        <v>114.19204335905343</v>
      </c>
      <c r="J69" s="159">
        <v>104.615561099228</v>
      </c>
      <c r="K69" s="159">
        <v>94.901159072223294</v>
      </c>
      <c r="L69" s="159">
        <v>97.174184620252973</v>
      </c>
      <c r="M69" s="159">
        <v>89.266880591639904</v>
      </c>
      <c r="N69" s="159">
        <v>90.807287514646234</v>
      </c>
      <c r="O69" s="194">
        <v>100.56770889578947</v>
      </c>
      <c r="P69" s="159">
        <v>99.736915488641415</v>
      </c>
    </row>
    <row r="70" spans="1:16" ht="26.25" customHeight="1" x14ac:dyDescent="0.2">
      <c r="A70" s="195">
        <v>2007</v>
      </c>
      <c r="B70" s="195" t="s">
        <v>3</v>
      </c>
      <c r="C70" s="159">
        <v>95.548430423975759</v>
      </c>
      <c r="D70" s="159">
        <v>91.962954718672535</v>
      </c>
      <c r="E70" s="159">
        <v>96.078952161742848</v>
      </c>
      <c r="F70" s="159">
        <v>83.232076705932656</v>
      </c>
      <c r="G70" s="159">
        <v>95.519443302373958</v>
      </c>
      <c r="H70" s="159">
        <v>100.35232029517829</v>
      </c>
      <c r="I70" s="159">
        <v>120.41942605523722</v>
      </c>
      <c r="J70" s="159">
        <v>106.85001422886289</v>
      </c>
      <c r="K70" s="159">
        <v>94.673654596955416</v>
      </c>
      <c r="L70" s="159">
        <v>97.318492635806621</v>
      </c>
      <c r="M70" s="159">
        <v>91.351054146498171</v>
      </c>
      <c r="N70" s="159">
        <v>90.865432648843836</v>
      </c>
      <c r="O70" s="194">
        <v>99.062835951650456</v>
      </c>
      <c r="P70" s="159">
        <v>99.55808823238084</v>
      </c>
    </row>
    <row r="71" spans="1:16" ht="12.75" customHeight="1" x14ac:dyDescent="0.2">
      <c r="A71" s="195"/>
      <c r="B71" s="195" t="s">
        <v>4</v>
      </c>
      <c r="C71" s="159">
        <v>94.726957296445349</v>
      </c>
      <c r="D71" s="159">
        <v>91.238904023217202</v>
      </c>
      <c r="E71" s="159">
        <v>93.918327369189527</v>
      </c>
      <c r="F71" s="159">
        <v>81.577755837983773</v>
      </c>
      <c r="G71" s="159">
        <v>91.854236305230714</v>
      </c>
      <c r="H71" s="159">
        <v>110.13705830975906</v>
      </c>
      <c r="I71" s="159">
        <v>115.51819144754008</v>
      </c>
      <c r="J71" s="159">
        <v>102.74209569595251</v>
      </c>
      <c r="K71" s="159">
        <v>94.43412223191271</v>
      </c>
      <c r="L71" s="159">
        <v>97.364802053665812</v>
      </c>
      <c r="M71" s="159">
        <v>91.464112206347522</v>
      </c>
      <c r="N71" s="159">
        <v>91.049478100271671</v>
      </c>
      <c r="O71" s="194">
        <v>98.051581382412976</v>
      </c>
      <c r="P71" s="159">
        <v>98.526024801941574</v>
      </c>
    </row>
    <row r="72" spans="1:16" ht="12.75" customHeight="1" x14ac:dyDescent="0.2">
      <c r="A72" s="195"/>
      <c r="B72" s="195" t="s">
        <v>1</v>
      </c>
      <c r="C72" s="159">
        <v>94.977593616062052</v>
      </c>
      <c r="D72" s="159">
        <v>90.700475193430961</v>
      </c>
      <c r="E72" s="159">
        <v>92.329452194270246</v>
      </c>
      <c r="F72" s="159">
        <v>77.880155449823462</v>
      </c>
      <c r="G72" s="159">
        <v>91.740734103065094</v>
      </c>
      <c r="H72" s="159">
        <v>106.07578292557734</v>
      </c>
      <c r="I72" s="159">
        <v>108.21238285374481</v>
      </c>
      <c r="J72" s="159">
        <v>103.27914304526325</v>
      </c>
      <c r="K72" s="159">
        <v>95.077893292554123</v>
      </c>
      <c r="L72" s="159">
        <v>98.334386327208875</v>
      </c>
      <c r="M72" s="159">
        <v>91.300602725975679</v>
      </c>
      <c r="N72" s="159">
        <v>91.898279908669622</v>
      </c>
      <c r="O72" s="194">
        <v>98.535754541236528</v>
      </c>
      <c r="P72" s="159">
        <v>98.629801956053711</v>
      </c>
    </row>
    <row r="73" spans="1:16" ht="12.75" customHeight="1" x14ac:dyDescent="0.2">
      <c r="A73" s="195"/>
      <c r="B73" s="195" t="s">
        <v>2</v>
      </c>
      <c r="C73" s="159">
        <v>95.768278683138263</v>
      </c>
      <c r="D73" s="159">
        <v>92.090670664635454</v>
      </c>
      <c r="E73" s="159">
        <v>93.616161283686367</v>
      </c>
      <c r="F73" s="159">
        <v>79.488685693896542</v>
      </c>
      <c r="G73" s="159">
        <v>92.91283473705542</v>
      </c>
      <c r="H73" s="159">
        <v>106.06275327774523</v>
      </c>
      <c r="I73" s="159">
        <v>111.83271211941958</v>
      </c>
      <c r="J73" s="159">
        <v>103.08213023799973</v>
      </c>
      <c r="K73" s="159">
        <v>95.836897114862083</v>
      </c>
      <c r="L73" s="159">
        <v>97.115595547354829</v>
      </c>
      <c r="M73" s="159">
        <v>94.95847502841859</v>
      </c>
      <c r="N73" s="159">
        <v>93.031944219851766</v>
      </c>
      <c r="O73" s="194">
        <v>98.942378156485873</v>
      </c>
      <c r="P73" s="159">
        <v>99.293176021460951</v>
      </c>
    </row>
    <row r="74" spans="1:16" ht="26.25" customHeight="1" x14ac:dyDescent="0.2">
      <c r="A74" s="195">
        <v>2008</v>
      </c>
      <c r="B74" s="195" t="s">
        <v>3</v>
      </c>
      <c r="C74" s="159">
        <v>96.623249233385991</v>
      </c>
      <c r="D74" s="159">
        <v>91.663499065712159</v>
      </c>
      <c r="E74" s="159">
        <v>94.808343671940051</v>
      </c>
      <c r="F74" s="159">
        <v>80.471860739274234</v>
      </c>
      <c r="G74" s="159">
        <v>94.618464815805382</v>
      </c>
      <c r="H74" s="159">
        <v>108.37024308628443</v>
      </c>
      <c r="I74" s="159">
        <v>107.47011375135929</v>
      </c>
      <c r="J74" s="159">
        <v>105.08645249888308</v>
      </c>
      <c r="K74" s="159">
        <v>96.536676942159815</v>
      </c>
      <c r="L74" s="159">
        <v>97.695215580643335</v>
      </c>
      <c r="M74" s="159">
        <v>94.364339430522648</v>
      </c>
      <c r="N74" s="159">
        <v>94.849184075420794</v>
      </c>
      <c r="O74" s="194">
        <v>98.7418164855914</v>
      </c>
      <c r="P74" s="159">
        <v>100.02099545262708</v>
      </c>
    </row>
    <row r="75" spans="1:16" ht="12.75" customHeight="1" x14ac:dyDescent="0.2">
      <c r="A75" s="195"/>
      <c r="B75" s="195" t="s">
        <v>4</v>
      </c>
      <c r="C75" s="159">
        <v>96.891839704285161</v>
      </c>
      <c r="D75" s="159">
        <v>95.141237688469076</v>
      </c>
      <c r="E75" s="159">
        <v>95.970219521469687</v>
      </c>
      <c r="F75" s="159">
        <v>80.214084292792876</v>
      </c>
      <c r="G75" s="159">
        <v>96.562897457580434</v>
      </c>
      <c r="H75" s="159">
        <v>109.46497598326222</v>
      </c>
      <c r="I75" s="159">
        <v>104.47786804375799</v>
      </c>
      <c r="J75" s="159">
        <v>105.27720108266419</v>
      </c>
      <c r="K75" s="159">
        <v>96.568203734957166</v>
      </c>
      <c r="L75" s="159">
        <v>97.684187101597018</v>
      </c>
      <c r="M75" s="159">
        <v>91.740561984498171</v>
      </c>
      <c r="N75" s="159">
        <v>95.274786740981028</v>
      </c>
      <c r="O75" s="194">
        <v>99.126834279869954</v>
      </c>
      <c r="P75" s="159">
        <v>100.14047324180201</v>
      </c>
    </row>
    <row r="76" spans="1:16" ht="12.75" customHeight="1" x14ac:dyDescent="0.2">
      <c r="A76" s="195"/>
      <c r="B76" s="195" t="s">
        <v>1</v>
      </c>
      <c r="C76" s="159">
        <v>95.493739429652337</v>
      </c>
      <c r="D76" s="159">
        <v>94.372595345501495</v>
      </c>
      <c r="E76" s="159">
        <v>95.095825166563571</v>
      </c>
      <c r="F76" s="159">
        <v>79.865400756322813</v>
      </c>
      <c r="G76" s="159">
        <v>95.325544172381683</v>
      </c>
      <c r="H76" s="159">
        <v>115.20990466040605</v>
      </c>
      <c r="I76" s="159">
        <v>96.808866295042364</v>
      </c>
      <c r="J76" s="159">
        <v>100.99446240823983</v>
      </c>
      <c r="K76" s="159">
        <v>95.298796003961996</v>
      </c>
      <c r="L76" s="159">
        <v>94.372492204477865</v>
      </c>
      <c r="M76" s="159">
        <v>90.274783105465474</v>
      </c>
      <c r="N76" s="159">
        <v>93.947421359292193</v>
      </c>
      <c r="O76" s="194">
        <v>99.000066008959337</v>
      </c>
      <c r="P76" s="159">
        <v>98.558160598481436</v>
      </c>
    </row>
    <row r="77" spans="1:16" ht="12.75" customHeight="1" x14ac:dyDescent="0.2">
      <c r="A77" s="195"/>
      <c r="B77" s="195" t="s">
        <v>2</v>
      </c>
      <c r="C77" s="159">
        <v>94.467697655386516</v>
      </c>
      <c r="D77" s="159">
        <v>92.592254043951456</v>
      </c>
      <c r="E77" s="159">
        <v>91.16654253413796</v>
      </c>
      <c r="F77" s="159">
        <v>78.000099798657047</v>
      </c>
      <c r="G77" s="159">
        <v>90.651925675895185</v>
      </c>
      <c r="H77" s="159">
        <v>109.95634853392615</v>
      </c>
      <c r="I77" s="159">
        <v>97.083753406800696</v>
      </c>
      <c r="J77" s="159">
        <v>97.684326773800123</v>
      </c>
      <c r="K77" s="159">
        <v>95.121813777532395</v>
      </c>
      <c r="L77" s="159">
        <v>93.630579700423723</v>
      </c>
      <c r="M77" s="159">
        <v>91.926838587844586</v>
      </c>
      <c r="N77" s="159">
        <v>93.658921695609948</v>
      </c>
      <c r="O77" s="194">
        <v>98.69217795616818</v>
      </c>
      <c r="P77" s="159">
        <v>97.363709825220766</v>
      </c>
    </row>
    <row r="78" spans="1:16" ht="26.25" customHeight="1" x14ac:dyDescent="0.2">
      <c r="A78" s="195">
        <v>2009</v>
      </c>
      <c r="B78" s="195" t="s">
        <v>3</v>
      </c>
      <c r="C78" s="159">
        <v>94.191767014126327</v>
      </c>
      <c r="D78" s="159">
        <v>92.490663349200929</v>
      </c>
      <c r="E78" s="159">
        <v>89.012342443928148</v>
      </c>
      <c r="F78" s="159">
        <v>83.819904470409838</v>
      </c>
      <c r="G78" s="159">
        <v>84.815297589648225</v>
      </c>
      <c r="H78" s="159">
        <v>112.68549831009767</v>
      </c>
      <c r="I78" s="159">
        <v>100.98554652118499</v>
      </c>
      <c r="J78" s="159">
        <v>92.637041866859917</v>
      </c>
      <c r="K78" s="159">
        <v>95.66682887802267</v>
      </c>
      <c r="L78" s="159">
        <v>92.97881357540011</v>
      </c>
      <c r="M78" s="159">
        <v>90.746797815543502</v>
      </c>
      <c r="N78" s="159">
        <v>94.367273816380589</v>
      </c>
      <c r="O78" s="194">
        <v>100.20915220804798</v>
      </c>
      <c r="P78" s="159">
        <v>96.94460783696951</v>
      </c>
    </row>
    <row r="79" spans="1:16" ht="12.75" customHeight="1" x14ac:dyDescent="0.2">
      <c r="A79" s="195"/>
      <c r="B79" s="195" t="s">
        <v>4</v>
      </c>
      <c r="C79" s="159">
        <v>93.491755470225243</v>
      </c>
      <c r="D79" s="159">
        <v>90.790732342595803</v>
      </c>
      <c r="E79" s="159">
        <v>87.021598153210576</v>
      </c>
      <c r="F79" s="159">
        <v>84.956165321708184</v>
      </c>
      <c r="G79" s="159">
        <v>82.574880634079875</v>
      </c>
      <c r="H79" s="159">
        <v>101.54975276916279</v>
      </c>
      <c r="I79" s="159">
        <v>103.48073969527731</v>
      </c>
      <c r="J79" s="159">
        <v>88.103966308379285</v>
      </c>
      <c r="K79" s="159">
        <v>95.590125452722049</v>
      </c>
      <c r="L79" s="159">
        <v>92.081955781650819</v>
      </c>
      <c r="M79" s="159">
        <v>91.402849542519661</v>
      </c>
      <c r="N79" s="159">
        <v>94.377247646103626</v>
      </c>
      <c r="O79" s="194">
        <v>100.2495034012052</v>
      </c>
      <c r="P79" s="159">
        <v>96.090797153338499</v>
      </c>
    </row>
    <row r="80" spans="1:16" ht="12.75" customHeight="1" x14ac:dyDescent="0.2">
      <c r="A80" s="195"/>
      <c r="B80" s="195" t="s">
        <v>1</v>
      </c>
      <c r="C80" s="159">
        <v>93.631745926651533</v>
      </c>
      <c r="D80" s="159">
        <v>87.787050501033619</v>
      </c>
      <c r="E80" s="159">
        <v>90.172835449130829</v>
      </c>
      <c r="F80" s="159">
        <v>84.517051779941312</v>
      </c>
      <c r="G80" s="159">
        <v>86.531621808428824</v>
      </c>
      <c r="H80" s="159">
        <v>104.90401523034602</v>
      </c>
      <c r="I80" s="159">
        <v>107.50349051581289</v>
      </c>
      <c r="J80" s="159">
        <v>86.128081541740357</v>
      </c>
      <c r="K80" s="159">
        <v>95.261390915935223</v>
      </c>
      <c r="L80" s="159">
        <v>91.363011846431732</v>
      </c>
      <c r="M80" s="159">
        <v>90.463428021333755</v>
      </c>
      <c r="N80" s="159">
        <v>93.291957090478263</v>
      </c>
      <c r="O80" s="194">
        <v>101.17811280503449</v>
      </c>
      <c r="P80" s="159">
        <v>96.095547480258517</v>
      </c>
    </row>
    <row r="81" spans="1:16" ht="12.75" customHeight="1" x14ac:dyDescent="0.2">
      <c r="A81" s="195"/>
      <c r="B81" s="195" t="s">
        <v>2</v>
      </c>
      <c r="C81" s="159">
        <v>93.038213076813705</v>
      </c>
      <c r="D81" s="159">
        <v>88.33110549829577</v>
      </c>
      <c r="E81" s="159">
        <v>89.22081064635691</v>
      </c>
      <c r="F81" s="159">
        <v>78.150713022126766</v>
      </c>
      <c r="G81" s="159">
        <v>87.142000845780117</v>
      </c>
      <c r="H81" s="159">
        <v>103.85297472718302</v>
      </c>
      <c r="I81" s="159">
        <v>106.18386798510849</v>
      </c>
      <c r="J81" s="159">
        <v>82.099897096672208</v>
      </c>
      <c r="K81" s="159">
        <v>95.009857871551773</v>
      </c>
      <c r="L81" s="159">
        <v>92.424950010348653</v>
      </c>
      <c r="M81" s="159">
        <v>89.915931687352682</v>
      </c>
      <c r="N81" s="159">
        <v>92.914424963545486</v>
      </c>
      <c r="O81" s="194">
        <v>100.47153185786522</v>
      </c>
      <c r="P81" s="159">
        <v>95.348545872188211</v>
      </c>
    </row>
    <row r="82" spans="1:16" ht="26.25" customHeight="1" x14ac:dyDescent="0.2">
      <c r="A82" s="195">
        <v>2010</v>
      </c>
      <c r="B82" s="195" t="s">
        <v>3</v>
      </c>
      <c r="C82" s="159">
        <v>93.70988189518205</v>
      </c>
      <c r="D82" s="159">
        <v>86.523252374934984</v>
      </c>
      <c r="E82" s="159">
        <v>90.376965550324215</v>
      </c>
      <c r="F82" s="159">
        <v>80.671808306295461</v>
      </c>
      <c r="G82" s="159">
        <v>88.377358221582469</v>
      </c>
      <c r="H82" s="159">
        <v>106.1871837066888</v>
      </c>
      <c r="I82" s="159">
        <v>101.54886536791032</v>
      </c>
      <c r="J82" s="159">
        <v>88.216267380165689</v>
      </c>
      <c r="K82" s="159">
        <v>95.147158472082694</v>
      </c>
      <c r="L82" s="159">
        <v>93.347142178173129</v>
      </c>
      <c r="M82" s="159">
        <v>88.939955180990253</v>
      </c>
      <c r="N82" s="159">
        <v>93.244200851559881</v>
      </c>
      <c r="O82" s="194">
        <v>100.28643161615612</v>
      </c>
      <c r="P82" s="159">
        <v>95.898448073593826</v>
      </c>
    </row>
    <row r="83" spans="1:16" ht="12.75" customHeight="1" x14ac:dyDescent="0.2">
      <c r="A83" s="195"/>
      <c r="B83" s="195" t="s">
        <v>4</v>
      </c>
      <c r="C83" s="159">
        <v>94.616113582184596</v>
      </c>
      <c r="D83" s="159">
        <v>85.909623803614735</v>
      </c>
      <c r="E83" s="159">
        <v>91.946959678009705</v>
      </c>
      <c r="F83" s="159">
        <v>80.948206627518658</v>
      </c>
      <c r="G83" s="159">
        <v>90.019202579299503</v>
      </c>
      <c r="H83" s="159">
        <v>108.22827777633616</v>
      </c>
      <c r="I83" s="159">
        <v>104.5825094094839</v>
      </c>
      <c r="J83" s="159">
        <v>93.484057163488089</v>
      </c>
      <c r="K83" s="159">
        <v>95.546959762790607</v>
      </c>
      <c r="L83" s="159">
        <v>94.756135931620292</v>
      </c>
      <c r="M83" s="159">
        <v>89.870680240079707</v>
      </c>
      <c r="N83" s="159">
        <v>92.733054612057998</v>
      </c>
      <c r="O83" s="194">
        <v>101.00690013485722</v>
      </c>
      <c r="P83" s="159">
        <v>96.686462565517061</v>
      </c>
    </row>
    <row r="84" spans="1:16" ht="12.75" customHeight="1" x14ac:dyDescent="0.2">
      <c r="A84" s="195"/>
      <c r="B84" s="195" t="s">
        <v>1</v>
      </c>
      <c r="C84" s="159">
        <v>95.157854504210519</v>
      </c>
      <c r="D84" s="159">
        <v>89.784188269726769</v>
      </c>
      <c r="E84" s="159">
        <v>93.423652199295418</v>
      </c>
      <c r="F84" s="159">
        <v>83.194173493309904</v>
      </c>
      <c r="G84" s="159">
        <v>92.045065249315684</v>
      </c>
      <c r="H84" s="159">
        <v>108.33819486354852</v>
      </c>
      <c r="I84" s="159">
        <v>101.72140555438777</v>
      </c>
      <c r="J84" s="159">
        <v>96.622465822835764</v>
      </c>
      <c r="K84" s="159">
        <v>95.592904609571917</v>
      </c>
      <c r="L84" s="159">
        <v>95.124076393441712</v>
      </c>
      <c r="M84" s="159">
        <v>89.571395667575743</v>
      </c>
      <c r="N84" s="159">
        <v>92.594368356079045</v>
      </c>
      <c r="O84" s="194">
        <v>101.19349564787375</v>
      </c>
      <c r="P84" s="159">
        <v>97.066204681441036</v>
      </c>
    </row>
    <row r="85" spans="1:16" ht="12.75" customHeight="1" x14ac:dyDescent="0.2">
      <c r="A85" s="195"/>
      <c r="B85" s="195" t="s">
        <v>2</v>
      </c>
      <c r="C85" s="159">
        <v>94.382471769752129</v>
      </c>
      <c r="D85" s="159">
        <v>92.349002165576096</v>
      </c>
      <c r="E85" s="159">
        <v>90.99894925300427</v>
      </c>
      <c r="F85" s="159">
        <v>82.776906693331497</v>
      </c>
      <c r="G85" s="159">
        <v>88.849107549500317</v>
      </c>
      <c r="H85" s="159">
        <v>107.89462259935574</v>
      </c>
      <c r="I85" s="159">
        <v>98.624432971200505</v>
      </c>
      <c r="J85" s="159">
        <v>94.082662746351019</v>
      </c>
      <c r="K85" s="159">
        <v>95.31814710616824</v>
      </c>
      <c r="L85" s="159">
        <v>95.226681539874804</v>
      </c>
      <c r="M85" s="159">
        <v>91.091019910255753</v>
      </c>
      <c r="N85" s="159">
        <v>92.890788459541994</v>
      </c>
      <c r="O85" s="194">
        <v>99.5064171603874</v>
      </c>
      <c r="P85" s="159">
        <v>96.103451138672639</v>
      </c>
    </row>
    <row r="86" spans="1:16" ht="26.25" customHeight="1" x14ac:dyDescent="0.2">
      <c r="A86" s="195">
        <v>2011</v>
      </c>
      <c r="B86" s="195" t="s">
        <v>3</v>
      </c>
      <c r="C86" s="159">
        <v>95.055980148648771</v>
      </c>
      <c r="D86" s="159">
        <v>97.788948642143339</v>
      </c>
      <c r="E86" s="159">
        <v>92.380083683257155</v>
      </c>
      <c r="F86" s="159">
        <v>82.395537261975662</v>
      </c>
      <c r="G86" s="159">
        <v>91.503336920878709</v>
      </c>
      <c r="H86" s="159">
        <v>99.081237127164755</v>
      </c>
      <c r="I86" s="159">
        <v>104.01145376008898</v>
      </c>
      <c r="J86" s="159">
        <v>97.921501246342018</v>
      </c>
      <c r="K86" s="159">
        <v>95.490146899989242</v>
      </c>
      <c r="L86" s="159">
        <v>94.682357542490053</v>
      </c>
      <c r="M86" s="159">
        <v>90.664129495374425</v>
      </c>
      <c r="N86" s="159">
        <v>93.426186763337711</v>
      </c>
      <c r="O86" s="194">
        <v>99.849917452099149</v>
      </c>
      <c r="P86" s="159">
        <v>96.616809960899403</v>
      </c>
    </row>
    <row r="87" spans="1:16" ht="12.75" customHeight="1" x14ac:dyDescent="0.2">
      <c r="A87" s="195"/>
      <c r="B87" s="195" t="s">
        <v>4</v>
      </c>
      <c r="C87" s="159">
        <v>95.000493731415972</v>
      </c>
      <c r="D87" s="159">
        <v>100.81213153857679</v>
      </c>
      <c r="E87" s="159">
        <v>94.348417224177837</v>
      </c>
      <c r="F87" s="159">
        <v>87.406729119453615</v>
      </c>
      <c r="G87" s="159">
        <v>92.348981711596409</v>
      </c>
      <c r="H87" s="159">
        <v>108.42257184544056</v>
      </c>
      <c r="I87" s="159">
        <v>101.41893697428995</v>
      </c>
      <c r="J87" s="159">
        <v>96.887404120383195</v>
      </c>
      <c r="K87" s="159">
        <v>94.991101173536848</v>
      </c>
      <c r="L87" s="159">
        <v>94.979218410155042</v>
      </c>
      <c r="M87" s="159">
        <v>91.359878552065666</v>
      </c>
      <c r="N87" s="159">
        <v>92.383642541446619</v>
      </c>
      <c r="O87" s="194">
        <v>99.171978451950096</v>
      </c>
      <c r="P87" s="159">
        <v>96.388695646907678</v>
      </c>
    </row>
    <row r="88" spans="1:16" ht="12.75" customHeight="1" x14ac:dyDescent="0.2">
      <c r="A88" s="195"/>
      <c r="B88" s="195" t="s">
        <v>1</v>
      </c>
      <c r="C88" s="159">
        <v>95.195495279024897</v>
      </c>
      <c r="D88" s="159">
        <v>100.21359696805426</v>
      </c>
      <c r="E88" s="159">
        <v>92.967454743942653</v>
      </c>
      <c r="F88" s="159">
        <v>89.57680804814251</v>
      </c>
      <c r="G88" s="159">
        <v>90.109911151845537</v>
      </c>
      <c r="H88" s="159">
        <v>106.39820401827369</v>
      </c>
      <c r="I88" s="159">
        <v>101.07379488087265</v>
      </c>
      <c r="J88" s="159">
        <v>95.656710914471077</v>
      </c>
      <c r="K88" s="159">
        <v>95.668622903702385</v>
      </c>
      <c r="L88" s="159">
        <v>95.009229605069891</v>
      </c>
      <c r="M88" s="159">
        <v>92.298639687726478</v>
      </c>
      <c r="N88" s="159">
        <v>93.465211727807457</v>
      </c>
      <c r="O88" s="194">
        <v>99.672079058215743</v>
      </c>
      <c r="P88" s="159">
        <v>96.524169024756219</v>
      </c>
    </row>
    <row r="89" spans="1:16" ht="12.75" customHeight="1" x14ac:dyDescent="0.2">
      <c r="A89" s="195"/>
      <c r="B89" s="195" t="s">
        <v>2</v>
      </c>
      <c r="C89" s="159">
        <v>95.849437143711683</v>
      </c>
      <c r="D89" s="159">
        <v>94.609893005652637</v>
      </c>
      <c r="E89" s="159">
        <v>94.457389241239824</v>
      </c>
      <c r="F89" s="159">
        <v>92.477357602737726</v>
      </c>
      <c r="G89" s="159">
        <v>91.913216153299629</v>
      </c>
      <c r="H89" s="159">
        <v>103.24142211480459</v>
      </c>
      <c r="I89" s="159">
        <v>102.21945266400475</v>
      </c>
      <c r="J89" s="159">
        <v>96.570819196134408</v>
      </c>
      <c r="K89" s="159">
        <v>96.220795923537636</v>
      </c>
      <c r="L89" s="159">
        <v>95.240758372971797</v>
      </c>
      <c r="M89" s="159">
        <v>91.434954454162252</v>
      </c>
      <c r="N89" s="159">
        <v>94.170482912285792</v>
      </c>
      <c r="O89" s="194">
        <v>100.6637122164928</v>
      </c>
      <c r="P89" s="159">
        <v>97.124513088827769</v>
      </c>
    </row>
    <row r="90" spans="1:16" ht="26.25" customHeight="1" x14ac:dyDescent="0.2">
      <c r="A90" s="195">
        <v>2012</v>
      </c>
      <c r="B90" s="195" t="s">
        <v>3</v>
      </c>
      <c r="C90" s="159">
        <v>94.99733376477414</v>
      </c>
      <c r="D90" s="159">
        <v>89.538934513823691</v>
      </c>
      <c r="E90" s="159">
        <v>95.127304202231031</v>
      </c>
      <c r="F90" s="159">
        <v>92.884795863738674</v>
      </c>
      <c r="G90" s="159">
        <v>92.494470777551015</v>
      </c>
      <c r="H90" s="159">
        <v>107.62141213460943</v>
      </c>
      <c r="I90" s="159">
        <v>100.33470837569863</v>
      </c>
      <c r="J90" s="159">
        <v>88.194368531989483</v>
      </c>
      <c r="K90" s="159">
        <v>95.67475602766018</v>
      </c>
      <c r="L90" s="159">
        <v>95.771369461122845</v>
      </c>
      <c r="M90" s="159">
        <v>88.680595550950159</v>
      </c>
      <c r="N90" s="159">
        <v>94.381451227938257</v>
      </c>
      <c r="O90" s="194">
        <v>99.399403199278083</v>
      </c>
      <c r="P90" s="159">
        <v>96.198987006571798</v>
      </c>
    </row>
    <row r="91" spans="1:16" ht="12.75" customHeight="1" x14ac:dyDescent="0.2">
      <c r="A91" s="195"/>
      <c r="B91" s="195" t="s">
        <v>4</v>
      </c>
      <c r="C91" s="159">
        <v>95.226435271193822</v>
      </c>
      <c r="D91" s="159">
        <v>83.419118804017302</v>
      </c>
      <c r="E91" s="159">
        <v>93.979302641948252</v>
      </c>
      <c r="F91" s="159">
        <v>93.428676384172235</v>
      </c>
      <c r="G91" s="159">
        <v>92.61723703290923</v>
      </c>
      <c r="H91" s="159">
        <v>95.660057138516052</v>
      </c>
      <c r="I91" s="159">
        <v>97.132230656440527</v>
      </c>
      <c r="J91" s="159">
        <v>86.452020037868252</v>
      </c>
      <c r="K91" s="159">
        <v>96.462994968225232</v>
      </c>
      <c r="L91" s="159">
        <v>94.707112991482319</v>
      </c>
      <c r="M91" s="159">
        <v>87.42012912878613</v>
      </c>
      <c r="N91" s="159">
        <v>96.062983908487183</v>
      </c>
      <c r="O91" s="194">
        <v>100.81342428512332</v>
      </c>
      <c r="P91" s="159">
        <v>96.36882974090976</v>
      </c>
    </row>
    <row r="92" spans="1:16" ht="12.75" customHeight="1" x14ac:dyDescent="0.2">
      <c r="A92" s="195"/>
      <c r="B92" s="195" t="s">
        <v>1</v>
      </c>
      <c r="C92" s="159">
        <v>95.310423537204215</v>
      </c>
      <c r="D92" s="159">
        <v>81.217442345199501</v>
      </c>
      <c r="E92" s="159">
        <v>94.850754714781132</v>
      </c>
      <c r="F92" s="159">
        <v>97.528042205822473</v>
      </c>
      <c r="G92" s="159">
        <v>92.389722989078948</v>
      </c>
      <c r="H92" s="159">
        <v>102.0050048648154</v>
      </c>
      <c r="I92" s="159">
        <v>94.772049087249044</v>
      </c>
      <c r="J92" s="159">
        <v>87.3281085717324</v>
      </c>
      <c r="K92" s="159">
        <v>96.346562234867037</v>
      </c>
      <c r="L92" s="159">
        <v>95.308488977255834</v>
      </c>
      <c r="M92" s="159">
        <v>85.846584744746252</v>
      </c>
      <c r="N92" s="159">
        <v>95.954743019683775</v>
      </c>
      <c r="O92" s="194">
        <v>100.76544191808695</v>
      </c>
      <c r="P92" s="159">
        <v>96.389881300436826</v>
      </c>
    </row>
    <row r="93" spans="1:16" ht="12.75" customHeight="1" x14ac:dyDescent="0.2">
      <c r="A93" s="195"/>
      <c r="B93" s="195" t="s">
        <v>2</v>
      </c>
      <c r="C93" s="159">
        <v>96.489896264457428</v>
      </c>
      <c r="D93" s="159">
        <v>82.83618949089437</v>
      </c>
      <c r="E93" s="159">
        <v>95.886584454027584</v>
      </c>
      <c r="F93" s="159">
        <v>96.817286543705237</v>
      </c>
      <c r="G93" s="159">
        <v>93.710068631877164</v>
      </c>
      <c r="H93" s="159">
        <v>105.19148492946951</v>
      </c>
      <c r="I93" s="159">
        <v>94.244490388222601</v>
      </c>
      <c r="J93" s="159">
        <v>92.402445867055917</v>
      </c>
      <c r="K93" s="159">
        <v>97.249826678912058</v>
      </c>
      <c r="L93" s="159">
        <v>95.669511364308462</v>
      </c>
      <c r="M93" s="159">
        <v>88.448429842601684</v>
      </c>
      <c r="N93" s="159">
        <v>96.911856674298406</v>
      </c>
      <c r="O93" s="194">
        <v>101.36100073891902</v>
      </c>
      <c r="P93" s="159">
        <v>97.518062568816305</v>
      </c>
    </row>
    <row r="94" spans="1:16" ht="26.25" customHeight="1" x14ac:dyDescent="0.2">
      <c r="A94" s="195">
        <v>2013</v>
      </c>
      <c r="B94" s="195" t="s">
        <v>3</v>
      </c>
      <c r="C94" s="159">
        <v>96.628652705548646</v>
      </c>
      <c r="D94" s="159">
        <v>85.414451898974832</v>
      </c>
      <c r="E94" s="159">
        <v>95.984595193550987</v>
      </c>
      <c r="F94" s="159">
        <v>100.81252722195589</v>
      </c>
      <c r="G94" s="159">
        <v>93.173523722585671</v>
      </c>
      <c r="H94" s="159">
        <v>102.84927436971017</v>
      </c>
      <c r="I94" s="159">
        <v>95.586520324906473</v>
      </c>
      <c r="J94" s="159">
        <v>92.539528351348011</v>
      </c>
      <c r="K94" s="159">
        <v>97.347623693058551</v>
      </c>
      <c r="L94" s="159">
        <v>95.300555302147529</v>
      </c>
      <c r="M94" s="159">
        <v>88.996408554527292</v>
      </c>
      <c r="N94" s="159">
        <v>97.701355677469294</v>
      </c>
      <c r="O94" s="194">
        <v>100.76141276366774</v>
      </c>
      <c r="P94" s="159">
        <v>97.593640496024506</v>
      </c>
    </row>
    <row r="95" spans="1:16" ht="12.75" customHeight="1" x14ac:dyDescent="0.2">
      <c r="A95" s="195"/>
      <c r="B95" s="195" t="s">
        <v>4</v>
      </c>
      <c r="C95" s="159">
        <v>97.410728870338204</v>
      </c>
      <c r="D95" s="159">
        <v>90.20661425143696</v>
      </c>
      <c r="E95" s="159">
        <v>97.594806388544242</v>
      </c>
      <c r="F95" s="159">
        <v>94.342552282129745</v>
      </c>
      <c r="G95" s="159">
        <v>95.233627346101557</v>
      </c>
      <c r="H95" s="159">
        <v>111.8975774368037</v>
      </c>
      <c r="I95" s="159">
        <v>96.291705983251461</v>
      </c>
      <c r="J95" s="159">
        <v>93.662938591269082</v>
      </c>
      <c r="K95" s="159">
        <v>97.832909848695095</v>
      </c>
      <c r="L95" s="159">
        <v>96.995749754802375</v>
      </c>
      <c r="M95" s="159">
        <v>90.209626261101278</v>
      </c>
      <c r="N95" s="159">
        <v>98.072146610775775</v>
      </c>
      <c r="O95" s="194">
        <v>100.49203843002627</v>
      </c>
      <c r="P95" s="159">
        <v>98.31843279299413</v>
      </c>
    </row>
    <row r="96" spans="1:16" ht="12.75" customHeight="1" x14ac:dyDescent="0.2">
      <c r="A96" s="195"/>
      <c r="B96" s="195" t="s">
        <v>1</v>
      </c>
      <c r="C96" s="159">
        <v>97.756471074578059</v>
      </c>
      <c r="D96" s="159">
        <v>95.036225614318951</v>
      </c>
      <c r="E96" s="159">
        <v>96.61038951291772</v>
      </c>
      <c r="F96" s="159">
        <v>92.313796641102769</v>
      </c>
      <c r="G96" s="159">
        <v>95.219274053786705</v>
      </c>
      <c r="H96" s="159">
        <v>106.49384762890814</v>
      </c>
      <c r="I96" s="159">
        <v>96.870169614636367</v>
      </c>
      <c r="J96" s="159">
        <v>95.171173710328631</v>
      </c>
      <c r="K96" s="159">
        <v>98.297423212063691</v>
      </c>
      <c r="L96" s="159">
        <v>97.627409846050895</v>
      </c>
      <c r="M96" s="159">
        <v>92.357090141782251</v>
      </c>
      <c r="N96" s="159">
        <v>98.740167092534961</v>
      </c>
      <c r="O96" s="194">
        <v>100.08741037471044</v>
      </c>
      <c r="P96" s="159">
        <v>98.575347188858686</v>
      </c>
    </row>
    <row r="97" spans="1:18" ht="12.75" customHeight="1" x14ac:dyDescent="0.2">
      <c r="A97" s="195"/>
      <c r="B97" s="195" t="s">
        <v>2</v>
      </c>
      <c r="C97" s="159">
        <v>98.226149334523157</v>
      </c>
      <c r="D97" s="159">
        <v>97.159086569313743</v>
      </c>
      <c r="E97" s="159">
        <v>97.494481886605087</v>
      </c>
      <c r="F97" s="159">
        <v>97.24699203388748</v>
      </c>
      <c r="G97" s="159">
        <v>95.591023436279528</v>
      </c>
      <c r="H97" s="159">
        <v>106.80764195853814</v>
      </c>
      <c r="I97" s="159">
        <v>95.16990816202356</v>
      </c>
      <c r="J97" s="159">
        <v>94.532063196774487</v>
      </c>
      <c r="K97" s="159">
        <v>98.733023640801903</v>
      </c>
      <c r="L97" s="159">
        <v>97.94039717931723</v>
      </c>
      <c r="M97" s="159">
        <v>94.853388234258702</v>
      </c>
      <c r="N97" s="159">
        <v>99.264456882434871</v>
      </c>
      <c r="O97" s="194">
        <v>99.82092267075825</v>
      </c>
      <c r="P97" s="159">
        <v>98.956640413390119</v>
      </c>
    </row>
    <row r="98" spans="1:18" ht="26.25" customHeight="1" x14ac:dyDescent="0.2">
      <c r="A98" s="91">
        <v>2014</v>
      </c>
      <c r="B98" s="91" t="s">
        <v>3</v>
      </c>
      <c r="C98" s="159">
        <v>98.522670591452354</v>
      </c>
      <c r="D98" s="159">
        <v>100.36755487248719</v>
      </c>
      <c r="E98" s="159">
        <v>99.922996976147957</v>
      </c>
      <c r="F98" s="159">
        <v>103.35500467509537</v>
      </c>
      <c r="G98" s="159">
        <v>98.74539386000373</v>
      </c>
      <c r="H98" s="159">
        <v>104.61504120780407</v>
      </c>
      <c r="I98" s="159">
        <v>96.17010712409089</v>
      </c>
      <c r="J98" s="159">
        <v>92.047705330899646</v>
      </c>
      <c r="K98" s="159">
        <v>98.71442836506057</v>
      </c>
      <c r="L98" s="159">
        <v>97.879192817386667</v>
      </c>
      <c r="M98" s="159">
        <v>95.135581118098969</v>
      </c>
      <c r="N98" s="159">
        <v>99.036817851280148</v>
      </c>
      <c r="O98" s="194">
        <v>99.962038637432059</v>
      </c>
      <c r="P98" s="159">
        <v>99.162941224089764</v>
      </c>
    </row>
    <row r="99" spans="1:18" x14ac:dyDescent="0.2">
      <c r="A99" s="91"/>
      <c r="B99" s="91" t="s">
        <v>4</v>
      </c>
      <c r="C99" s="159">
        <v>99.201083535860761</v>
      </c>
      <c r="D99" s="159">
        <v>100.10615657942867</v>
      </c>
      <c r="E99" s="159">
        <v>100.34516798235983</v>
      </c>
      <c r="F99" s="159">
        <v>109.92344946130758</v>
      </c>
      <c r="G99" s="159">
        <v>99.629210578775385</v>
      </c>
      <c r="H99" s="159">
        <v>99.557116749771666</v>
      </c>
      <c r="I99" s="159">
        <v>95.353714598131404</v>
      </c>
      <c r="J99" s="159">
        <v>91.673166492373682</v>
      </c>
      <c r="K99" s="159">
        <v>99.557768587852053</v>
      </c>
      <c r="L99" s="159">
        <v>98.348132256489322</v>
      </c>
      <c r="M99" s="159">
        <v>96.65731532188839</v>
      </c>
      <c r="N99" s="159">
        <v>100.55114944279958</v>
      </c>
      <c r="O99" s="194">
        <v>100.01558400696899</v>
      </c>
      <c r="P99" s="159">
        <v>99.752874082040663</v>
      </c>
    </row>
    <row r="100" spans="1:18" ht="12.75" customHeight="1" x14ac:dyDescent="0.2">
      <c r="A100" s="91"/>
      <c r="B100" s="91" t="s">
        <v>1</v>
      </c>
      <c r="C100" s="159">
        <v>99.868509243981677</v>
      </c>
      <c r="D100" s="159">
        <v>100.77865194424598</v>
      </c>
      <c r="E100" s="159">
        <v>100.93028409748018</v>
      </c>
      <c r="F100" s="159">
        <v>109.72763351825684</v>
      </c>
      <c r="G100" s="159">
        <v>101.85127465943698</v>
      </c>
      <c r="H100" s="159">
        <v>95.508997881948801</v>
      </c>
      <c r="I100" s="159">
        <v>93.907482124311329</v>
      </c>
      <c r="J100" s="159">
        <v>96.646596131446529</v>
      </c>
      <c r="K100" s="159">
        <v>99.89056264342031</v>
      </c>
      <c r="L100" s="159">
        <v>99.203669554840886</v>
      </c>
      <c r="M100" s="159">
        <v>95.885721166661142</v>
      </c>
      <c r="N100" s="159">
        <v>100.58078208433521</v>
      </c>
      <c r="O100" s="194">
        <v>100.76401184146648</v>
      </c>
      <c r="P100" s="159">
        <v>100.30490532460739</v>
      </c>
    </row>
    <row r="101" spans="1:18" ht="12.75" customHeight="1" x14ac:dyDescent="0.2">
      <c r="A101" s="91"/>
      <c r="B101" s="91" t="s">
        <v>2</v>
      </c>
      <c r="C101" s="159">
        <v>99.962837176662035</v>
      </c>
      <c r="D101" s="159">
        <v>104.25874842670537</v>
      </c>
      <c r="E101" s="159">
        <v>101.94853867877247</v>
      </c>
      <c r="F101" s="159">
        <v>109.75164523998228</v>
      </c>
      <c r="G101" s="159">
        <v>102.45485294065297</v>
      </c>
      <c r="H101" s="159">
        <v>99.191570855154382</v>
      </c>
      <c r="I101" s="159">
        <v>94.309435668136913</v>
      </c>
      <c r="J101" s="159">
        <v>96.380828622338768</v>
      </c>
      <c r="K101" s="159">
        <v>99.73950344814304</v>
      </c>
      <c r="L101" s="159">
        <v>99.285620798839929</v>
      </c>
      <c r="M101" s="159">
        <v>99.042284304242855</v>
      </c>
      <c r="N101" s="159">
        <v>100.35428412683076</v>
      </c>
      <c r="O101" s="194">
        <v>99.502750827944624</v>
      </c>
      <c r="P101" s="159">
        <v>100.28070848978743</v>
      </c>
    </row>
    <row r="102" spans="1:18" ht="24.75" customHeight="1" x14ac:dyDescent="0.2">
      <c r="A102" s="91">
        <v>2015</v>
      </c>
      <c r="B102" s="91" t="s">
        <v>3</v>
      </c>
      <c r="C102" s="159">
        <v>100.04392029591742</v>
      </c>
      <c r="D102" s="159">
        <v>100.48566043764217</v>
      </c>
      <c r="E102" s="159">
        <v>102.15293262435929</v>
      </c>
      <c r="F102" s="159">
        <v>106.3287084241731</v>
      </c>
      <c r="G102" s="159">
        <v>101.8983431988528</v>
      </c>
      <c r="H102" s="159">
        <v>102.15702428845739</v>
      </c>
      <c r="I102" s="159">
        <v>98.703984965012992</v>
      </c>
      <c r="J102" s="159">
        <v>97.443272849635463</v>
      </c>
      <c r="K102" s="159">
        <v>99.780409421933157</v>
      </c>
      <c r="L102" s="159">
        <v>99.23116332515167</v>
      </c>
      <c r="M102" s="159">
        <v>100.030560362427</v>
      </c>
      <c r="N102" s="159">
        <v>99.643465480111786</v>
      </c>
      <c r="O102" s="194">
        <v>100.15809000396949</v>
      </c>
      <c r="P102" s="159">
        <v>100.24329770697993</v>
      </c>
    </row>
    <row r="103" spans="1:18" ht="15.75" customHeight="1" x14ac:dyDescent="0.2">
      <c r="A103" s="91"/>
      <c r="B103" s="91" t="s">
        <v>4</v>
      </c>
      <c r="C103" s="159">
        <v>100.02073216618443</v>
      </c>
      <c r="D103" s="159">
        <v>100.46008859401344</v>
      </c>
      <c r="E103" s="159">
        <v>100.5626667953557</v>
      </c>
      <c r="F103" s="159">
        <v>101.01484607138111</v>
      </c>
      <c r="G103" s="159">
        <v>99.652431562102578</v>
      </c>
      <c r="H103" s="159">
        <v>103.74010690734963</v>
      </c>
      <c r="I103" s="159">
        <v>99.734059079529331</v>
      </c>
      <c r="J103" s="159">
        <v>101.56896084742708</v>
      </c>
      <c r="K103" s="159">
        <v>99.762648865174413</v>
      </c>
      <c r="L103" s="159">
        <v>99.778173640597174</v>
      </c>
      <c r="M103" s="159">
        <v>99.344394562299698</v>
      </c>
      <c r="N103" s="159">
        <v>99.838449801022563</v>
      </c>
      <c r="O103" s="194">
        <v>99.798915041398388</v>
      </c>
      <c r="P103" s="159">
        <v>100.10161977689712</v>
      </c>
    </row>
    <row r="104" spans="1:18" ht="15" customHeight="1" x14ac:dyDescent="0.2">
      <c r="A104" s="91"/>
      <c r="B104" s="91" t="s">
        <v>1</v>
      </c>
      <c r="C104" s="159">
        <v>99.739784164097671</v>
      </c>
      <c r="D104" s="159">
        <v>100.31167467263414</v>
      </c>
      <c r="E104" s="159">
        <v>98.479769771156327</v>
      </c>
      <c r="F104" s="159">
        <v>96.384661678309669</v>
      </c>
      <c r="G104" s="159">
        <v>99.124611845613174</v>
      </c>
      <c r="H104" s="159">
        <v>96.587310390309923</v>
      </c>
      <c r="I104" s="159">
        <v>100.4201803126803</v>
      </c>
      <c r="J104" s="159">
        <v>100.29581885551218</v>
      </c>
      <c r="K104" s="159">
        <v>99.964521294253913</v>
      </c>
      <c r="L104" s="159">
        <v>100.62879179942551</v>
      </c>
      <c r="M104" s="159">
        <v>99.50488172307476</v>
      </c>
      <c r="N104" s="159">
        <v>99.891713927489349</v>
      </c>
      <c r="O104" s="194">
        <v>99.820042301895427</v>
      </c>
      <c r="P104" s="159">
        <v>99.673429507654248</v>
      </c>
    </row>
    <row r="105" spans="1:18" ht="15" customHeight="1" x14ac:dyDescent="0.2">
      <c r="A105" s="91"/>
      <c r="B105" s="91" t="s">
        <v>2</v>
      </c>
      <c r="C105" s="159">
        <v>100.19556338497067</v>
      </c>
      <c r="D105" s="159">
        <v>98.74257630000001</v>
      </c>
      <c r="E105" s="159">
        <v>98.804630814940225</v>
      </c>
      <c r="F105" s="159">
        <v>96.271783827593183</v>
      </c>
      <c r="G105" s="159">
        <v>99.324613389999982</v>
      </c>
      <c r="H105" s="159">
        <v>97.515558409999997</v>
      </c>
      <c r="I105" s="159">
        <v>101.14177561264273</v>
      </c>
      <c r="J105" s="159">
        <v>100.6919474125865</v>
      </c>
      <c r="K105" s="159">
        <v>100.4924204050246</v>
      </c>
      <c r="L105" s="159">
        <v>100.36187120752716</v>
      </c>
      <c r="M105" s="159">
        <v>101.12016337977596</v>
      </c>
      <c r="N105" s="159">
        <v>100.62637079748434</v>
      </c>
      <c r="O105" s="194">
        <v>100.22295268997773</v>
      </c>
      <c r="P105" s="159">
        <v>99.981653019619472</v>
      </c>
    </row>
    <row r="106" spans="1:18" ht="24.75" customHeight="1" x14ac:dyDescent="0.2">
      <c r="A106" s="91">
        <v>2016</v>
      </c>
      <c r="B106" s="91" t="s">
        <v>3</v>
      </c>
      <c r="C106" s="159">
        <v>100.02458518499633</v>
      </c>
      <c r="D106" s="159">
        <v>99.41139303999995</v>
      </c>
      <c r="E106" s="159">
        <v>95.859193574792982</v>
      </c>
      <c r="F106" s="159">
        <v>87.40130373781497</v>
      </c>
      <c r="G106" s="159">
        <v>95.265045259999994</v>
      </c>
      <c r="H106" s="159">
        <v>99.005738350000001</v>
      </c>
      <c r="I106" s="159">
        <v>104.36559481304569</v>
      </c>
      <c r="J106" s="159">
        <v>99.575366182446885</v>
      </c>
      <c r="K106" s="159">
        <v>101.01454800505073</v>
      </c>
      <c r="L106" s="159">
        <v>102.55084030769132</v>
      </c>
      <c r="M106" s="159">
        <v>99.866757860026652</v>
      </c>
      <c r="N106" s="159">
        <v>101.21371419746963</v>
      </c>
      <c r="O106" s="194">
        <v>100.330604289967</v>
      </c>
      <c r="P106" s="159">
        <v>99.664470368593996</v>
      </c>
    </row>
    <row r="107" spans="1:18" ht="15" customHeight="1" x14ac:dyDescent="0.2">
      <c r="A107" s="91"/>
      <c r="B107" s="91" t="s">
        <v>4</v>
      </c>
      <c r="C107" s="159">
        <v>100.36513158494525</v>
      </c>
      <c r="D107" s="159">
        <v>100.17178080000002</v>
      </c>
      <c r="E107" s="159">
        <v>94.911474404745562</v>
      </c>
      <c r="F107" s="159">
        <v>87.667992067808271</v>
      </c>
      <c r="G107" s="159">
        <v>95.240486209999986</v>
      </c>
      <c r="H107" s="159">
        <v>92.872686640000012</v>
      </c>
      <c r="I107" s="159">
        <v>108.21323741352667</v>
      </c>
      <c r="J107" s="159">
        <v>100.68990451258621</v>
      </c>
      <c r="K107" s="159">
        <v>101.58327930507916</v>
      </c>
      <c r="L107" s="159">
        <v>102.40567240768046</v>
      </c>
      <c r="M107" s="159">
        <v>99.348162000130372</v>
      </c>
      <c r="N107" s="159">
        <v>102.77180329743071</v>
      </c>
      <c r="O107" s="194">
        <v>100.51123298994894</v>
      </c>
      <c r="P107" s="159">
        <v>99.857153518116931</v>
      </c>
    </row>
    <row r="108" spans="1:18" ht="15" customHeight="1" x14ac:dyDescent="0.2">
      <c r="A108" s="91"/>
      <c r="B108" s="91" t="s">
        <v>1</v>
      </c>
      <c r="C108" s="159">
        <v>100.63619368490457</v>
      </c>
      <c r="D108" s="159">
        <v>101.87939110000001</v>
      </c>
      <c r="E108" s="159">
        <v>93.824071174691184</v>
      </c>
      <c r="F108" s="159">
        <v>89.672049377758199</v>
      </c>
      <c r="G108" s="159">
        <v>92.857588059999983</v>
      </c>
      <c r="H108" s="159">
        <v>93.451465520000028</v>
      </c>
      <c r="I108" s="159">
        <v>108.85253351360657</v>
      </c>
      <c r="J108" s="159">
        <v>102.35969131279496</v>
      </c>
      <c r="K108" s="159">
        <v>102.03252880510161</v>
      </c>
      <c r="L108" s="159">
        <v>101.78951360763422</v>
      </c>
      <c r="M108" s="159">
        <v>98.864778240227025</v>
      </c>
      <c r="N108" s="159">
        <v>104.04185989739894</v>
      </c>
      <c r="O108" s="194">
        <v>100.90066948990996</v>
      </c>
      <c r="P108" s="159">
        <v>100.02829970527898</v>
      </c>
      <c r="Q108" s="184"/>
      <c r="R108" s="184"/>
    </row>
    <row r="109" spans="1:18" ht="15" customHeight="1" x14ac:dyDescent="0.2">
      <c r="A109" s="91"/>
      <c r="B109" s="91" t="s">
        <v>2</v>
      </c>
      <c r="C109" s="159">
        <v>100.66685078490001</v>
      </c>
      <c r="D109" s="159">
        <v>104.64068329999999</v>
      </c>
      <c r="E109" s="159">
        <v>93.887905434694389</v>
      </c>
      <c r="F109" s="159">
        <v>90.188927467745273</v>
      </c>
      <c r="G109" s="159">
        <v>92.489524669999994</v>
      </c>
      <c r="H109" s="159">
        <v>94.5525576</v>
      </c>
      <c r="I109" s="159">
        <v>109.02247491362782</v>
      </c>
      <c r="J109" s="159">
        <v>103.90766771298844</v>
      </c>
      <c r="K109" s="159">
        <v>101.89342650509468</v>
      </c>
      <c r="L109" s="159">
        <v>101.28940680759671</v>
      </c>
      <c r="M109" s="159">
        <v>100.02321367999532</v>
      </c>
      <c r="N109" s="159">
        <v>103.69629879740755</v>
      </c>
      <c r="O109" s="194">
        <v>100.78305068992172</v>
      </c>
      <c r="P109" s="159">
        <v>99.960391455493706</v>
      </c>
    </row>
    <row r="110" spans="1:18" ht="26.25" customHeight="1" x14ac:dyDescent="0.2">
      <c r="A110" s="91">
        <v>2017</v>
      </c>
      <c r="B110" s="121" t="s">
        <v>3</v>
      </c>
      <c r="C110" s="159">
        <v>101.49728584316364</v>
      </c>
      <c r="D110" s="159">
        <v>105.86041347771111</v>
      </c>
      <c r="E110" s="159">
        <v>95.600269677066834</v>
      </c>
      <c r="F110" s="159">
        <v>92.209151002885889</v>
      </c>
      <c r="G110" s="159">
        <v>95.651641059096193</v>
      </c>
      <c r="H110" s="159">
        <v>92.889426984724594</v>
      </c>
      <c r="I110" s="159">
        <v>107.47261422703069</v>
      </c>
      <c r="J110" s="159">
        <v>106.31998915480099</v>
      </c>
      <c r="K110" s="159">
        <v>102.39155832483985</v>
      </c>
      <c r="L110" s="159">
        <v>102.20034026492529</v>
      </c>
      <c r="M110" s="159">
        <v>101.24754467262417</v>
      </c>
      <c r="N110" s="159">
        <v>103.63157861661891</v>
      </c>
      <c r="O110" s="194">
        <v>101.46576670750413</v>
      </c>
      <c r="P110" s="159">
        <v>100.68600181779431</v>
      </c>
      <c r="Q110" s="185"/>
      <c r="R110" s="185"/>
    </row>
    <row r="111" spans="1:18" x14ac:dyDescent="0.2">
      <c r="A111" s="91"/>
      <c r="B111" s="91" t="s">
        <v>4</v>
      </c>
      <c r="C111" s="159">
        <v>101.5781208164027</v>
      </c>
      <c r="D111" s="159">
        <v>107.42289259328599</v>
      </c>
      <c r="E111" s="159">
        <v>95.200454354179243</v>
      </c>
      <c r="F111" s="159">
        <v>92.992011128299907</v>
      </c>
      <c r="G111" s="159">
        <v>95.012599882742606</v>
      </c>
      <c r="H111" s="159">
        <v>92.909878729568575</v>
      </c>
      <c r="I111" s="159">
        <v>106.08504197569619</v>
      </c>
      <c r="J111" s="159">
        <v>106.48741466634083</v>
      </c>
      <c r="K111" s="159">
        <v>102.55059393295288</v>
      </c>
      <c r="L111" s="159">
        <v>102.50738026178158</v>
      </c>
      <c r="M111" s="159">
        <v>101.56274572588157</v>
      </c>
      <c r="N111" s="159">
        <v>103.59190110647772</v>
      </c>
      <c r="O111" s="194">
        <v>101.72051139487364</v>
      </c>
      <c r="P111" s="159">
        <v>100.66730939252804</v>
      </c>
      <c r="Q111" s="185"/>
      <c r="R111" s="185"/>
    </row>
    <row r="112" spans="1:18" ht="15" customHeight="1" x14ac:dyDescent="0.2">
      <c r="A112" s="91"/>
      <c r="B112" s="128" t="s">
        <v>1</v>
      </c>
      <c r="C112" s="159">
        <v>102.05588297781847</v>
      </c>
      <c r="D112" s="159">
        <v>107.8831561918317</v>
      </c>
      <c r="E112" s="159">
        <v>96.719925900184691</v>
      </c>
      <c r="F112" s="159">
        <v>94.251138084324822</v>
      </c>
      <c r="G112" s="159">
        <v>94.669897978587969</v>
      </c>
      <c r="H112" s="159">
        <v>101.19862838138461</v>
      </c>
      <c r="I112" s="159">
        <v>104.94138619311879</v>
      </c>
      <c r="J112" s="159">
        <v>105.68474248812825</v>
      </c>
      <c r="K112" s="159">
        <v>102.89282238978421</v>
      </c>
      <c r="L112" s="159">
        <v>103.4284904973228</v>
      </c>
      <c r="M112" s="159">
        <v>101.78113467694826</v>
      </c>
      <c r="N112" s="159">
        <v>103.77554163516746</v>
      </c>
      <c r="O112" s="194">
        <v>101.97055900373734</v>
      </c>
      <c r="P112" s="159">
        <v>101.03333960019042</v>
      </c>
    </row>
    <row r="113" spans="1:18" ht="15" customHeight="1" x14ac:dyDescent="0.2">
      <c r="A113" s="91"/>
      <c r="B113" s="139" t="s">
        <v>2</v>
      </c>
      <c r="C113" s="159">
        <v>102.40148104167916</v>
      </c>
      <c r="D113" s="159">
        <v>106.72691238602656</v>
      </c>
      <c r="E113" s="159">
        <v>97.848173645346421</v>
      </c>
      <c r="F113" s="159">
        <v>93.750164625926843</v>
      </c>
      <c r="G113" s="159">
        <v>95.935752126516093</v>
      </c>
      <c r="H113" s="159">
        <v>103.13861069216189</v>
      </c>
      <c r="I113" s="159">
        <v>105.13451174686666</v>
      </c>
      <c r="J113" s="159">
        <v>106.80535948563598</v>
      </c>
      <c r="K113" s="159">
        <v>103.0233751041458</v>
      </c>
      <c r="L113" s="159">
        <v>104.36791873530309</v>
      </c>
      <c r="M113" s="159">
        <v>101.89867464067397</v>
      </c>
      <c r="N113" s="159">
        <v>103.72568856192152</v>
      </c>
      <c r="O113" s="194">
        <v>101.87607141591467</v>
      </c>
      <c r="P113" s="159">
        <v>101.26789188576937</v>
      </c>
    </row>
    <row r="114" spans="1:18" ht="26.25" customHeight="1" x14ac:dyDescent="0.2">
      <c r="A114" s="91">
        <v>2018</v>
      </c>
      <c r="B114" s="139" t="s">
        <v>3</v>
      </c>
      <c r="C114" s="159">
        <v>102.76557492636566</v>
      </c>
      <c r="D114" s="159">
        <v>106.89611369530986</v>
      </c>
      <c r="E114" s="159">
        <v>98.668662347605292</v>
      </c>
      <c r="F114" s="159">
        <v>92.882331762854477</v>
      </c>
      <c r="G114" s="159">
        <v>97.83031886332634</v>
      </c>
      <c r="H114" s="159">
        <v>102.41870062098623</v>
      </c>
      <c r="I114" s="159">
        <v>103.82350342352439</v>
      </c>
      <c r="J114" s="159">
        <v>104.21026836775042</v>
      </c>
      <c r="K114" s="159">
        <v>103.52104588506077</v>
      </c>
      <c r="L114" s="159">
        <v>104.39129914700291</v>
      </c>
      <c r="M114" s="159">
        <v>103.35135373368863</v>
      </c>
      <c r="N114" s="159">
        <v>104.22303009313582</v>
      </c>
      <c r="O114" s="194">
        <v>102.33137173997537</v>
      </c>
      <c r="P114" s="159">
        <v>101.52021855019517</v>
      </c>
      <c r="Q114" s="186"/>
      <c r="R114" s="186"/>
    </row>
    <row r="115" spans="1:18" ht="15" customHeight="1" x14ac:dyDescent="0.2">
      <c r="A115" s="91"/>
      <c r="B115" s="91" t="s">
        <v>4</v>
      </c>
      <c r="C115" s="159">
        <v>103.23157838338125</v>
      </c>
      <c r="D115" s="159">
        <v>105.3933328551162</v>
      </c>
      <c r="E115" s="159">
        <v>98.991190792575324</v>
      </c>
      <c r="F115" s="159">
        <v>93.083218155098095</v>
      </c>
      <c r="G115" s="159">
        <v>98.57028540927503</v>
      </c>
      <c r="H115" s="159">
        <v>99.558492328120167</v>
      </c>
      <c r="I115" s="159">
        <v>109.48146922226066</v>
      </c>
      <c r="J115" s="159">
        <v>104.75342722025341</v>
      </c>
      <c r="K115" s="159">
        <v>104.04556285316792</v>
      </c>
      <c r="L115" s="159">
        <v>105.47338330403333</v>
      </c>
      <c r="M115" s="159">
        <v>104.06869070022005</v>
      </c>
      <c r="N115" s="159">
        <v>104.8669547743287</v>
      </c>
      <c r="O115" s="194">
        <v>102.36608080972152</v>
      </c>
      <c r="P115" s="159">
        <v>101.87257877011891</v>
      </c>
      <c r="Q115" s="186"/>
      <c r="R115" s="186"/>
    </row>
    <row r="116" spans="1:18" x14ac:dyDescent="0.2">
      <c r="A116" s="91"/>
      <c r="B116" s="195" t="s">
        <v>1</v>
      </c>
      <c r="C116" s="159">
        <v>103.42264038970974</v>
      </c>
      <c r="D116" s="159">
        <v>104.24299396332486</v>
      </c>
      <c r="E116" s="159">
        <v>98.120542481280154</v>
      </c>
      <c r="F116" s="159">
        <v>93.780267099374782</v>
      </c>
      <c r="G116" s="353">
        <v>97.695730413025245</v>
      </c>
      <c r="H116" s="354">
        <v>97.823824965766761</v>
      </c>
      <c r="I116" s="355">
        <v>108.70240575975056</v>
      </c>
      <c r="J116" s="355">
        <v>107.74682061390662</v>
      </c>
      <c r="K116" s="355">
        <v>104.27819400570921</v>
      </c>
      <c r="L116" s="355">
        <v>105.39730857975631</v>
      </c>
      <c r="M116" s="355">
        <v>104.65926485910578</v>
      </c>
      <c r="N116" s="355">
        <v>105.30747116345205</v>
      </c>
      <c r="O116" s="356">
        <v>102.42026802656554</v>
      </c>
      <c r="P116" s="355">
        <v>101.96174749582346</v>
      </c>
      <c r="Q116" s="186"/>
      <c r="R116" s="186"/>
    </row>
    <row r="117" spans="1:18" ht="18" customHeight="1" thickBot="1" x14ac:dyDescent="0.25">
      <c r="A117" s="91"/>
      <c r="B117" s="195"/>
      <c r="C117" s="159"/>
      <c r="D117" s="159"/>
      <c r="E117" s="159"/>
      <c r="F117" s="209"/>
      <c r="G117" s="210"/>
      <c r="H117" s="343"/>
      <c r="I117" s="344"/>
      <c r="J117" s="344"/>
      <c r="K117" s="344"/>
      <c r="L117" s="344"/>
      <c r="M117" s="344"/>
      <c r="N117" s="344"/>
      <c r="O117" s="344"/>
      <c r="P117" s="344"/>
      <c r="Q117" s="186"/>
      <c r="R117" s="186"/>
    </row>
    <row r="118" spans="1:18" s="92" customFormat="1" ht="21.75" customHeight="1" x14ac:dyDescent="0.2">
      <c r="A118" s="90" t="s">
        <v>213</v>
      </c>
      <c r="B118" s="275"/>
      <c r="C118" s="160"/>
      <c r="D118" s="160"/>
      <c r="E118" s="160"/>
      <c r="F118" s="159"/>
      <c r="G118" s="159"/>
      <c r="O118" s="276"/>
    </row>
    <row r="119" spans="1:18" s="92" customFormat="1" x14ac:dyDescent="0.2">
      <c r="A119" s="208">
        <v>2015</v>
      </c>
      <c r="B119" s="208"/>
      <c r="C119" s="159">
        <v>0.61498381145594916</v>
      </c>
      <c r="D119" s="159">
        <v>-1.3590532144820977</v>
      </c>
      <c r="E119" s="159">
        <v>-0.78060555960728362</v>
      </c>
      <c r="F119" s="159">
        <v>-7.5695314952510699</v>
      </c>
      <c r="G119" s="159">
        <v>-0.66572145789526305</v>
      </c>
      <c r="H119" s="159">
        <v>0.28261478776816507</v>
      </c>
      <c r="I119" s="159">
        <v>5.335024223669449</v>
      </c>
      <c r="J119" s="159">
        <v>6.1716810909800301</v>
      </c>
      <c r="K119" s="159">
        <v>0.52719904479068269</v>
      </c>
      <c r="L119" s="159">
        <v>1.3385260040914115</v>
      </c>
      <c r="M119" s="159">
        <v>3.4337678942139238</v>
      </c>
      <c r="N119" s="159">
        <v>-0.13058760578503747</v>
      </c>
      <c r="O119" s="194">
        <v>-6.1059002697883002E-2</v>
      </c>
      <c r="P119" s="159">
        <v>0.1393425330619591</v>
      </c>
    </row>
    <row r="120" spans="1:18" s="92" customFormat="1" x14ac:dyDescent="0.2">
      <c r="A120" s="208">
        <v>2016</v>
      </c>
      <c r="B120" s="208"/>
      <c r="C120" s="159">
        <v>0.42319030993653861</v>
      </c>
      <c r="D120" s="159">
        <v>1.525812059999998</v>
      </c>
      <c r="E120" s="159">
        <v>-5.3793388527689672</v>
      </c>
      <c r="F120" s="159">
        <v>-11.267431837218322</v>
      </c>
      <c r="G120" s="159">
        <v>-6.0368389500000008</v>
      </c>
      <c r="H120" s="159">
        <v>-5.0293879724999879</v>
      </c>
      <c r="I120" s="159">
        <v>7.6134601634517018</v>
      </c>
      <c r="J120" s="159">
        <v>1.633157430204113</v>
      </c>
      <c r="K120" s="159">
        <v>1.6309456550815504</v>
      </c>
      <c r="L120" s="159">
        <v>2.0088582826506718</v>
      </c>
      <c r="M120" s="159">
        <v>-0.47427205490516711</v>
      </c>
      <c r="N120" s="159">
        <v>2.9309190474267055</v>
      </c>
      <c r="O120" s="194">
        <v>0.63138936493689624</v>
      </c>
      <c r="P120" s="159">
        <v>-0.16581835526691124</v>
      </c>
    </row>
    <row r="121" spans="1:18" s="92" customFormat="1" x14ac:dyDescent="0.2">
      <c r="A121" s="208">
        <v>2017</v>
      </c>
      <c r="B121" s="208"/>
      <c r="C121" s="159">
        <v>1.4538498083196183</v>
      </c>
      <c r="D121" s="159">
        <v>5.3656616890633169</v>
      </c>
      <c r="E121" s="159">
        <v>1.819417372580534</v>
      </c>
      <c r="F121" s="159">
        <v>5.148107557528947</v>
      </c>
      <c r="G121" s="159">
        <v>1.4413219996026738</v>
      </c>
      <c r="H121" s="159">
        <v>2.6992815090183919</v>
      </c>
      <c r="I121" s="159">
        <v>-1.5844408545026001</v>
      </c>
      <c r="J121" s="159">
        <v>4.6158351635823713</v>
      </c>
      <c r="K121" s="159">
        <v>1.0662517955178918</v>
      </c>
      <c r="L121" s="159">
        <v>1.0951736701992898</v>
      </c>
      <c r="M121" s="159">
        <v>2.1067888949216185</v>
      </c>
      <c r="N121" s="159">
        <v>0.72889510709022165</v>
      </c>
      <c r="O121" s="194">
        <v>1.1197676715801963</v>
      </c>
      <c r="P121" s="159">
        <v>1.0556255382005553</v>
      </c>
    </row>
    <row r="122" spans="1:18" s="92" customFormat="1" x14ac:dyDescent="0.2">
      <c r="A122" s="116"/>
      <c r="B122" s="208"/>
      <c r="C122" s="159"/>
      <c r="D122" s="159"/>
      <c r="E122" s="159"/>
      <c r="F122" s="159"/>
      <c r="G122" s="159"/>
      <c r="O122" s="276"/>
    </row>
    <row r="123" spans="1:18" s="92" customFormat="1" x14ac:dyDescent="0.2">
      <c r="A123" s="116" t="s">
        <v>212</v>
      </c>
      <c r="B123" s="208"/>
      <c r="C123" s="159"/>
      <c r="D123" s="159"/>
      <c r="E123" s="159"/>
      <c r="F123" s="159"/>
      <c r="G123" s="159"/>
      <c r="O123" s="276"/>
    </row>
    <row r="124" spans="1:18" s="92" customFormat="1" x14ac:dyDescent="0.2">
      <c r="A124" s="208">
        <v>2015</v>
      </c>
      <c r="B124" s="208" t="s">
        <v>3</v>
      </c>
      <c r="C124" s="159">
        <v>8.1113263234100508E-2</v>
      </c>
      <c r="D124" s="159">
        <v>-3.6189653587830106</v>
      </c>
      <c r="E124" s="159">
        <v>0.20048737160505148</v>
      </c>
      <c r="F124" s="159">
        <v>-3.1188022815736405</v>
      </c>
      <c r="G124" s="159">
        <v>-0.54317558009919775</v>
      </c>
      <c r="H124" s="159">
        <v>2.9896224122041071</v>
      </c>
      <c r="I124" s="159">
        <v>4.6597132786797113</v>
      </c>
      <c r="J124" s="159">
        <v>1.1023397935909118</v>
      </c>
      <c r="K124" s="159">
        <v>4.1012810747931283E-2</v>
      </c>
      <c r="L124" s="159">
        <v>-5.4849305720305885E-2</v>
      </c>
      <c r="M124" s="159">
        <v>0.9978324562348595</v>
      </c>
      <c r="N124" s="159">
        <v>-0.70830921958511261</v>
      </c>
      <c r="O124" s="194">
        <v>0.65861412932999297</v>
      </c>
      <c r="P124" s="159">
        <v>-3.7306061525599343E-2</v>
      </c>
    </row>
    <row r="125" spans="1:18" s="92" customFormat="1" x14ac:dyDescent="0.2">
      <c r="A125" s="208"/>
      <c r="B125" s="208" t="s">
        <v>4</v>
      </c>
      <c r="C125" s="159">
        <v>-2.3177949908803619E-2</v>
      </c>
      <c r="D125" s="159">
        <v>-2.5448251538928712E-2</v>
      </c>
      <c r="E125" s="159">
        <v>-1.5567500493122277</v>
      </c>
      <c r="F125" s="159">
        <v>-4.9975800811889792</v>
      </c>
      <c r="G125" s="159">
        <v>-2.2040708084599236</v>
      </c>
      <c r="H125" s="159">
        <v>1.5496561591517466</v>
      </c>
      <c r="I125" s="159">
        <v>1.0435993185902825</v>
      </c>
      <c r="J125" s="159">
        <v>4.2339382464687603</v>
      </c>
      <c r="K125" s="159">
        <v>-1.7799643097915485E-2</v>
      </c>
      <c r="L125" s="159">
        <v>0.55124851620766968</v>
      </c>
      <c r="M125" s="159">
        <v>-0.68595616943583071</v>
      </c>
      <c r="N125" s="159">
        <v>0.19568199477133508</v>
      </c>
      <c r="O125" s="194">
        <v>-0.35860803910784389</v>
      </c>
      <c r="P125" s="159">
        <v>-0.14133406753731315</v>
      </c>
    </row>
    <row r="126" spans="1:18" s="92" customFormat="1" x14ac:dyDescent="0.2">
      <c r="A126" s="208"/>
      <c r="B126" s="208" t="s">
        <v>1</v>
      </c>
      <c r="C126" s="159">
        <v>-0.28088976755336059</v>
      </c>
      <c r="D126" s="159">
        <v>-0.14773421311530255</v>
      </c>
      <c r="E126" s="159">
        <v>-2.0712428285519224</v>
      </c>
      <c r="F126" s="159">
        <v>-4.5836672263001592</v>
      </c>
      <c r="G126" s="159">
        <v>-0.52966064973585247</v>
      </c>
      <c r="H126" s="159">
        <v>-6.8949191689457905</v>
      </c>
      <c r="I126" s="159">
        <v>0.68795077577645802</v>
      </c>
      <c r="J126" s="159">
        <v>-1.2534754528279235</v>
      </c>
      <c r="K126" s="159">
        <v>0.20235271554620571</v>
      </c>
      <c r="L126" s="159">
        <v>0.85250924905910797</v>
      </c>
      <c r="M126" s="159">
        <v>0.16154626688515972</v>
      </c>
      <c r="N126" s="159">
        <v>5.335031400521828E-2</v>
      </c>
      <c r="O126" s="194">
        <v>2.1169829840617105E-2</v>
      </c>
      <c r="P126" s="159">
        <v>-0.42775558497176736</v>
      </c>
    </row>
    <row r="127" spans="1:18" s="92" customFormat="1" x14ac:dyDescent="0.2">
      <c r="A127" s="208"/>
      <c r="B127" s="208" t="s">
        <v>2</v>
      </c>
      <c r="C127" s="159">
        <v>0.45696831361985435</v>
      </c>
      <c r="D127" s="159">
        <v>-1.5642230897297105</v>
      </c>
      <c r="E127" s="159">
        <v>0.32987591129356453</v>
      </c>
      <c r="F127" s="159">
        <v>-0.11711184145692943</v>
      </c>
      <c r="G127" s="159">
        <v>0.20176779923217758</v>
      </c>
      <c r="H127" s="159">
        <v>0.96104552432620949</v>
      </c>
      <c r="I127" s="159">
        <v>0.71857601514977443</v>
      </c>
      <c r="J127" s="159">
        <v>0.39496022509546425</v>
      </c>
      <c r="K127" s="159">
        <v>0.52808648263382718</v>
      </c>
      <c r="L127" s="159">
        <v>-0.26525267751587034</v>
      </c>
      <c r="M127" s="159">
        <v>1.6233189780770152</v>
      </c>
      <c r="N127" s="159">
        <v>0.73545325733450628</v>
      </c>
      <c r="O127" s="194">
        <v>0.40363672620242763</v>
      </c>
      <c r="P127" s="159">
        <v>0.30923336573942528</v>
      </c>
    </row>
    <row r="128" spans="1:18" s="92" customFormat="1" ht="21" customHeight="1" x14ac:dyDescent="0.2">
      <c r="A128" s="208">
        <v>2016</v>
      </c>
      <c r="B128" s="208" t="s">
        <v>3</v>
      </c>
      <c r="C128" s="159">
        <v>-0.17064448184936909</v>
      </c>
      <c r="D128" s="159">
        <v>0.67733369440143854</v>
      </c>
      <c r="E128" s="159">
        <v>-2.9810720568998472</v>
      </c>
      <c r="F128" s="159">
        <v>-9.2139978476598827</v>
      </c>
      <c r="G128" s="159">
        <v>-4.0871723447440171</v>
      </c>
      <c r="H128" s="159">
        <v>1.5281458305705486</v>
      </c>
      <c r="I128" s="159">
        <v>3.1874259482547407</v>
      </c>
      <c r="J128" s="159">
        <v>-1.1089081687579383</v>
      </c>
      <c r="K128" s="159">
        <v>0.51956913558430795</v>
      </c>
      <c r="L128" s="159">
        <v>2.1810764126127369</v>
      </c>
      <c r="M128" s="159">
        <v>-1.2395208609799258</v>
      </c>
      <c r="N128" s="159">
        <v>0.58368735285836415</v>
      </c>
      <c r="O128" s="194">
        <v>0.1074121217744084</v>
      </c>
      <c r="P128" s="159">
        <v>-0.31724085514293066</v>
      </c>
    </row>
    <row r="129" spans="1:16" s="92" customFormat="1" x14ac:dyDescent="0.2">
      <c r="A129" s="208"/>
      <c r="B129" s="208" t="s">
        <v>4</v>
      </c>
      <c r="C129" s="159">
        <v>0.34046269656513584</v>
      </c>
      <c r="D129" s="159">
        <v>0.7648899555145805</v>
      </c>
      <c r="E129" s="159">
        <v>-0.98865756606639765</v>
      </c>
      <c r="F129" s="159">
        <v>0.3051308373995365</v>
      </c>
      <c r="G129" s="159">
        <v>-2.577970748135483E-2</v>
      </c>
      <c r="H129" s="159">
        <v>-6.1946426663864074</v>
      </c>
      <c r="I129" s="159">
        <v>3.6866963747712145</v>
      </c>
      <c r="J129" s="159">
        <v>1.1192912191728466</v>
      </c>
      <c r="K129" s="159">
        <v>0.56301919996710748</v>
      </c>
      <c r="L129" s="159">
        <v>-0.14155700682246808</v>
      </c>
      <c r="M129" s="159">
        <v>-0.51928777003369397</v>
      </c>
      <c r="N129" s="159">
        <v>1.5394051214455251</v>
      </c>
      <c r="O129" s="194">
        <v>0.18003350150259667</v>
      </c>
      <c r="P129" s="159">
        <v>0.19333183511669461</v>
      </c>
    </row>
    <row r="130" spans="1:16" s="92" customFormat="1" x14ac:dyDescent="0.2">
      <c r="A130" s="208"/>
      <c r="B130" s="208" t="s">
        <v>1</v>
      </c>
      <c r="C130" s="159">
        <v>0.27007596729937688</v>
      </c>
      <c r="D130" s="159">
        <v>1.704681983651013</v>
      </c>
      <c r="E130" s="159">
        <v>-1.1457026001062798</v>
      </c>
      <c r="F130" s="159">
        <v>2.2859623708500809</v>
      </c>
      <c r="G130" s="159">
        <v>-2.5019802447730499</v>
      </c>
      <c r="H130" s="159">
        <v>0.62319601267002422</v>
      </c>
      <c r="I130" s="159">
        <v>0.59077439633090645</v>
      </c>
      <c r="J130" s="159">
        <v>1.658345797716021</v>
      </c>
      <c r="K130" s="159">
        <v>0.44224748708223682</v>
      </c>
      <c r="L130" s="159">
        <v>-0.60168424810813637</v>
      </c>
      <c r="M130" s="159">
        <v>-0.4865553123194255</v>
      </c>
      <c r="N130" s="159">
        <v>1.235802583216894</v>
      </c>
      <c r="O130" s="194">
        <v>0.38745569860829665</v>
      </c>
      <c r="P130" s="159">
        <v>0.171391013194655</v>
      </c>
    </row>
    <row r="131" spans="1:16" s="92" customFormat="1" x14ac:dyDescent="0.2">
      <c r="A131" s="208"/>
      <c r="B131" s="208" t="s">
        <v>2</v>
      </c>
      <c r="C131" s="159">
        <v>3.0463294439986299E-2</v>
      </c>
      <c r="D131" s="159">
        <v>2.7103540472573462</v>
      </c>
      <c r="E131" s="159">
        <v>6.8036122504588903E-2</v>
      </c>
      <c r="F131" s="159">
        <v>0.57640936453859926</v>
      </c>
      <c r="G131" s="159">
        <v>-0.39637405804915371</v>
      </c>
      <c r="H131" s="159">
        <v>1.1782502006502105</v>
      </c>
      <c r="I131" s="159">
        <v>0.15612075763031807</v>
      </c>
      <c r="J131" s="159">
        <v>1.5122910008228851</v>
      </c>
      <c r="K131" s="159">
        <v>-0.13633132652492996</v>
      </c>
      <c r="L131" s="159">
        <v>-0.4913146573872651</v>
      </c>
      <c r="M131" s="159">
        <v>1.1717372560665407</v>
      </c>
      <c r="N131" s="159">
        <v>-0.33213660379789456</v>
      </c>
      <c r="O131" s="194">
        <v>-0.11656889947593285</v>
      </c>
      <c r="P131" s="159">
        <v>-6.7889037387780515E-2</v>
      </c>
    </row>
    <row r="132" spans="1:16" s="92" customFormat="1" ht="21.75" customHeight="1" x14ac:dyDescent="0.2">
      <c r="A132" s="208">
        <v>2017</v>
      </c>
      <c r="B132" s="277" t="s">
        <v>3</v>
      </c>
      <c r="C132" s="159">
        <v>0.82493397954612746</v>
      </c>
      <c r="D132" s="159">
        <v>1.1656366713644228</v>
      </c>
      <c r="E132" s="159">
        <v>1.8238390072121913</v>
      </c>
      <c r="F132" s="159">
        <v>2.239990641714984</v>
      </c>
      <c r="G132" s="159">
        <v>3.4188913829739542</v>
      </c>
      <c r="H132" s="159">
        <v>-1.7589483113838122</v>
      </c>
      <c r="I132" s="159">
        <v>-1.4215974163354739</v>
      </c>
      <c r="J132" s="159">
        <v>2.3216009895206335</v>
      </c>
      <c r="K132" s="159">
        <v>0.48887532476911133</v>
      </c>
      <c r="L132" s="159">
        <v>0.89933734043772251</v>
      </c>
      <c r="M132" s="159">
        <v>1.2240468463109444</v>
      </c>
      <c r="N132" s="159">
        <v>-6.241320234108283E-2</v>
      </c>
      <c r="O132" s="194">
        <v>0.67741154183049712</v>
      </c>
      <c r="P132" s="159">
        <v>0.72589787988541765</v>
      </c>
    </row>
    <row r="133" spans="1:16" s="92" customFormat="1" x14ac:dyDescent="0.2">
      <c r="A133" s="208"/>
      <c r="B133" s="208" t="s">
        <v>4</v>
      </c>
      <c r="C133" s="159">
        <v>7.9642497400356227E-2</v>
      </c>
      <c r="D133" s="159">
        <v>1.4759805523562042</v>
      </c>
      <c r="E133" s="159">
        <v>-0.41821568520481467</v>
      </c>
      <c r="F133" s="159">
        <v>0.84900480798215661</v>
      </c>
      <c r="G133" s="159">
        <v>-0.66809222432343551</v>
      </c>
      <c r="H133" s="159">
        <v>2.2017301115817567E-2</v>
      </c>
      <c r="I133" s="159">
        <v>-1.2910937928832023</v>
      </c>
      <c r="J133" s="159">
        <v>0.15747322104788797</v>
      </c>
      <c r="K133" s="159">
        <v>0.1553210154380924</v>
      </c>
      <c r="L133" s="159">
        <v>0.30042952504891751</v>
      </c>
      <c r="M133" s="159">
        <v>0.31131723171813341</v>
      </c>
      <c r="N133" s="159">
        <v>-3.8287084565191698E-2</v>
      </c>
      <c r="O133" s="194">
        <v>0.25106466509425829</v>
      </c>
      <c r="P133" s="159">
        <v>-1.8565068558484832E-2</v>
      </c>
    </row>
    <row r="134" spans="1:16" s="92" customFormat="1" x14ac:dyDescent="0.2">
      <c r="A134" s="208"/>
      <c r="B134" s="278" t="s">
        <v>1</v>
      </c>
      <c r="C134" s="159">
        <v>0.47033963374780718</v>
      </c>
      <c r="D134" s="159">
        <v>0.42845950936019062</v>
      </c>
      <c r="E134" s="159">
        <v>1.5960759392517954</v>
      </c>
      <c r="F134" s="159">
        <v>1.354016265211988</v>
      </c>
      <c r="G134" s="159">
        <v>-0.36069100790586672</v>
      </c>
      <c r="H134" s="159">
        <v>8.9212791633729083</v>
      </c>
      <c r="I134" s="159">
        <v>-1.0780556441118305</v>
      </c>
      <c r="J134" s="159">
        <v>-0.75377187128413681</v>
      </c>
      <c r="K134" s="159">
        <v>0.33371669895454481</v>
      </c>
      <c r="L134" s="159">
        <v>0.89857943222126924</v>
      </c>
      <c r="M134" s="159">
        <v>0.21502860079829489</v>
      </c>
      <c r="N134" s="159">
        <v>0.17727305583568054</v>
      </c>
      <c r="O134" s="194">
        <v>0.24581827739051931</v>
      </c>
      <c r="P134" s="159">
        <v>0.36360384505274013</v>
      </c>
    </row>
    <row r="135" spans="1:16" s="92" customFormat="1" x14ac:dyDescent="0.2">
      <c r="A135" s="208"/>
      <c r="B135" s="279" t="s">
        <v>2</v>
      </c>
      <c r="C135" s="159">
        <v>0.33863610188529236</v>
      </c>
      <c r="D135" s="159">
        <v>-1.0717556350957835</v>
      </c>
      <c r="E135" s="159">
        <v>1.1665101422080104</v>
      </c>
      <c r="F135" s="159">
        <v>-0.53153040756894754</v>
      </c>
      <c r="G135" s="159">
        <v>1.3371242337394618</v>
      </c>
      <c r="H135" s="159">
        <v>1.9170045501665456</v>
      </c>
      <c r="I135" s="159">
        <v>0.18403183029473968</v>
      </c>
      <c r="J135" s="159">
        <v>1.060339431336188</v>
      </c>
      <c r="K135" s="159">
        <v>0.12688223661221354</v>
      </c>
      <c r="L135" s="159">
        <v>0.90828768114392666</v>
      </c>
      <c r="M135" s="159">
        <v>0.11548305498734202</v>
      </c>
      <c r="N135" s="159">
        <v>-4.8039328400906189E-2</v>
      </c>
      <c r="O135" s="194">
        <v>-9.2661635618973559E-2</v>
      </c>
      <c r="P135" s="159">
        <v>0.2321533530487363</v>
      </c>
    </row>
    <row r="136" spans="1:16" s="92" customFormat="1" ht="21.75" customHeight="1" x14ac:dyDescent="0.2">
      <c r="A136" s="208">
        <v>2018</v>
      </c>
      <c r="B136" s="280" t="s">
        <v>3</v>
      </c>
      <c r="C136" s="159">
        <v>0.35555529176214407</v>
      </c>
      <c r="D136" s="159">
        <v>0.15853668535947829</v>
      </c>
      <c r="E136" s="159">
        <v>0.83853246482938903</v>
      </c>
      <c r="F136" s="159">
        <v>-0.92568676176209008</v>
      </c>
      <c r="G136" s="159">
        <v>1.9748286689948102</v>
      </c>
      <c r="H136" s="159">
        <v>-0.69800249038101114</v>
      </c>
      <c r="I136" s="159">
        <v>-1.2469818916349795</v>
      </c>
      <c r="J136" s="159">
        <v>-2.4297386670324994</v>
      </c>
      <c r="K136" s="159">
        <v>0.48306588714637222</v>
      </c>
      <c r="L136" s="159">
        <v>2.2401914288550095E-2</v>
      </c>
      <c r="M136" s="159">
        <v>1.425611371430735</v>
      </c>
      <c r="N136" s="159">
        <v>0.47947768591327655</v>
      </c>
      <c r="O136" s="194">
        <v>0.44691586329621558</v>
      </c>
      <c r="P136" s="159">
        <v>0.24916749003762728</v>
      </c>
    </row>
    <row r="137" spans="1:16" s="92" customFormat="1" x14ac:dyDescent="0.2">
      <c r="A137" s="208"/>
      <c r="B137" s="281" t="s">
        <v>4</v>
      </c>
      <c r="C137" s="159">
        <v>0.45346260880601008</v>
      </c>
      <c r="D137" s="159">
        <v>-1.405832998266987</v>
      </c>
      <c r="E137" s="159">
        <v>0.32688032582601778</v>
      </c>
      <c r="F137" s="159">
        <v>0.21628052228115369</v>
      </c>
      <c r="G137" s="159">
        <v>0.75637752646238177</v>
      </c>
      <c r="H137" s="159">
        <v>-2.792662155957859</v>
      </c>
      <c r="I137" s="159">
        <v>5.4496001504166891</v>
      </c>
      <c r="J137" s="159">
        <v>0.52121433042109366</v>
      </c>
      <c r="K137" s="159">
        <v>0.50667665074550783</v>
      </c>
      <c r="L137" s="159">
        <v>1.0365654665401181</v>
      </c>
      <c r="M137" s="159">
        <v>0.69407602379338851</v>
      </c>
      <c r="N137" s="159">
        <v>0.61783339115881741</v>
      </c>
      <c r="O137" s="194">
        <v>3.3918307901070754E-2</v>
      </c>
      <c r="P137" s="159">
        <v>0.34708378779693128</v>
      </c>
    </row>
    <row r="138" spans="1:16" s="92" customFormat="1" x14ac:dyDescent="0.2">
      <c r="A138" s="87"/>
      <c r="B138" s="345" t="s">
        <v>1</v>
      </c>
      <c r="C138" s="282">
        <v>0.18508096971929788</v>
      </c>
      <c r="D138" s="282">
        <v>-1.0914721649164516</v>
      </c>
      <c r="E138" s="282">
        <v>-0.87952100012567147</v>
      </c>
      <c r="F138" s="159">
        <v>0.7488449132852848</v>
      </c>
      <c r="G138" s="159">
        <v>-0.88723999592629221</v>
      </c>
      <c r="H138" s="282">
        <v>-1.7423600154935714</v>
      </c>
      <c r="I138" s="282">
        <v>-0.71159390538365619</v>
      </c>
      <c r="J138" s="282">
        <v>2.8575612971204478</v>
      </c>
      <c r="K138" s="282">
        <v>0.22358584658683789</v>
      </c>
      <c r="L138" s="282">
        <v>-7.2126940365357939E-2</v>
      </c>
      <c r="M138" s="282">
        <v>0.5674849514412994</v>
      </c>
      <c r="N138" s="282">
        <v>0.42007168995354949</v>
      </c>
      <c r="O138" s="194">
        <v>5.2934738162679906E-2</v>
      </c>
      <c r="P138" s="282">
        <v>8.7529663802632385E-2</v>
      </c>
    </row>
    <row r="139" spans="1:16" s="92" customFormat="1" x14ac:dyDescent="0.2">
      <c r="A139" s="87"/>
      <c r="B139" s="345"/>
      <c r="C139" s="282"/>
      <c r="D139" s="282"/>
      <c r="E139" s="282"/>
      <c r="F139" s="159"/>
      <c r="G139" s="159"/>
      <c r="H139" s="282"/>
      <c r="I139" s="282"/>
      <c r="J139" s="282"/>
      <c r="K139" s="282"/>
      <c r="L139" s="282"/>
      <c r="M139" s="282"/>
      <c r="N139" s="282"/>
      <c r="O139" s="194"/>
      <c r="P139" s="282"/>
    </row>
    <row r="140" spans="1:16" s="92" customFormat="1" x14ac:dyDescent="0.2">
      <c r="A140" s="86" t="s">
        <v>211</v>
      </c>
      <c r="B140" s="85"/>
      <c r="C140" s="161"/>
      <c r="D140" s="282"/>
      <c r="E140" s="282"/>
      <c r="F140" s="159"/>
      <c r="G140" s="159"/>
      <c r="O140" s="276"/>
    </row>
    <row r="141" spans="1:16" s="92" customFormat="1" x14ac:dyDescent="0.2">
      <c r="A141" s="208">
        <v>2015</v>
      </c>
      <c r="B141" s="208" t="s">
        <v>3</v>
      </c>
      <c r="C141" s="159">
        <v>1.5440605652817574</v>
      </c>
      <c r="D141" s="159">
        <v>0.11767305211831669</v>
      </c>
      <c r="E141" s="159">
        <v>2.23165408934205</v>
      </c>
      <c r="F141" s="159">
        <v>2.8771744130105859</v>
      </c>
      <c r="G141" s="159">
        <v>3.1930090261416799</v>
      </c>
      <c r="H141" s="159">
        <v>-2.3495827091098209</v>
      </c>
      <c r="I141" s="159">
        <v>2.6347873748882922</v>
      </c>
      <c r="J141" s="159">
        <v>5.8617077952562102</v>
      </c>
      <c r="K141" s="159">
        <v>1.0798634754085157</v>
      </c>
      <c r="L141" s="159">
        <v>1.3812644637225091</v>
      </c>
      <c r="M141" s="159">
        <v>5.1452665625193683</v>
      </c>
      <c r="N141" s="159">
        <v>0.61254757775297541</v>
      </c>
      <c r="O141" s="194">
        <v>0.19612581857051392</v>
      </c>
      <c r="P141" s="159">
        <v>1.0894760376749524</v>
      </c>
    </row>
    <row r="142" spans="1:16" s="92" customFormat="1" x14ac:dyDescent="0.2">
      <c r="A142" s="208"/>
      <c r="B142" s="208" t="s">
        <v>4</v>
      </c>
      <c r="C142" s="159">
        <v>0.82624967501223612</v>
      </c>
      <c r="D142" s="159">
        <v>0.35355669089538466</v>
      </c>
      <c r="E142" s="159">
        <v>0.21675065911903602</v>
      </c>
      <c r="F142" s="159">
        <v>-8.1043702991346223</v>
      </c>
      <c r="G142" s="159">
        <v>2.3307404718253544E-2</v>
      </c>
      <c r="H142" s="159">
        <v>4.2015983328359541</v>
      </c>
      <c r="I142" s="159">
        <v>4.5937848356080391</v>
      </c>
      <c r="J142" s="159">
        <v>10.794646605641823</v>
      </c>
      <c r="K142" s="159">
        <v>0.20579034687941977</v>
      </c>
      <c r="L142" s="159">
        <v>1.4540605411583751</v>
      </c>
      <c r="M142" s="159">
        <v>2.7800060776184354</v>
      </c>
      <c r="N142" s="159">
        <v>-0.70879313237731667</v>
      </c>
      <c r="O142" s="194">
        <v>-0.21663520512513745</v>
      </c>
      <c r="P142" s="159">
        <v>0.34960967096511197</v>
      </c>
    </row>
    <row r="143" spans="1:16" s="92" customFormat="1" x14ac:dyDescent="0.2">
      <c r="A143" s="208"/>
      <c r="B143" s="208" t="s">
        <v>1</v>
      </c>
      <c r="C143" s="159">
        <v>-0.12889456432110258</v>
      </c>
      <c r="D143" s="159">
        <v>-0.46336923803087515</v>
      </c>
      <c r="E143" s="159">
        <v>-2.427927701022925</v>
      </c>
      <c r="F143" s="159">
        <v>-12.160083483188512</v>
      </c>
      <c r="G143" s="159">
        <v>-2.6771022973851144</v>
      </c>
      <c r="H143" s="159">
        <v>1.129016670967431</v>
      </c>
      <c r="I143" s="159">
        <v>6.9352282065743065</v>
      </c>
      <c r="J143" s="159">
        <v>3.7758419542292421</v>
      </c>
      <c r="K143" s="159">
        <v>7.40396778999175E-2</v>
      </c>
      <c r="L143" s="159">
        <v>1.4365620253561362</v>
      </c>
      <c r="M143" s="159">
        <v>3.7744520376741697</v>
      </c>
      <c r="N143" s="159">
        <v>-0.68508928103988564</v>
      </c>
      <c r="O143" s="194">
        <v>-0.93681218355639029</v>
      </c>
      <c r="P143" s="159">
        <v>-0.62955626637556383</v>
      </c>
    </row>
    <row r="144" spans="1:16" s="92" customFormat="1" x14ac:dyDescent="0.2">
      <c r="A144" s="208"/>
      <c r="B144" s="208" t="s">
        <v>2</v>
      </c>
      <c r="C144" s="159">
        <v>0.23281271691710792</v>
      </c>
      <c r="D144" s="159">
        <v>-5.2908482158435133</v>
      </c>
      <c r="E144" s="159">
        <v>-3.0838184738967156</v>
      </c>
      <c r="F144" s="159">
        <v>-12.282149743059545</v>
      </c>
      <c r="G144" s="159">
        <v>-3.055237948596401</v>
      </c>
      <c r="H144" s="159">
        <v>-1.689672244145346</v>
      </c>
      <c r="I144" s="159">
        <v>7.2445985136446067</v>
      </c>
      <c r="J144" s="159">
        <v>4.4730045245608752</v>
      </c>
      <c r="K144" s="159">
        <v>0.7548834157640405</v>
      </c>
      <c r="L144" s="159">
        <v>1.0839942655606727</v>
      </c>
      <c r="M144" s="159">
        <v>2.097971651757069</v>
      </c>
      <c r="N144" s="159">
        <v>0.27112610778201596</v>
      </c>
      <c r="O144" s="194">
        <v>0.72380091886843356</v>
      </c>
      <c r="P144" s="159">
        <v>-0.29821835707236621</v>
      </c>
    </row>
    <row r="145" spans="1:16" s="92" customFormat="1" ht="21" customHeight="1" x14ac:dyDescent="0.2">
      <c r="A145" s="208">
        <v>2016</v>
      </c>
      <c r="B145" s="208" t="s">
        <v>3</v>
      </c>
      <c r="C145" s="159">
        <v>-1.9326611694159279E-2</v>
      </c>
      <c r="D145" s="159">
        <v>-1.0690752846960749</v>
      </c>
      <c r="E145" s="159">
        <v>-6.1610948112907904</v>
      </c>
      <c r="F145" s="159">
        <v>-17.800841320103899</v>
      </c>
      <c r="G145" s="159">
        <v>-6.509721092305254</v>
      </c>
      <c r="H145" s="159">
        <v>-3.0847472032327183</v>
      </c>
      <c r="I145" s="159">
        <v>5.7359485857848336</v>
      </c>
      <c r="J145" s="159">
        <v>2.1880354155201953</v>
      </c>
      <c r="K145" s="159">
        <v>1.2368545961815469</v>
      </c>
      <c r="L145" s="159">
        <v>3.3453976136107233</v>
      </c>
      <c r="M145" s="159">
        <v>-0.16375247658813041</v>
      </c>
      <c r="N145" s="159">
        <v>1.5758672306666721</v>
      </c>
      <c r="O145" s="194">
        <v>0.17224200261811706</v>
      </c>
      <c r="P145" s="159">
        <v>-0.57742247187412277</v>
      </c>
    </row>
    <row r="146" spans="1:16" s="92" customFormat="1" x14ac:dyDescent="0.2">
      <c r="A146" s="208"/>
      <c r="B146" s="208" t="s">
        <v>4</v>
      </c>
      <c r="C146" s="159">
        <v>0.34432801322763495</v>
      </c>
      <c r="D146" s="159">
        <v>-0.28698740367223419</v>
      </c>
      <c r="E146" s="159">
        <v>-5.6195729288277319</v>
      </c>
      <c r="F146" s="159">
        <v>-13.212764801707733</v>
      </c>
      <c r="G146" s="159">
        <v>-4.4273333635051593</v>
      </c>
      <c r="H146" s="159">
        <v>-10.475620842067945</v>
      </c>
      <c r="I146" s="159">
        <v>8.5017880533656118</v>
      </c>
      <c r="J146" s="159">
        <v>-0.86547730042348947</v>
      </c>
      <c r="K146" s="159">
        <v>1.824961997924146</v>
      </c>
      <c r="L146" s="159">
        <v>2.6333402027181263</v>
      </c>
      <c r="M146" s="159">
        <v>3.7923226737346383E-3</v>
      </c>
      <c r="N146" s="159">
        <v>2.938100006436617</v>
      </c>
      <c r="O146" s="194">
        <v>0.71375321035762607</v>
      </c>
      <c r="P146" s="159">
        <v>-0.24421810367419861</v>
      </c>
    </row>
    <row r="147" spans="1:16" s="92" customFormat="1" x14ac:dyDescent="0.2">
      <c r="A147" s="208"/>
      <c r="B147" s="208" t="s">
        <v>1</v>
      </c>
      <c r="C147" s="159">
        <v>0.89874822524378395</v>
      </c>
      <c r="D147" s="159">
        <v>1.5628454062685426</v>
      </c>
      <c r="E147" s="159">
        <v>-4.7275685258743145</v>
      </c>
      <c r="F147" s="159">
        <v>-6.9643988815212943</v>
      </c>
      <c r="G147" s="159">
        <v>-6.3223690595465509</v>
      </c>
      <c r="H147" s="159">
        <v>-3.2466427083827853</v>
      </c>
      <c r="I147" s="159">
        <v>8.3970703645510412</v>
      </c>
      <c r="J147" s="159">
        <v>2.0577850828036981</v>
      </c>
      <c r="K147" s="159">
        <v>2.0687414727877718</v>
      </c>
      <c r="L147" s="159">
        <v>1.1534688822528505</v>
      </c>
      <c r="M147" s="159">
        <v>-0.64328849895147755</v>
      </c>
      <c r="N147" s="159">
        <v>4.1546448716539786</v>
      </c>
      <c r="O147" s="194">
        <v>1.0825753777505831</v>
      </c>
      <c r="P147" s="159">
        <v>0.35603291517809499</v>
      </c>
    </row>
    <row r="148" spans="1:16" s="92" customFormat="1" x14ac:dyDescent="0.2">
      <c r="A148" s="208"/>
      <c r="B148" s="208" t="s">
        <v>2</v>
      </c>
      <c r="C148" s="159">
        <v>0.47036753325948588</v>
      </c>
      <c r="D148" s="159">
        <v>5.9732156289707738</v>
      </c>
      <c r="E148" s="159">
        <v>-4.9762094546507596</v>
      </c>
      <c r="F148" s="159">
        <v>-6.3184207438612532</v>
      </c>
      <c r="G148" s="159">
        <v>-6.8815658946105192</v>
      </c>
      <c r="H148" s="159">
        <v>-3.0384903274020991</v>
      </c>
      <c r="I148" s="159">
        <v>7.7917351690234726</v>
      </c>
      <c r="J148" s="159">
        <v>3.1936221148107125</v>
      </c>
      <c r="K148" s="159">
        <v>1.3941410649912278</v>
      </c>
      <c r="L148" s="159">
        <v>0.92419121814857341</v>
      </c>
      <c r="M148" s="159">
        <v>-1.0847981877371349</v>
      </c>
      <c r="N148" s="159">
        <v>3.0508185633580931</v>
      </c>
      <c r="O148" s="194">
        <v>0.5588520243227757</v>
      </c>
      <c r="P148" s="159">
        <v>-2.126546569658494E-2</v>
      </c>
    </row>
    <row r="149" spans="1:16" s="92" customFormat="1" ht="21.75" customHeight="1" x14ac:dyDescent="0.2">
      <c r="A149" s="208">
        <v>2017</v>
      </c>
      <c r="B149" s="277" t="s">
        <v>3</v>
      </c>
      <c r="C149" s="159">
        <v>1.4723386809788241</v>
      </c>
      <c r="D149" s="159">
        <v>6.4872045753511243</v>
      </c>
      <c r="E149" s="159">
        <v>-0.27010857078004769</v>
      </c>
      <c r="F149" s="159">
        <v>5.5008873546021908</v>
      </c>
      <c r="G149" s="159">
        <v>0.40581075465937477</v>
      </c>
      <c r="H149" s="159">
        <v>-6.1777342073379042</v>
      </c>
      <c r="I149" s="159">
        <v>2.9770533283030032</v>
      </c>
      <c r="J149" s="159">
        <v>6.7733850558945319</v>
      </c>
      <c r="K149" s="159">
        <v>1.3631802022420203</v>
      </c>
      <c r="L149" s="159">
        <v>-0.34178173646788323</v>
      </c>
      <c r="M149" s="159">
        <v>1.3826290571411493</v>
      </c>
      <c r="N149" s="159">
        <v>2.3888703604256545</v>
      </c>
      <c r="O149" s="194">
        <v>1.1314218882370053</v>
      </c>
      <c r="P149" s="159">
        <v>1.0249705290384048</v>
      </c>
    </row>
    <row r="150" spans="1:16" s="92" customFormat="1" x14ac:dyDescent="0.2">
      <c r="A150" s="208"/>
      <c r="B150" s="208" t="s">
        <v>4</v>
      </c>
      <c r="C150" s="159">
        <v>1.2085763375209835</v>
      </c>
      <c r="D150" s="159">
        <v>7.2386771357926927</v>
      </c>
      <c r="E150" s="159">
        <v>0.30447314325909858</v>
      </c>
      <c r="F150" s="159">
        <v>6.0729337297627195</v>
      </c>
      <c r="G150" s="159">
        <v>-0.23927463658144354</v>
      </c>
      <c r="H150" s="159">
        <v>4.0046315998942816E-2</v>
      </c>
      <c r="I150" s="159">
        <v>-1.9666683011227093</v>
      </c>
      <c r="J150" s="159">
        <v>5.7577869219549438</v>
      </c>
      <c r="K150" s="159">
        <v>0.9522380400505126</v>
      </c>
      <c r="L150" s="159">
        <v>9.9318574557294426E-2</v>
      </c>
      <c r="M150" s="159">
        <v>2.2291139374559288</v>
      </c>
      <c r="N150" s="159">
        <v>0.7979793900021237</v>
      </c>
      <c r="O150" s="194">
        <v>1.203127619622002</v>
      </c>
      <c r="P150" s="159">
        <v>0.81131480907286058</v>
      </c>
    </row>
    <row r="151" spans="1:16" s="92" customFormat="1" x14ac:dyDescent="0.2">
      <c r="A151" s="208"/>
      <c r="B151" s="278" t="s">
        <v>1</v>
      </c>
      <c r="C151" s="159">
        <v>1.4107144168816532</v>
      </c>
      <c r="D151" s="159">
        <v>5.8930123423477143</v>
      </c>
      <c r="E151" s="159">
        <v>3.0864731078463992</v>
      </c>
      <c r="F151" s="159">
        <v>5.1064838356447817</v>
      </c>
      <c r="G151" s="159">
        <v>1.9517090164101081</v>
      </c>
      <c r="H151" s="159">
        <v>8.2900389183587109</v>
      </c>
      <c r="I151" s="159">
        <v>-3.5930696275423779</v>
      </c>
      <c r="J151" s="159">
        <v>3.2483989866405993</v>
      </c>
      <c r="K151" s="159">
        <v>0.84315619220405313</v>
      </c>
      <c r="L151" s="159">
        <v>1.6101628071495622</v>
      </c>
      <c r="M151" s="159">
        <v>2.9498437043321113</v>
      </c>
      <c r="N151" s="159">
        <v>-0.2559722235781936</v>
      </c>
      <c r="O151" s="194">
        <v>1.0603393607159006</v>
      </c>
      <c r="P151" s="159">
        <v>1.0047555520514395</v>
      </c>
    </row>
    <row r="152" spans="1:16" s="92" customFormat="1" x14ac:dyDescent="0.2">
      <c r="A152" s="208"/>
      <c r="B152" s="279" t="s">
        <v>2</v>
      </c>
      <c r="C152" s="159">
        <v>1.7231394875812933</v>
      </c>
      <c r="D152" s="159">
        <v>1.9937074379048569</v>
      </c>
      <c r="E152" s="159">
        <v>4.2180813304080855</v>
      </c>
      <c r="F152" s="159">
        <v>3.9486412114781988</v>
      </c>
      <c r="G152" s="159">
        <v>3.7260732702564248</v>
      </c>
      <c r="H152" s="159">
        <v>9.0807200884874817</v>
      </c>
      <c r="I152" s="159">
        <v>-3.5662033629683787</v>
      </c>
      <c r="J152" s="159">
        <v>2.7887179420208685</v>
      </c>
      <c r="K152" s="159">
        <v>1.1089514189559724</v>
      </c>
      <c r="L152" s="159">
        <v>3.0393226939853024</v>
      </c>
      <c r="M152" s="159">
        <v>1.8750256982132285</v>
      </c>
      <c r="N152" s="159">
        <v>2.834215382303551E-2</v>
      </c>
      <c r="O152" s="194">
        <v>1.084528319504674</v>
      </c>
      <c r="P152" s="159">
        <v>1.308018517372278</v>
      </c>
    </row>
    <row r="153" spans="1:16" s="92" customFormat="1" ht="21.75" customHeight="1" x14ac:dyDescent="0.2">
      <c r="A153" s="208">
        <v>2018</v>
      </c>
      <c r="B153" s="280" t="s">
        <v>3</v>
      </c>
      <c r="C153" s="159">
        <v>1.2495793091076512</v>
      </c>
      <c r="D153" s="159">
        <v>0.97836403956312878</v>
      </c>
      <c r="E153" s="159">
        <v>3.209606710214663</v>
      </c>
      <c r="F153" s="159">
        <v>0.73005851658640708</v>
      </c>
      <c r="G153" s="159">
        <v>2.2777213021197396</v>
      </c>
      <c r="H153" s="159">
        <v>10.258727979696447</v>
      </c>
      <c r="I153" s="159">
        <v>-3.395386657104793</v>
      </c>
      <c r="J153" s="159">
        <v>-1.9843124550914304</v>
      </c>
      <c r="K153" s="159">
        <v>1.1031061336498116</v>
      </c>
      <c r="L153" s="159">
        <v>2.1437882461038615</v>
      </c>
      <c r="M153" s="159">
        <v>2.077886498746162</v>
      </c>
      <c r="N153" s="159">
        <v>0.57072514421976361</v>
      </c>
      <c r="O153" s="194">
        <v>0.85310056835870007</v>
      </c>
      <c r="P153" s="159">
        <v>0.82853298108955808</v>
      </c>
    </row>
    <row r="154" spans="1:16" s="92" customFormat="1" x14ac:dyDescent="0.2">
      <c r="A154" s="208"/>
      <c r="B154" s="281" t="s">
        <v>4</v>
      </c>
      <c r="C154" s="159">
        <v>1.6277693992460041</v>
      </c>
      <c r="D154" s="159">
        <v>-1.8893177135472561</v>
      </c>
      <c r="E154" s="159">
        <v>3.9818470028443409</v>
      </c>
      <c r="F154" s="159">
        <v>9.8080497121788568E-2</v>
      </c>
      <c r="G154" s="159">
        <v>3.7444355074201185</v>
      </c>
      <c r="H154" s="159">
        <v>7.1559813546884676</v>
      </c>
      <c r="I154" s="159">
        <v>3.2016080526626745</v>
      </c>
      <c r="J154" s="159">
        <v>-1.628349651947647</v>
      </c>
      <c r="K154" s="159">
        <v>1.457786701062358</v>
      </c>
      <c r="L154" s="159">
        <v>2.8934531686179321</v>
      </c>
      <c r="M154" s="159">
        <v>2.4673860050042684</v>
      </c>
      <c r="N154" s="159">
        <v>1.2308430043584284</v>
      </c>
      <c r="O154" s="194">
        <v>0.63465018607882229</v>
      </c>
      <c r="P154" s="159">
        <v>1.197279816917729</v>
      </c>
    </row>
    <row r="155" spans="1:16" s="92" customFormat="1" x14ac:dyDescent="0.2">
      <c r="A155" s="84"/>
      <c r="B155" s="346" t="s">
        <v>1</v>
      </c>
      <c r="C155" s="282">
        <v>1.3392245228903921</v>
      </c>
      <c r="D155" s="282">
        <v>-3.3741710541301817</v>
      </c>
      <c r="E155" s="282">
        <v>1.4481158541631789</v>
      </c>
      <c r="F155" s="159">
        <v>-0.49959182936205604</v>
      </c>
      <c r="G155" s="159">
        <v>3.1961927698724857</v>
      </c>
      <c r="H155" s="282">
        <v>-3.3348311825920351</v>
      </c>
      <c r="I155" s="282">
        <v>3.5839240389969218</v>
      </c>
      <c r="J155" s="282">
        <v>1.9511597201554487</v>
      </c>
      <c r="K155" s="282">
        <v>1.3464220183180942</v>
      </c>
      <c r="L155" s="282">
        <v>1.9035548841201289</v>
      </c>
      <c r="M155" s="282">
        <v>2.8277638987742382</v>
      </c>
      <c r="N155" s="282">
        <v>1.476195165205918</v>
      </c>
      <c r="O155" s="194">
        <v>0.44101849320226094</v>
      </c>
      <c r="P155" s="282">
        <v>0.91891240981138989</v>
      </c>
    </row>
    <row r="156" spans="1:16" s="92" customFormat="1" x14ac:dyDescent="0.2">
      <c r="A156" s="84"/>
      <c r="B156" s="346"/>
      <c r="C156" s="282"/>
      <c r="D156" s="282"/>
      <c r="E156" s="282"/>
      <c r="F156" s="159"/>
      <c r="G156" s="159"/>
      <c r="H156" s="282"/>
      <c r="I156" s="282"/>
      <c r="J156" s="282"/>
      <c r="K156" s="282"/>
      <c r="L156" s="282"/>
      <c r="M156" s="282"/>
      <c r="N156" s="282"/>
      <c r="O156" s="194"/>
      <c r="P156" s="282"/>
    </row>
    <row r="157" spans="1:16" s="92" customFormat="1" ht="14.25" x14ac:dyDescent="0.2">
      <c r="A157" s="86" t="s">
        <v>229</v>
      </c>
      <c r="B157" s="85"/>
      <c r="F157" s="208"/>
      <c r="G157" s="208"/>
      <c r="O157" s="276"/>
    </row>
    <row r="158" spans="1:16" s="92" customFormat="1" x14ac:dyDescent="0.2">
      <c r="A158" s="208">
        <v>2015</v>
      </c>
      <c r="B158" s="208" t="s">
        <v>3</v>
      </c>
      <c r="C158" s="159">
        <v>1.8270063019850369</v>
      </c>
      <c r="D158" s="159">
        <v>5.9721940219412488</v>
      </c>
      <c r="E158" s="159">
        <v>3.5121175317639199</v>
      </c>
      <c r="F158" s="159">
        <v>12.516990675144797</v>
      </c>
      <c r="G158" s="159">
        <v>5.4690610313336521</v>
      </c>
      <c r="H158" s="159">
        <v>-7.7706612735684644</v>
      </c>
      <c r="I158" s="159">
        <v>-0.57926204817586324</v>
      </c>
      <c r="J158" s="159">
        <v>1.7926836513493924</v>
      </c>
      <c r="K158" s="159">
        <v>1.3696044947798214</v>
      </c>
      <c r="L158" s="159">
        <v>1.4408863638941654</v>
      </c>
      <c r="M158" s="159">
        <v>5.1160661690988718</v>
      </c>
      <c r="N158" s="159">
        <v>1.5226235880293899</v>
      </c>
      <c r="O158" s="194">
        <v>1.9488984343098537E-2</v>
      </c>
      <c r="P158" s="159">
        <v>1.4096799058278151</v>
      </c>
    </row>
    <row r="159" spans="1:16" s="92" customFormat="1" x14ac:dyDescent="0.2">
      <c r="A159" s="208"/>
      <c r="B159" s="208" t="s">
        <v>4</v>
      </c>
      <c r="C159" s="159">
        <v>1.5721422731900958</v>
      </c>
      <c r="D159" s="159">
        <v>3.3906738157720611</v>
      </c>
      <c r="E159" s="159">
        <v>2.8453734924589753</v>
      </c>
      <c r="F159" s="159">
        <v>5.9536380505086584</v>
      </c>
      <c r="G159" s="159">
        <v>4.2838250789204722</v>
      </c>
      <c r="H159" s="159">
        <v>-4.0423982954018101</v>
      </c>
      <c r="I159" s="159">
        <v>0.8058793703335283</v>
      </c>
      <c r="J159" s="159">
        <v>4.9850958428375804</v>
      </c>
      <c r="K159" s="159">
        <v>0.97911831189126985</v>
      </c>
      <c r="L159" s="159">
        <v>1.4557340693913403</v>
      </c>
      <c r="M159" s="159">
        <v>4.0367940224883085</v>
      </c>
      <c r="N159" s="159">
        <v>0.71037295092341424</v>
      </c>
      <c r="O159" s="194">
        <v>8.4477091556394157E-2</v>
      </c>
      <c r="P159" s="159">
        <v>1.1307234791079424</v>
      </c>
    </row>
    <row r="160" spans="1:16" s="92" customFormat="1" x14ac:dyDescent="0.2">
      <c r="A160" s="208"/>
      <c r="B160" s="208" t="s">
        <v>1</v>
      </c>
      <c r="C160" s="159">
        <v>0.99764461942261562</v>
      </c>
      <c r="D160" s="159">
        <v>1.783262545826716</v>
      </c>
      <c r="E160" s="159">
        <v>1.1163922361321283</v>
      </c>
      <c r="F160" s="159">
        <v>-1.6116998546972638</v>
      </c>
      <c r="G160" s="159">
        <v>1.8476565719900009</v>
      </c>
      <c r="H160" s="159">
        <v>-1.1839896653639812</v>
      </c>
      <c r="I160" s="159">
        <v>3.3017362058531461</v>
      </c>
      <c r="J160" s="159">
        <v>5.5453123559704665</v>
      </c>
      <c r="K160" s="159">
        <v>0.59242246747804472</v>
      </c>
      <c r="L160" s="159">
        <v>1.4114798054988569</v>
      </c>
      <c r="M160" s="159">
        <v>4.0232228613931369</v>
      </c>
      <c r="N160" s="159">
        <v>7.3781315620550458E-2</v>
      </c>
      <c r="O160" s="194">
        <v>-0.32023936299074762</v>
      </c>
      <c r="P160" s="159">
        <v>0.53285159950507932</v>
      </c>
    </row>
    <row r="161" spans="1:16" s="92" customFormat="1" x14ac:dyDescent="0.2">
      <c r="A161" s="208"/>
      <c r="B161" s="208" t="s">
        <v>2</v>
      </c>
      <c r="C161" s="159">
        <v>0.61498379688079297</v>
      </c>
      <c r="D161" s="159">
        <v>-1.3590532200445722</v>
      </c>
      <c r="E161" s="159">
        <v>-0.78060554351229428</v>
      </c>
      <c r="F161" s="159">
        <v>-7.5695314964174401</v>
      </c>
      <c r="G161" s="159">
        <v>-0.66572145761625734</v>
      </c>
      <c r="H161" s="159">
        <v>0.28261478659180739</v>
      </c>
      <c r="I161" s="159">
        <v>5.3350242355407715</v>
      </c>
      <c r="J161" s="159">
        <v>6.1716811022622835</v>
      </c>
      <c r="K161" s="159">
        <v>0.52719905121260524</v>
      </c>
      <c r="L161" s="159">
        <v>1.3385260123190648</v>
      </c>
      <c r="M161" s="159">
        <v>3.4337678732887156</v>
      </c>
      <c r="N161" s="159">
        <v>-0.13058762205713492</v>
      </c>
      <c r="O161" s="194">
        <v>-6.1059023631401033E-2</v>
      </c>
      <c r="P161" s="159">
        <v>0.12479827182903591</v>
      </c>
    </row>
    <row r="162" spans="1:16" s="92" customFormat="1" ht="21.75" customHeight="1" x14ac:dyDescent="0.2">
      <c r="A162" s="283">
        <v>2016</v>
      </c>
      <c r="B162" s="283" t="s">
        <v>3</v>
      </c>
      <c r="C162" s="159">
        <v>0.22660192702744553</v>
      </c>
      <c r="D162" s="159">
        <v>-1.6526138586910832</v>
      </c>
      <c r="E162" s="159">
        <v>-2.878965667832091</v>
      </c>
      <c r="F162" s="159">
        <v>-12.544158318367238</v>
      </c>
      <c r="G162" s="159">
        <v>-3.0719429884693739</v>
      </c>
      <c r="H162" s="159">
        <v>0.10948238026530532</v>
      </c>
      <c r="I162" s="159">
        <v>6.117851240427953</v>
      </c>
      <c r="J162" s="159">
        <v>5.2305508627223531</v>
      </c>
      <c r="K162" s="159">
        <v>0.56793854987418513</v>
      </c>
      <c r="L162" s="159">
        <v>1.8307665029254423</v>
      </c>
      <c r="M162" s="159">
        <v>2.0990763564085029</v>
      </c>
      <c r="N162" s="159">
        <v>0.10983172544445097</v>
      </c>
      <c r="O162" s="194">
        <v>-6.6906901874048685E-2</v>
      </c>
      <c r="P162" s="159">
        <v>-0.2897318151390067</v>
      </c>
    </row>
    <row r="163" spans="1:16" s="92" customFormat="1" ht="12.75" customHeight="1" x14ac:dyDescent="0.2">
      <c r="A163" s="283"/>
      <c r="B163" s="283" t="s">
        <v>4</v>
      </c>
      <c r="C163" s="159">
        <v>0.10729425679643612</v>
      </c>
      <c r="D163" s="159">
        <v>-1.8093668352160677</v>
      </c>
      <c r="E163" s="159">
        <v>-4.3243577056272642</v>
      </c>
      <c r="F163" s="159">
        <v>-13.845813129755513</v>
      </c>
      <c r="G163" s="159">
        <v>-4.1645578901619018</v>
      </c>
      <c r="H163" s="159">
        <v>-3.6486495434669735</v>
      </c>
      <c r="I163" s="159">
        <v>7.1086185288303199</v>
      </c>
      <c r="J163" s="159">
        <v>2.3501139164343243</v>
      </c>
      <c r="K163" s="159">
        <v>0.97242133122789198</v>
      </c>
      <c r="L163" s="159">
        <v>2.1254283158061469</v>
      </c>
      <c r="M163" s="159">
        <v>1.4042513360695352</v>
      </c>
      <c r="N163" s="159">
        <v>1.0205912683561138</v>
      </c>
      <c r="O163" s="194">
        <v>0.16517375613361196</v>
      </c>
      <c r="P163" s="159">
        <v>-0.43743859438963284</v>
      </c>
    </row>
    <row r="164" spans="1:16" s="92" customFormat="1" ht="12.75" customHeight="1" x14ac:dyDescent="0.2">
      <c r="A164" s="283"/>
      <c r="B164" s="283" t="s">
        <v>1</v>
      </c>
      <c r="C164" s="159">
        <v>0.36376165713403452</v>
      </c>
      <c r="D164" s="159">
        <v>-1.3096964376282187</v>
      </c>
      <c r="E164" s="159">
        <v>-4.8976401564195129</v>
      </c>
      <c r="F164" s="159">
        <v>-12.689065964395681</v>
      </c>
      <c r="G164" s="159">
        <v>-5.0709434784271537</v>
      </c>
      <c r="H164" s="159">
        <v>-4.6879980248618693</v>
      </c>
      <c r="I164" s="159">
        <v>7.4791200472857184</v>
      </c>
      <c r="J164" s="159">
        <v>1.9277843181857861</v>
      </c>
      <c r="K164" s="159">
        <v>1.4716935250741585</v>
      </c>
      <c r="L164" s="159">
        <v>2.0515569551378547</v>
      </c>
      <c r="M164" s="159">
        <v>0.32110317889669204</v>
      </c>
      <c r="N164" s="159">
        <v>2.2329776312313072</v>
      </c>
      <c r="O164" s="194">
        <v>0.67262639940942393</v>
      </c>
      <c r="P164" s="159">
        <v>-0.19172636967390133</v>
      </c>
    </row>
    <row r="165" spans="1:16" s="92" customFormat="1" ht="12.75" customHeight="1" x14ac:dyDescent="0.2">
      <c r="A165" s="283"/>
      <c r="B165" s="283" t="s">
        <v>2</v>
      </c>
      <c r="C165" s="159">
        <v>0.42319030993652973</v>
      </c>
      <c r="D165" s="159">
        <v>1.5258120599999927</v>
      </c>
      <c r="E165" s="159">
        <v>-5.3793388527689672</v>
      </c>
      <c r="F165" s="159">
        <v>-11.267431837218325</v>
      </c>
      <c r="G165" s="159">
        <v>-6.0368389500000035</v>
      </c>
      <c r="H165" s="159">
        <v>-5.0293879724999897</v>
      </c>
      <c r="I165" s="159">
        <v>7.6134601634516912</v>
      </c>
      <c r="J165" s="159">
        <v>1.6331574302041219</v>
      </c>
      <c r="K165" s="159">
        <v>1.6309456550815469</v>
      </c>
      <c r="L165" s="159">
        <v>2.0088582826506638</v>
      </c>
      <c r="M165" s="159">
        <v>-0.4742720549051711</v>
      </c>
      <c r="N165" s="159">
        <v>2.9309190474266984</v>
      </c>
      <c r="O165" s="194">
        <v>0.63138936493689357</v>
      </c>
      <c r="P165" s="159">
        <v>-0.12242123812910677</v>
      </c>
    </row>
    <row r="166" spans="1:16" s="92" customFormat="1" ht="21.75" customHeight="1" x14ac:dyDescent="0.2">
      <c r="A166" s="283">
        <v>2017</v>
      </c>
      <c r="B166" s="283" t="s">
        <v>3</v>
      </c>
      <c r="C166" s="159">
        <v>0.79623773781833052</v>
      </c>
      <c r="D166" s="159">
        <v>3.4158077363257036</v>
      </c>
      <c r="E166" s="159">
        <v>-3.9325105575802723</v>
      </c>
      <c r="F166" s="159">
        <v>-5.5985331102631477</v>
      </c>
      <c r="G166" s="159">
        <v>-4.3540701262231778</v>
      </c>
      <c r="H166" s="159">
        <v>-5.8164677087417971</v>
      </c>
      <c r="I166" s="159">
        <v>6.8774686982894764</v>
      </c>
      <c r="J166" s="159">
        <v>2.7715170109608351</v>
      </c>
      <c r="K166" s="159">
        <v>1.6615371721973702</v>
      </c>
      <c r="L166" s="159">
        <v>1.0823315515820155</v>
      </c>
      <c r="M166" s="159">
        <v>-8.8160824176895858E-2</v>
      </c>
      <c r="N166" s="159">
        <v>3.1305336809605535</v>
      </c>
      <c r="O166" s="194">
        <v>0.87167545312395589</v>
      </c>
      <c r="P166" s="159">
        <v>0.27807084354016354</v>
      </c>
    </row>
    <row r="167" spans="1:16" s="92" customFormat="1" ht="12.75" customHeight="1" x14ac:dyDescent="0.2">
      <c r="A167" s="283"/>
      <c r="B167" s="283" t="s">
        <v>4</v>
      </c>
      <c r="C167" s="159">
        <v>1.0125238689482927</v>
      </c>
      <c r="D167" s="159">
        <v>5.3095756474677387</v>
      </c>
      <c r="E167" s="159">
        <v>-2.4590241699328459</v>
      </c>
      <c r="F167" s="159">
        <v>-0.72434481323574573</v>
      </c>
      <c r="G167" s="159">
        <v>-3.3277400044271985</v>
      </c>
      <c r="H167" s="159">
        <v>-3.1550661007765086</v>
      </c>
      <c r="I167" s="159">
        <v>4.175361851066171</v>
      </c>
      <c r="J167" s="159">
        <v>4.4415179905226267</v>
      </c>
      <c r="K167" s="159">
        <v>1.4423197552315514</v>
      </c>
      <c r="L167" s="159">
        <v>0.4531292053410283</v>
      </c>
      <c r="M167" s="159">
        <v>0.46476529152725732</v>
      </c>
      <c r="N167" s="159">
        <v>2.5854000163713664</v>
      </c>
      <c r="O167" s="194">
        <v>0.99409249280701317</v>
      </c>
      <c r="P167" s="159">
        <v>0.54244046344969377</v>
      </c>
    </row>
    <row r="168" spans="1:16" s="92" customFormat="1" ht="12.75" customHeight="1" x14ac:dyDescent="0.2">
      <c r="A168" s="283"/>
      <c r="B168" s="283" t="s">
        <v>1</v>
      </c>
      <c r="C168" s="159">
        <v>1.1406833584124598</v>
      </c>
      <c r="D168" s="159">
        <v>6.3972202464724148</v>
      </c>
      <c r="E168" s="159">
        <v>-0.51925348839380092</v>
      </c>
      <c r="F168" s="159">
        <v>2.3899681144336</v>
      </c>
      <c r="G168" s="159">
        <v>-1.2710282852442418</v>
      </c>
      <c r="H168" s="159">
        <v>-0.33824542722797446</v>
      </c>
      <c r="I168" s="159">
        <v>1.1710105239557151</v>
      </c>
      <c r="J168" s="159">
        <v>4.7314913300478736</v>
      </c>
      <c r="K168" s="159">
        <v>1.1368466300450564</v>
      </c>
      <c r="L168" s="159">
        <v>0.56931351986837342</v>
      </c>
      <c r="M168" s="159">
        <v>1.3564076037532544</v>
      </c>
      <c r="N168" s="159">
        <v>1.4784085531211844</v>
      </c>
      <c r="O168" s="194">
        <v>0.98874872024437366</v>
      </c>
      <c r="P168" s="159">
        <v>0.70469164872392298</v>
      </c>
    </row>
    <row r="169" spans="1:16" s="92" customFormat="1" ht="12.75" customHeight="1" x14ac:dyDescent="0.2">
      <c r="A169" s="283"/>
      <c r="B169" s="283" t="s">
        <v>2</v>
      </c>
      <c r="C169" s="159">
        <v>1.4538498083196174</v>
      </c>
      <c r="D169" s="159">
        <v>5.3656616890633018</v>
      </c>
      <c r="E169" s="159">
        <v>1.8194173725805172</v>
      </c>
      <c r="F169" s="159">
        <v>5.1481075575289452</v>
      </c>
      <c r="G169" s="159">
        <v>1.4413219996026641</v>
      </c>
      <c r="H169" s="159">
        <v>2.6992815090183768</v>
      </c>
      <c r="I169" s="159">
        <v>-1.5844408545026027</v>
      </c>
      <c r="J169" s="159">
        <v>4.6158351635823607</v>
      </c>
      <c r="K169" s="159">
        <v>1.0662517955178998</v>
      </c>
      <c r="L169" s="159">
        <v>1.0951736701992871</v>
      </c>
      <c r="M169" s="159">
        <v>2.1067888949216211</v>
      </c>
      <c r="N169" s="159">
        <v>0.72889510709022431</v>
      </c>
      <c r="O169" s="194">
        <v>1.1197676715802061</v>
      </c>
      <c r="P169" s="159">
        <v>1.0373268205367765</v>
      </c>
    </row>
    <row r="170" spans="1:16" s="92" customFormat="1" ht="21.75" customHeight="1" x14ac:dyDescent="0.2">
      <c r="A170" s="283">
        <v>2018</v>
      </c>
      <c r="B170" s="280" t="s">
        <v>3</v>
      </c>
      <c r="C170" s="159">
        <v>1.3978374630165007</v>
      </c>
      <c r="D170" s="159">
        <v>3.9696318338602197</v>
      </c>
      <c r="E170" s="159">
        <v>2.700384718719576</v>
      </c>
      <c r="F170" s="159">
        <v>3.9299492888053607</v>
      </c>
      <c r="G170" s="159">
        <v>1.916155489813903</v>
      </c>
      <c r="H170" s="159">
        <v>6.929381539201799</v>
      </c>
      <c r="I170" s="159">
        <v>-3.1313750799514111</v>
      </c>
      <c r="J170" s="159">
        <v>2.3980347938585282</v>
      </c>
      <c r="K170" s="159">
        <v>1.0019701953431479</v>
      </c>
      <c r="L170" s="159">
        <v>1.7195032204105019</v>
      </c>
      <c r="M170" s="159">
        <v>2.2804961044224399</v>
      </c>
      <c r="N170" s="159">
        <v>0.28362785972146298</v>
      </c>
      <c r="O170" s="159">
        <v>1.049840489434942</v>
      </c>
      <c r="P170" s="284">
        <v>0.98791468558839313</v>
      </c>
    </row>
    <row r="171" spans="1:16" s="92" customFormat="1" x14ac:dyDescent="0.2">
      <c r="A171" s="283"/>
      <c r="B171" s="281" t="s">
        <v>4</v>
      </c>
      <c r="C171" s="159">
        <v>1.5025692350579192</v>
      </c>
      <c r="D171" s="159">
        <v>1.6903471928514762</v>
      </c>
      <c r="E171" s="159">
        <v>3.6234588751888595</v>
      </c>
      <c r="F171" s="159">
        <v>2.4392323116486097</v>
      </c>
      <c r="G171" s="159">
        <v>2.9240874240894072</v>
      </c>
      <c r="H171" s="159">
        <v>8.6973819333673958</v>
      </c>
      <c r="I171" s="159">
        <v>-1.866292171246883</v>
      </c>
      <c r="J171" s="159">
        <v>0.56768742137589356</v>
      </c>
      <c r="K171" s="159">
        <v>1.1286521444821744</v>
      </c>
      <c r="L171" s="159">
        <v>2.4214747984180178</v>
      </c>
      <c r="M171" s="159">
        <v>2.3404559707186365</v>
      </c>
      <c r="N171" s="159">
        <v>0.39270537220339463</v>
      </c>
      <c r="O171" s="159">
        <v>0.90747269561289556</v>
      </c>
      <c r="P171" s="284">
        <v>1.0843685458953587</v>
      </c>
    </row>
    <row r="172" spans="1:16" s="92" customFormat="1" ht="13.5" thickBot="1" x14ac:dyDescent="0.25">
      <c r="A172" s="359"/>
      <c r="B172" s="360" t="s">
        <v>1</v>
      </c>
      <c r="C172" s="209">
        <v>1.4842685855048785</v>
      </c>
      <c r="D172" s="209">
        <v>-0.59834427148554425</v>
      </c>
      <c r="E172" s="209">
        <v>3.2039170932994949</v>
      </c>
      <c r="F172" s="209">
        <v>1.0428365862103988</v>
      </c>
      <c r="G172" s="209">
        <v>3.2312489656418677</v>
      </c>
      <c r="H172" s="209">
        <v>5.6058470312278246</v>
      </c>
      <c r="I172" s="209">
        <v>-8.8797204748971126E-2</v>
      </c>
      <c r="J172" s="209">
        <v>0.26421926057690825</v>
      </c>
      <c r="K172" s="209">
        <v>1.2544350552591936</v>
      </c>
      <c r="L172" s="209">
        <v>2.4923432951051296</v>
      </c>
      <c r="M172" s="209">
        <v>2.3141390057066928</v>
      </c>
      <c r="N172" s="209">
        <v>0.82658864726992931</v>
      </c>
      <c r="O172" s="361">
        <v>0.75230453767939309</v>
      </c>
      <c r="P172" s="209">
        <v>1.0626136113295672</v>
      </c>
    </row>
    <row r="173" spans="1:16" x14ac:dyDescent="0.2">
      <c r="A173" s="342" t="s">
        <v>230</v>
      </c>
      <c r="B173" s="342"/>
      <c r="C173" s="342"/>
      <c r="D173" s="342"/>
      <c r="E173" s="342"/>
      <c r="F173" s="342"/>
      <c r="G173" s="342"/>
      <c r="H173" s="91"/>
      <c r="I173" s="91"/>
      <c r="J173" s="91"/>
      <c r="K173" s="91"/>
      <c r="L173" s="357"/>
      <c r="M173" s="358"/>
      <c r="N173" s="91"/>
      <c r="O173" s="91"/>
      <c r="P173" s="91"/>
    </row>
    <row r="174" spans="1:16" x14ac:dyDescent="0.2">
      <c r="A174" s="200" t="s">
        <v>214</v>
      </c>
      <c r="B174" s="200"/>
      <c r="C174" s="200"/>
      <c r="D174" s="200"/>
      <c r="E174" s="200"/>
      <c r="F174" s="200"/>
      <c r="G174" s="200"/>
      <c r="L174" s="187"/>
      <c r="M174" s="188"/>
    </row>
    <row r="175" spans="1:16" x14ac:dyDescent="0.2">
      <c r="A175" s="378" t="s">
        <v>17</v>
      </c>
      <c r="B175" s="378"/>
      <c r="C175" s="378"/>
      <c r="D175" s="378"/>
      <c r="E175" s="378"/>
      <c r="F175" s="378"/>
      <c r="G175" s="378"/>
      <c r="L175" s="187"/>
      <c r="M175" s="188"/>
    </row>
    <row r="176" spans="1:16" x14ac:dyDescent="0.2">
      <c r="A176" s="342" t="s">
        <v>215</v>
      </c>
      <c r="B176" s="342"/>
      <c r="C176" s="342"/>
      <c r="D176" s="342"/>
      <c r="E176" s="342"/>
      <c r="F176" s="342"/>
      <c r="G176" s="342"/>
      <c r="L176" s="187"/>
      <c r="M176" s="188"/>
    </row>
    <row r="177" spans="1:14" x14ac:dyDescent="0.2">
      <c r="A177" s="200" t="s">
        <v>253</v>
      </c>
      <c r="D177" s="162"/>
      <c r="L177" s="187"/>
      <c r="M177" s="188"/>
    </row>
    <row r="178" spans="1:14" x14ac:dyDescent="0.2">
      <c r="D178" s="162"/>
      <c r="E178" s="189"/>
      <c r="L178" s="187"/>
      <c r="M178" s="188"/>
      <c r="N178" s="190"/>
    </row>
    <row r="179" spans="1:14" x14ac:dyDescent="0.2">
      <c r="D179" s="162"/>
      <c r="E179" s="189"/>
    </row>
    <row r="180" spans="1:14" x14ac:dyDescent="0.2">
      <c r="D180" s="162"/>
      <c r="E180" s="189"/>
      <c r="N180" s="191"/>
    </row>
    <row r="184" spans="1:14" x14ac:dyDescent="0.2">
      <c r="C184" s="192"/>
      <c r="D184" s="193"/>
      <c r="E184" s="192"/>
      <c r="F184" s="192"/>
      <c r="G184" s="192"/>
    </row>
    <row r="185" spans="1:14" x14ac:dyDescent="0.2">
      <c r="C185" s="192"/>
      <c r="D185" s="193"/>
      <c r="E185" s="192"/>
      <c r="F185" s="192"/>
      <c r="G185" s="192"/>
    </row>
    <row r="204" spans="1:7" x14ac:dyDescent="0.2">
      <c r="A204" s="91"/>
      <c r="B204" s="91"/>
      <c r="C204" s="91"/>
      <c r="D204" s="93"/>
      <c r="E204" s="91"/>
      <c r="F204" s="91"/>
      <c r="G204" s="91"/>
    </row>
    <row r="205" spans="1:7" x14ac:dyDescent="0.2">
      <c r="A205" s="91"/>
      <c r="B205" s="91"/>
      <c r="C205" s="91"/>
      <c r="D205" s="93"/>
      <c r="E205" s="91"/>
      <c r="F205" s="91"/>
      <c r="G205" s="91"/>
    </row>
    <row r="206" spans="1:7" x14ac:dyDescent="0.2">
      <c r="A206" s="91"/>
      <c r="B206" s="91"/>
      <c r="C206" s="91"/>
      <c r="D206" s="93"/>
      <c r="E206" s="91"/>
      <c r="F206" s="91"/>
      <c r="G206" s="91"/>
    </row>
    <row r="207" spans="1:7" x14ac:dyDescent="0.2">
      <c r="A207" s="91"/>
      <c r="B207" s="91"/>
      <c r="C207" s="91"/>
      <c r="D207" s="93"/>
      <c r="E207" s="91"/>
      <c r="F207" s="91"/>
      <c r="G207" s="91"/>
    </row>
    <row r="208" spans="1:7" x14ac:dyDescent="0.2">
      <c r="A208" s="91"/>
      <c r="B208" s="91"/>
      <c r="C208" s="91"/>
      <c r="D208" s="93"/>
      <c r="E208" s="91"/>
      <c r="F208" s="91"/>
      <c r="G208" s="91"/>
    </row>
    <row r="209" spans="1:7" x14ac:dyDescent="0.2">
      <c r="A209" s="91"/>
      <c r="B209" s="91"/>
      <c r="C209" s="91"/>
      <c r="D209" s="93"/>
      <c r="E209" s="91"/>
      <c r="F209" s="91"/>
      <c r="G209" s="91"/>
    </row>
    <row r="210" spans="1:7" x14ac:dyDescent="0.2">
      <c r="A210" s="91"/>
      <c r="B210" s="91"/>
      <c r="C210" s="91"/>
      <c r="D210" s="93"/>
      <c r="E210" s="91"/>
      <c r="F210" s="91"/>
      <c r="G210" s="91"/>
    </row>
    <row r="211" spans="1:7" x14ac:dyDescent="0.2">
      <c r="A211" s="91"/>
      <c r="B211" s="91"/>
      <c r="C211" s="91"/>
      <c r="D211" s="93"/>
      <c r="E211" s="91"/>
      <c r="F211" s="91"/>
      <c r="G211" s="91"/>
    </row>
    <row r="212" spans="1:7" x14ac:dyDescent="0.2">
      <c r="A212" s="91"/>
      <c r="B212" s="91"/>
      <c r="C212" s="91"/>
      <c r="D212" s="93"/>
      <c r="E212" s="91"/>
      <c r="F212" s="91"/>
      <c r="G212" s="91"/>
    </row>
    <row r="213" spans="1:7" x14ac:dyDescent="0.2">
      <c r="A213" s="91"/>
      <c r="B213" s="91"/>
      <c r="C213" s="91"/>
      <c r="D213" s="93"/>
      <c r="E213" s="91"/>
      <c r="F213" s="91"/>
      <c r="G213" s="91"/>
    </row>
    <row r="214" spans="1:7" x14ac:dyDescent="0.2">
      <c r="A214" s="91"/>
      <c r="B214" s="91"/>
      <c r="C214" s="91"/>
      <c r="D214" s="93"/>
      <c r="E214" s="91"/>
      <c r="F214" s="91"/>
      <c r="G214" s="91"/>
    </row>
    <row r="215" spans="1:7" x14ac:dyDescent="0.2">
      <c r="A215" s="91"/>
      <c r="B215" s="91"/>
      <c r="C215" s="91"/>
      <c r="D215" s="93"/>
      <c r="E215" s="91"/>
      <c r="F215" s="91"/>
      <c r="G215" s="91"/>
    </row>
    <row r="216" spans="1:7" x14ac:dyDescent="0.2">
      <c r="A216" s="91"/>
      <c r="B216" s="91"/>
      <c r="C216" s="91"/>
      <c r="D216" s="93"/>
      <c r="E216" s="91"/>
      <c r="F216" s="91"/>
      <c r="G216" s="91"/>
    </row>
    <row r="217" spans="1:7" x14ac:dyDescent="0.2">
      <c r="A217" s="91"/>
      <c r="B217" s="91"/>
      <c r="C217" s="91"/>
      <c r="D217" s="93"/>
      <c r="E217" s="91"/>
      <c r="F217" s="91"/>
      <c r="G217" s="91"/>
    </row>
    <row r="218" spans="1:7" x14ac:dyDescent="0.2">
      <c r="A218" s="91"/>
      <c r="B218" s="91"/>
      <c r="C218" s="91"/>
      <c r="D218" s="93"/>
      <c r="E218" s="91"/>
      <c r="F218" s="91"/>
      <c r="G218" s="91"/>
    </row>
    <row r="271" spans="3:7" x14ac:dyDescent="0.2">
      <c r="C271" s="110"/>
      <c r="D271" s="110"/>
      <c r="E271" s="110"/>
      <c r="F271" s="110"/>
      <c r="G271" s="110"/>
    </row>
  </sheetData>
  <mergeCells count="2">
    <mergeCell ref="A175:G175"/>
    <mergeCell ref="A1:O1"/>
  </mergeCells>
  <pageMargins left="0.55118110236220474" right="0.55118110236220474" top="0.78740157480314965" bottom="0.78740157480314965" header="0.51181102362204722" footer="0.51181102362204722"/>
  <pageSetup paperSize="9" scale="4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R175"/>
  <sheetViews>
    <sheetView zoomScaleNormal="100" zoomScaleSheetLayoutView="85" workbookViewId="0">
      <pane ySplit="9" topLeftCell="A10" activePane="bottomLeft" state="frozen"/>
      <selection activeCell="E32" sqref="E32"/>
      <selection pane="bottomLeft" sqref="A1:O1"/>
    </sheetView>
  </sheetViews>
  <sheetFormatPr defaultRowHeight="12.75" customHeight="1" x14ac:dyDescent="0.2"/>
  <cols>
    <col min="1" max="1" customWidth="true" style="91" width="7.140625" collapsed="false"/>
    <col min="2" max="2" bestFit="true" customWidth="true" style="91" width="15.0" collapsed="false"/>
    <col min="3" max="3" customWidth="true" style="91" width="12.140625" collapsed="false"/>
    <col min="4" max="4" bestFit="true" customWidth="true" style="91" width="15.5703125" collapsed="false"/>
    <col min="5" max="5" customWidth="true" style="91" width="15.42578125" collapsed="false"/>
    <col min="6" max="6" bestFit="true" customWidth="true" style="91" width="17.140625" collapsed="false"/>
    <col min="7" max="7" customWidth="true" style="91" width="11.0" collapsed="false"/>
    <col min="8" max="9" customWidth="true" style="91" width="12.140625" collapsed="false"/>
    <col min="10" max="10" customWidth="true" style="91" width="13.0" collapsed="false"/>
    <col min="11" max="11" bestFit="true" customWidth="true" style="91" width="17.28515625" collapsed="false"/>
    <col min="12" max="12" customWidth="true" style="91" width="11.85546875" collapsed="false"/>
    <col min="13" max="13" customWidth="true" style="91" width="12.42578125" collapsed="false"/>
    <col min="14" max="14" bestFit="true" customWidth="true" style="91" width="16.42578125" collapsed="false"/>
    <col min="15" max="15" bestFit="true" customWidth="true" style="91" width="12.42578125" collapsed="false"/>
    <col min="16" max="16384" style="91" width="9.140625" collapsed="false"/>
  </cols>
  <sheetData>
    <row r="1" spans="1:15" s="226" customFormat="1" ht="51" customHeight="1" x14ac:dyDescent="0.35">
      <c r="A1" s="381" t="s">
        <v>286</v>
      </c>
      <c r="B1" s="382"/>
      <c r="C1" s="382"/>
      <c r="D1" s="382"/>
      <c r="E1" s="382"/>
      <c r="F1" s="382"/>
      <c r="G1" s="382"/>
      <c r="H1" s="382"/>
      <c r="I1" s="382"/>
      <c r="J1" s="382"/>
      <c r="K1" s="382"/>
      <c r="L1" s="382"/>
      <c r="M1" s="382"/>
      <c r="N1" s="382"/>
      <c r="O1" s="382"/>
    </row>
    <row r="2" spans="1:15" s="226" customFormat="1" x14ac:dyDescent="0.2">
      <c r="A2" s="111"/>
      <c r="B2" s="111"/>
      <c r="C2" s="111"/>
      <c r="D2" s="111"/>
      <c r="E2" s="111"/>
      <c r="F2" s="111"/>
      <c r="G2" s="111"/>
      <c r="H2" s="111"/>
      <c r="I2" s="111"/>
      <c r="J2" s="227"/>
      <c r="K2" s="111"/>
      <c r="L2" s="111"/>
      <c r="M2" s="111"/>
      <c r="N2" s="111"/>
      <c r="O2" s="111"/>
    </row>
    <row r="3" spans="1:15" s="226" customFormat="1" ht="15.75" x14ac:dyDescent="0.25">
      <c r="A3" s="383" t="s">
        <v>283</v>
      </c>
      <c r="B3" s="383"/>
      <c r="C3" s="383"/>
      <c r="D3" s="383"/>
      <c r="E3" s="202"/>
      <c r="F3" s="181"/>
      <c r="G3" s="228"/>
      <c r="H3" s="228"/>
      <c r="I3" s="228"/>
      <c r="J3" s="229"/>
      <c r="K3" s="228"/>
      <c r="L3" s="228"/>
      <c r="M3" s="228"/>
      <c r="N3" s="228"/>
      <c r="O3" s="228"/>
    </row>
    <row r="4" spans="1:15" s="195" customFormat="1" ht="16.5" thickBot="1" x14ac:dyDescent="0.3">
      <c r="O4" s="96" t="s">
        <v>217</v>
      </c>
    </row>
    <row r="5" spans="1:15" s="195" customFormat="1" ht="59.25" customHeight="1" x14ac:dyDescent="0.2">
      <c r="A5" s="230"/>
      <c r="B5" s="230"/>
      <c r="C5" s="237" t="s">
        <v>222</v>
      </c>
      <c r="D5" s="237" t="s">
        <v>7</v>
      </c>
      <c r="E5" s="237" t="s">
        <v>233</v>
      </c>
      <c r="F5" s="237" t="s">
        <v>63</v>
      </c>
      <c r="G5" s="237" t="s">
        <v>234</v>
      </c>
      <c r="H5" s="237" t="s">
        <v>64</v>
      </c>
      <c r="I5" s="237" t="s">
        <v>71</v>
      </c>
      <c r="J5" s="237" t="s">
        <v>235</v>
      </c>
      <c r="K5" s="237" t="s">
        <v>236</v>
      </c>
      <c r="L5" s="237" t="s">
        <v>29</v>
      </c>
      <c r="M5" s="237" t="s">
        <v>9</v>
      </c>
      <c r="N5" s="237" t="s">
        <v>30</v>
      </c>
      <c r="O5" s="237" t="s">
        <v>8</v>
      </c>
    </row>
    <row r="6" spans="1:15" s="195" customFormat="1" x14ac:dyDescent="0.2">
      <c r="C6" s="238"/>
      <c r="D6" s="235"/>
      <c r="E6" s="235"/>
      <c r="F6" s="235"/>
      <c r="G6" s="235"/>
      <c r="H6" s="235"/>
      <c r="I6" s="235"/>
      <c r="J6" s="235"/>
      <c r="K6" s="235"/>
      <c r="L6" s="235"/>
      <c r="M6" s="235"/>
      <c r="N6" s="235"/>
      <c r="O6" s="235"/>
    </row>
    <row r="7" spans="1:15" s="195" customFormat="1" ht="13.5" thickBot="1" x14ac:dyDescent="0.25">
      <c r="A7" s="94" t="s">
        <v>45</v>
      </c>
      <c r="B7" s="231"/>
      <c r="C7" s="239" t="s">
        <v>181</v>
      </c>
      <c r="D7" s="239" t="s">
        <v>33</v>
      </c>
      <c r="E7" s="239" t="s">
        <v>237</v>
      </c>
      <c r="F7" s="239" t="s">
        <v>32</v>
      </c>
      <c r="G7" s="239" t="s">
        <v>238</v>
      </c>
      <c r="H7" s="239" t="s">
        <v>34</v>
      </c>
      <c r="I7" s="239" t="s">
        <v>35</v>
      </c>
      <c r="J7" s="239" t="s">
        <v>239</v>
      </c>
      <c r="K7" s="239" t="s">
        <v>240</v>
      </c>
      <c r="L7" s="239" t="s">
        <v>65</v>
      </c>
      <c r="M7" s="239" t="s">
        <v>66</v>
      </c>
      <c r="N7" s="239" t="s">
        <v>67</v>
      </c>
      <c r="O7" s="239" t="s">
        <v>247</v>
      </c>
    </row>
    <row r="8" spans="1:15" s="226" customFormat="1" x14ac:dyDescent="0.2">
      <c r="A8" s="212"/>
      <c r="B8" s="212"/>
      <c r="C8" s="238"/>
      <c r="D8" s="235"/>
      <c r="E8" s="240"/>
      <c r="F8" s="237"/>
      <c r="G8" s="240"/>
      <c r="H8" s="235"/>
      <c r="I8" s="238"/>
      <c r="J8" s="238"/>
      <c r="K8" s="238"/>
      <c r="L8" s="238"/>
      <c r="M8" s="238"/>
      <c r="N8" s="238"/>
      <c r="O8" s="235"/>
    </row>
    <row r="9" spans="1:15" s="226" customFormat="1" ht="14.25" x14ac:dyDescent="0.2">
      <c r="A9" s="131" t="s">
        <v>232</v>
      </c>
      <c r="C9" s="241">
        <v>756.74479516102224</v>
      </c>
      <c r="D9" s="241">
        <v>104.00096383986664</v>
      </c>
      <c r="E9" s="242">
        <v>43.823775107474532</v>
      </c>
      <c r="F9" s="163">
        <v>32.507488883501594</v>
      </c>
      <c r="G9" s="242">
        <v>35.244558115127326</v>
      </c>
      <c r="H9" s="241">
        <v>61.465221316533011</v>
      </c>
      <c r="I9" s="241">
        <v>118.96166361256851</v>
      </c>
      <c r="J9" s="241">
        <v>66.241675460616662</v>
      </c>
      <c r="K9" s="241">
        <v>38.518307581953046</v>
      </c>
      <c r="L9" s="241">
        <v>62.024902139516129</v>
      </c>
      <c r="M9" s="241">
        <v>62.753253898220514</v>
      </c>
      <c r="N9" s="241">
        <v>94.057045666101175</v>
      </c>
      <c r="O9" s="241">
        <v>37.14593953954278</v>
      </c>
    </row>
    <row r="10" spans="1:15" ht="12.75" customHeight="1" x14ac:dyDescent="0.2">
      <c r="C10" s="165"/>
      <c r="D10" s="165"/>
      <c r="E10" s="165"/>
      <c r="F10" s="165"/>
      <c r="G10" s="165"/>
      <c r="H10" s="165"/>
      <c r="I10" s="165"/>
      <c r="J10" s="165"/>
      <c r="K10" s="165"/>
      <c r="L10" s="165"/>
      <c r="M10" s="165"/>
      <c r="N10" s="165"/>
      <c r="O10" s="165"/>
    </row>
    <row r="11" spans="1:15" s="226" customFormat="1" x14ac:dyDescent="0.2">
      <c r="A11" s="181">
        <v>1998</v>
      </c>
      <c r="C11" s="236">
        <v>73.567567616178366</v>
      </c>
      <c r="D11" s="236">
        <v>74.544099837499999</v>
      </c>
      <c r="E11" s="236">
        <v>84.665435509033472</v>
      </c>
      <c r="F11" s="236">
        <v>99.250334599962542</v>
      </c>
      <c r="G11" s="236">
        <v>50.656302893799221</v>
      </c>
      <c r="H11" s="236">
        <v>68.893312780944683</v>
      </c>
      <c r="I11" s="236">
        <v>67.207162294099106</v>
      </c>
      <c r="J11" s="236">
        <v>51.67393919724892</v>
      </c>
      <c r="K11" s="236">
        <v>52.211022281305283</v>
      </c>
      <c r="L11" s="236">
        <v>98.864818957585143</v>
      </c>
      <c r="M11" s="236">
        <v>103.49116358965091</v>
      </c>
      <c r="N11" s="236">
        <v>73.498098897650181</v>
      </c>
      <c r="O11" s="236">
        <v>81.234717401876509</v>
      </c>
    </row>
    <row r="12" spans="1:15" s="226" customFormat="1" x14ac:dyDescent="0.2">
      <c r="A12" s="181">
        <v>1999</v>
      </c>
      <c r="C12" s="236">
        <v>75.38931757876945</v>
      </c>
      <c r="D12" s="236">
        <v>76.346900842499991</v>
      </c>
      <c r="E12" s="236">
        <v>87.235581248776441</v>
      </c>
      <c r="F12" s="236">
        <v>96.419306174820989</v>
      </c>
      <c r="G12" s="236">
        <v>52.633838873947539</v>
      </c>
      <c r="H12" s="236">
        <v>71.627444728581381</v>
      </c>
      <c r="I12" s="236">
        <v>70.34368168620702</v>
      </c>
      <c r="J12" s="236">
        <v>50.684651954897312</v>
      </c>
      <c r="K12" s="236">
        <v>57.112286541427814</v>
      </c>
      <c r="L12" s="236">
        <v>99.800057790014989</v>
      </c>
      <c r="M12" s="236">
        <v>103.97849381460216</v>
      </c>
      <c r="N12" s="236">
        <v>75.206493124979346</v>
      </c>
      <c r="O12" s="236">
        <v>82.431144614256866</v>
      </c>
    </row>
    <row r="13" spans="1:15" s="226" customFormat="1" x14ac:dyDescent="0.2">
      <c r="A13" s="181">
        <v>2000</v>
      </c>
      <c r="C13" s="236">
        <v>77.945998788897299</v>
      </c>
      <c r="D13" s="236">
        <v>76.925576687500012</v>
      </c>
      <c r="E13" s="236">
        <v>90.852835295914701</v>
      </c>
      <c r="F13" s="236">
        <v>91.79979085958999</v>
      </c>
      <c r="G13" s="236">
        <v>65.401186794905087</v>
      </c>
      <c r="H13" s="236">
        <v>77.289148843864467</v>
      </c>
      <c r="I13" s="236">
        <v>73.719485410785069</v>
      </c>
      <c r="J13" s="236">
        <v>52.721499344591791</v>
      </c>
      <c r="K13" s="236">
        <v>58.621474778965542</v>
      </c>
      <c r="L13" s="236">
        <v>100.81197229243909</v>
      </c>
      <c r="M13" s="236">
        <v>103.76420513962358</v>
      </c>
      <c r="N13" s="236">
        <v>76.424820414857507</v>
      </c>
      <c r="O13" s="236">
        <v>83.190701116680927</v>
      </c>
    </row>
    <row r="14" spans="1:15" s="226" customFormat="1" x14ac:dyDescent="0.2">
      <c r="A14" s="181">
        <v>2001</v>
      </c>
      <c r="C14" s="236">
        <v>81.472278381573602</v>
      </c>
      <c r="D14" s="236">
        <v>82.209844009999998</v>
      </c>
      <c r="E14" s="236">
        <v>97.198388632780166</v>
      </c>
      <c r="F14" s="236">
        <v>96.101119437305073</v>
      </c>
      <c r="G14" s="236">
        <v>70.988621000324144</v>
      </c>
      <c r="H14" s="236">
        <v>83.152760786657652</v>
      </c>
      <c r="I14" s="236">
        <v>73.364043508329502</v>
      </c>
      <c r="J14" s="236">
        <v>58.143148958778539</v>
      </c>
      <c r="K14" s="236">
        <v>65.851570726646301</v>
      </c>
      <c r="L14" s="236">
        <v>102.57990009230652</v>
      </c>
      <c r="M14" s="236">
        <v>103.20346806467967</v>
      </c>
      <c r="N14" s="236">
        <v>80.158269009484172</v>
      </c>
      <c r="O14" s="236">
        <v>85.590071281440999</v>
      </c>
    </row>
    <row r="15" spans="1:15" s="226" customFormat="1" x14ac:dyDescent="0.2">
      <c r="A15" s="181">
        <v>2002</v>
      </c>
      <c r="C15" s="236">
        <v>84.274008501713695</v>
      </c>
      <c r="D15" s="236">
        <v>86.186013187500009</v>
      </c>
      <c r="E15" s="236">
        <v>98.73497309262649</v>
      </c>
      <c r="F15" s="236">
        <v>97.924531164896237</v>
      </c>
      <c r="G15" s="236">
        <v>78.260620675869546</v>
      </c>
      <c r="H15" s="236">
        <v>89.560214369478032</v>
      </c>
      <c r="I15" s="236">
        <v>76.192776030475898</v>
      </c>
      <c r="J15" s="236">
        <v>59.662931476050566</v>
      </c>
      <c r="K15" s="236">
        <v>65.550522429138766</v>
      </c>
      <c r="L15" s="236">
        <v>105.07724494211922</v>
      </c>
      <c r="M15" s="236">
        <v>103.65027566463498</v>
      </c>
      <c r="N15" s="236">
        <v>81.364765236863519</v>
      </c>
      <c r="O15" s="236">
        <v>90.313134333468682</v>
      </c>
    </row>
    <row r="16" spans="1:15" s="226" customFormat="1" x14ac:dyDescent="0.2">
      <c r="A16" s="181">
        <v>2003</v>
      </c>
      <c r="C16" s="236">
        <v>88.316628141915842</v>
      </c>
      <c r="D16" s="236">
        <v>88.238031752500007</v>
      </c>
      <c r="E16" s="236">
        <v>100.69928531493007</v>
      </c>
      <c r="F16" s="236">
        <v>98.327684697416373</v>
      </c>
      <c r="G16" s="236">
        <v>84.43227567883244</v>
      </c>
      <c r="H16" s="236">
        <v>94.385660009719288</v>
      </c>
      <c r="I16" s="236">
        <v>81.327428932334072</v>
      </c>
      <c r="J16" s="236">
        <v>66.702529524994631</v>
      </c>
      <c r="K16" s="236">
        <v>73.94587880184865</v>
      </c>
      <c r="L16" s="236">
        <v>109.12314101681577</v>
      </c>
      <c r="M16" s="236">
        <v>102.4420398897558</v>
      </c>
      <c r="N16" s="236">
        <v>85.319211113968066</v>
      </c>
      <c r="O16" s="236">
        <v>94.060308530593971</v>
      </c>
    </row>
    <row r="17" spans="1:15" s="226" customFormat="1" x14ac:dyDescent="0.2">
      <c r="A17" s="181">
        <v>2004</v>
      </c>
      <c r="C17" s="236">
        <v>90.139188517006943</v>
      </c>
      <c r="D17" s="236">
        <v>90.347728697500003</v>
      </c>
      <c r="E17" s="236">
        <v>95.193022932980696</v>
      </c>
      <c r="F17" s="236">
        <v>102.0138305276007</v>
      </c>
      <c r="G17" s="236">
        <v>90.629851671797255</v>
      </c>
      <c r="H17" s="236">
        <v>97.644093657382214</v>
      </c>
      <c r="I17" s="236">
        <v>82.218390929722716</v>
      </c>
      <c r="J17" s="236">
        <v>69.619010129557154</v>
      </c>
      <c r="K17" s="236">
        <v>77.059140841926478</v>
      </c>
      <c r="L17" s="236">
        <v>110.88087379168394</v>
      </c>
      <c r="M17" s="236">
        <v>102.1159430147884</v>
      </c>
      <c r="N17" s="236">
        <v>87.5751222812425</v>
      </c>
      <c r="O17" s="236">
        <v>96.706352632829351</v>
      </c>
    </row>
    <row r="18" spans="1:15" s="226" customFormat="1" x14ac:dyDescent="0.2">
      <c r="A18" s="181">
        <v>2005</v>
      </c>
      <c r="C18" s="236">
        <v>91.289782852064491</v>
      </c>
      <c r="D18" s="236">
        <v>89.552042339999986</v>
      </c>
      <c r="E18" s="236">
        <v>92.751776733224816</v>
      </c>
      <c r="F18" s="236">
        <v>108.18221905540912</v>
      </c>
      <c r="G18" s="236">
        <v>88.580761841643579</v>
      </c>
      <c r="H18" s="236">
        <v>101.77268148008866</v>
      </c>
      <c r="I18" s="236">
        <v>85.74621602178172</v>
      </c>
      <c r="J18" s="236">
        <v>70.239896961964035</v>
      </c>
      <c r="K18" s="236">
        <v>80.114641172002877</v>
      </c>
      <c r="L18" s="236">
        <v>112.27232176657958</v>
      </c>
      <c r="M18" s="236">
        <v>101.35976291486401</v>
      </c>
      <c r="N18" s="236">
        <v>89.355656273564435</v>
      </c>
      <c r="O18" s="236">
        <v>94.127645648087238</v>
      </c>
    </row>
    <row r="19" spans="1:15" s="226" customFormat="1" x14ac:dyDescent="0.2">
      <c r="A19" s="181">
        <v>2006</v>
      </c>
      <c r="C19" s="236">
        <v>93.864441724693222</v>
      </c>
      <c r="D19" s="236">
        <v>93.195196517499994</v>
      </c>
      <c r="E19" s="236">
        <v>93.598621063140143</v>
      </c>
      <c r="F19" s="236">
        <v>105.43990145527201</v>
      </c>
      <c r="G19" s="236">
        <v>82.087728236156593</v>
      </c>
      <c r="H19" s="236">
        <v>104.84077630524204</v>
      </c>
      <c r="I19" s="236">
        <v>88.112711643985918</v>
      </c>
      <c r="J19" s="236">
        <v>81.257976852811325</v>
      </c>
      <c r="K19" s="236">
        <v>86.800886384670036</v>
      </c>
      <c r="L19" s="236">
        <v>113.87519119145938</v>
      </c>
      <c r="M19" s="236">
        <v>101.06262408989375</v>
      </c>
      <c r="N19" s="236">
        <v>90.983431845901663</v>
      </c>
      <c r="O19" s="236">
        <v>97.525234535247478</v>
      </c>
    </row>
    <row r="20" spans="1:15" s="226" customFormat="1" x14ac:dyDescent="0.2">
      <c r="A20" s="181">
        <v>2007</v>
      </c>
      <c r="C20" s="236">
        <v>95.005641812250289</v>
      </c>
      <c r="D20" s="236">
        <v>95.945915312499992</v>
      </c>
      <c r="E20" s="236">
        <v>98.791112670120881</v>
      </c>
      <c r="F20" s="236">
        <v>104.4534679302227</v>
      </c>
      <c r="G20" s="236">
        <v>84.715677208853677</v>
      </c>
      <c r="H20" s="236">
        <v>106.78867735533944</v>
      </c>
      <c r="I20" s="236">
        <v>88.346300781456733</v>
      </c>
      <c r="J20" s="236">
        <v>86.001985512099722</v>
      </c>
      <c r="K20" s="236">
        <v>87.67475548969189</v>
      </c>
      <c r="L20" s="236">
        <v>112.69623936654779</v>
      </c>
      <c r="M20" s="236">
        <v>99.926823980007327</v>
      </c>
      <c r="N20" s="236">
        <v>91.142085073385815</v>
      </c>
      <c r="O20" s="236">
        <v>94.676325013032368</v>
      </c>
    </row>
    <row r="21" spans="1:15" s="226" customFormat="1" x14ac:dyDescent="0.2">
      <c r="A21" s="181">
        <v>2008</v>
      </c>
      <c r="C21" s="236">
        <v>95.881372617294062</v>
      </c>
      <c r="D21" s="236">
        <v>94.154142019999995</v>
      </c>
      <c r="E21" s="236">
        <v>98.33300898016671</v>
      </c>
      <c r="F21" s="236">
        <v>103.12513395515627</v>
      </c>
      <c r="G21" s="236">
        <v>84.804358868860334</v>
      </c>
      <c r="H21" s="236">
        <v>111.64991253058251</v>
      </c>
      <c r="I21" s="236">
        <v>89.401937171324761</v>
      </c>
      <c r="J21" s="236">
        <v>89.455722294081653</v>
      </c>
      <c r="K21" s="236">
        <v>90.619422477265488</v>
      </c>
      <c r="L21" s="236">
        <v>111.33402929164995</v>
      </c>
      <c r="M21" s="236">
        <v>98.580983930141912</v>
      </c>
      <c r="N21" s="236">
        <v>93.280305685671976</v>
      </c>
      <c r="O21" s="236">
        <v>94.839189443016053</v>
      </c>
    </row>
    <row r="22" spans="1:15" s="226" customFormat="1" x14ac:dyDescent="0.2">
      <c r="A22" s="181">
        <v>2009</v>
      </c>
      <c r="C22" s="236">
        <v>95.382050784769106</v>
      </c>
      <c r="D22" s="236">
        <v>90.984942587500001</v>
      </c>
      <c r="E22" s="236">
        <v>92.599558565740054</v>
      </c>
      <c r="F22" s="236">
        <v>97.649298437382484</v>
      </c>
      <c r="G22" s="236">
        <v>88.104500841607859</v>
      </c>
      <c r="H22" s="236">
        <v>114.21557215571079</v>
      </c>
      <c r="I22" s="236">
        <v>90.292631878713422</v>
      </c>
      <c r="J22" s="236">
        <v>81.882194167717699</v>
      </c>
      <c r="K22" s="236">
        <v>91.488514564787224</v>
      </c>
      <c r="L22" s="236">
        <v>111.17091419166219</v>
      </c>
      <c r="M22" s="236">
        <v>99.692962297530713</v>
      </c>
      <c r="N22" s="236">
        <v>95.154773755484527</v>
      </c>
      <c r="O22" s="236">
        <v>99.19227853008077</v>
      </c>
    </row>
    <row r="23" spans="1:15" s="226" customFormat="1" x14ac:dyDescent="0.2">
      <c r="A23" s="181">
        <v>2010</v>
      </c>
      <c r="C23" s="236">
        <v>95.401292492270073</v>
      </c>
      <c r="D23" s="236">
        <v>94.207864267499986</v>
      </c>
      <c r="E23" s="236">
        <v>92.312259360768763</v>
      </c>
      <c r="F23" s="236">
        <v>96.738773884836945</v>
      </c>
      <c r="G23" s="236">
        <v>86.806507839010507</v>
      </c>
      <c r="H23" s="236">
        <v>108.45926628042298</v>
      </c>
      <c r="I23" s="236">
        <v>93.16858558835392</v>
      </c>
      <c r="J23" s="236">
        <v>82.117065100182458</v>
      </c>
      <c r="K23" s="236">
        <v>86.714395234667876</v>
      </c>
      <c r="L23" s="236">
        <v>110.49546501671284</v>
      </c>
      <c r="M23" s="236">
        <v>99.12773238258724</v>
      </c>
      <c r="N23" s="236">
        <v>96.293428430370653</v>
      </c>
      <c r="O23" s="236">
        <v>97.899831297710023</v>
      </c>
    </row>
    <row r="24" spans="1:15" s="226" customFormat="1" x14ac:dyDescent="0.2">
      <c r="A24" s="181">
        <v>2011</v>
      </c>
      <c r="C24" s="236">
        <v>95.592666727279649</v>
      </c>
      <c r="D24" s="236">
        <v>94.622699944999994</v>
      </c>
      <c r="E24" s="236">
        <v>96.283827557871618</v>
      </c>
      <c r="F24" s="236">
        <v>96.901133399845079</v>
      </c>
      <c r="G24" s="236">
        <v>85.647030701423546</v>
      </c>
      <c r="H24" s="236">
        <v>102.91827608014593</v>
      </c>
      <c r="I24" s="236">
        <v>94.006358405749211</v>
      </c>
      <c r="J24" s="236">
        <v>85.193663784720968</v>
      </c>
      <c r="K24" s="236">
        <v>90.744255814768621</v>
      </c>
      <c r="L24" s="236">
        <v>108.69174516684814</v>
      </c>
      <c r="M24" s="236">
        <v>99.248917330075116</v>
      </c>
      <c r="N24" s="236">
        <v>96.375800862862391</v>
      </c>
      <c r="O24" s="236">
        <v>95.748650452925148</v>
      </c>
    </row>
    <row r="25" spans="1:15" s="226" customFormat="1" x14ac:dyDescent="0.2">
      <c r="A25" s="181">
        <v>2012</v>
      </c>
      <c r="C25" s="236">
        <v>96.433534982321675</v>
      </c>
      <c r="D25" s="236">
        <v>95.62608410499999</v>
      </c>
      <c r="E25" s="236">
        <v>90.630370523436952</v>
      </c>
      <c r="F25" s="236">
        <v>94.704995662235262</v>
      </c>
      <c r="G25" s="236">
        <v>83.941160988795588</v>
      </c>
      <c r="H25" s="236">
        <v>104.08209585520412</v>
      </c>
      <c r="I25" s="236">
        <v>94.709457303161315</v>
      </c>
      <c r="J25" s="236">
        <v>88.959357916656117</v>
      </c>
      <c r="K25" s="236">
        <v>97.768252382444203</v>
      </c>
      <c r="L25" s="236">
        <v>103.97606074220181</v>
      </c>
      <c r="M25" s="236">
        <v>98.832711185116722</v>
      </c>
      <c r="N25" s="236">
        <v>98.300803647669909</v>
      </c>
      <c r="O25" s="236">
        <v>103.76347322712364</v>
      </c>
    </row>
    <row r="26" spans="1:15" s="226" customFormat="1" x14ac:dyDescent="0.2">
      <c r="A26" s="181">
        <v>2013</v>
      </c>
      <c r="C26" s="236">
        <v>98.052745102402639</v>
      </c>
      <c r="D26" s="236">
        <v>98.064176294999996</v>
      </c>
      <c r="E26" s="236">
        <v>91.864083278313615</v>
      </c>
      <c r="F26" s="236">
        <v>93.444257374672233</v>
      </c>
      <c r="G26" s="236">
        <v>91.367662661852592</v>
      </c>
      <c r="H26" s="236">
        <v>106.14152330530709</v>
      </c>
      <c r="I26" s="236">
        <v>97.286922182839149</v>
      </c>
      <c r="J26" s="236">
        <v>92.145684196178152</v>
      </c>
      <c r="K26" s="236">
        <v>100.3670001825092</v>
      </c>
      <c r="L26" s="236">
        <v>102.93418334227995</v>
      </c>
      <c r="M26" s="236">
        <v>99.116276330088382</v>
      </c>
      <c r="N26" s="236">
        <v>98.110535872688928</v>
      </c>
      <c r="O26" s="236">
        <v>103.45991828965401</v>
      </c>
    </row>
    <row r="27" spans="1:15" s="226" customFormat="1" x14ac:dyDescent="0.2">
      <c r="A27" s="181">
        <v>2014</v>
      </c>
      <c r="C27" s="236">
        <v>99.475565767473753</v>
      </c>
      <c r="D27" s="236">
        <v>99.125921302500018</v>
      </c>
      <c r="E27" s="236">
        <v>99.493489937550635</v>
      </c>
      <c r="F27" s="236">
        <v>97.186718029859378</v>
      </c>
      <c r="G27" s="236">
        <v>93.259363754494458</v>
      </c>
      <c r="H27" s="236">
        <v>104.07292650520368</v>
      </c>
      <c r="I27" s="236">
        <v>98.6808021576649</v>
      </c>
      <c r="J27" s="236">
        <v>98.056968520291463</v>
      </c>
      <c r="K27" s="236">
        <v>101.54241412753856</v>
      </c>
      <c r="L27" s="236">
        <v>100.82564291743809</v>
      </c>
      <c r="M27" s="236">
        <v>99.789041185021105</v>
      </c>
      <c r="N27" s="236">
        <v>98.971799365102811</v>
      </c>
      <c r="O27" s="236">
        <v>102.06100564229389</v>
      </c>
    </row>
    <row r="28" spans="1:15" s="226" customFormat="1" x14ac:dyDescent="0.2">
      <c r="A28" s="181">
        <v>2015</v>
      </c>
      <c r="C28" s="236">
        <v>100</v>
      </c>
      <c r="D28" s="236">
        <v>100</v>
      </c>
      <c r="E28" s="236">
        <v>99.999999999999986</v>
      </c>
      <c r="F28" s="236">
        <v>100</v>
      </c>
      <c r="G28" s="236">
        <v>100.00000000000001</v>
      </c>
      <c r="H28" s="236">
        <v>100</v>
      </c>
      <c r="I28" s="236">
        <v>100</v>
      </c>
      <c r="J28" s="236">
        <v>100.00000000000001</v>
      </c>
      <c r="K28" s="236">
        <v>100</v>
      </c>
      <c r="L28" s="236">
        <v>100</v>
      </c>
      <c r="M28" s="236">
        <v>100</v>
      </c>
      <c r="N28" s="236">
        <v>100</v>
      </c>
      <c r="O28" s="236">
        <v>100</v>
      </c>
    </row>
    <row r="29" spans="1:15" s="226" customFormat="1" x14ac:dyDescent="0.2">
      <c r="A29" s="181">
        <v>2016</v>
      </c>
      <c r="C29" s="236">
        <v>101.63094565508155</v>
      </c>
      <c r="D29" s="236">
        <v>102.18180277499999</v>
      </c>
      <c r="E29" s="236">
        <v>97.655578997734438</v>
      </c>
      <c r="F29" s="236">
        <v>101.45555736507279</v>
      </c>
      <c r="G29" s="236">
        <v>101.85110750763883</v>
      </c>
      <c r="H29" s="236">
        <v>108.11939653040598</v>
      </c>
      <c r="I29" s="236">
        <v>100.96011456237999</v>
      </c>
      <c r="J29" s="236">
        <v>104.49932288182514</v>
      </c>
      <c r="K29" s="236">
        <v>98.040921987451014</v>
      </c>
      <c r="L29" s="236">
        <v>99.873426872509498</v>
      </c>
      <c r="M29" s="236">
        <v>100.33992397496603</v>
      </c>
      <c r="N29" s="236">
        <v>101.13737488988626</v>
      </c>
      <c r="O29" s="236">
        <v>101.10820003988917</v>
      </c>
    </row>
    <row r="30" spans="1:15" s="226" customFormat="1" x14ac:dyDescent="0.2">
      <c r="A30" s="181">
        <v>2017</v>
      </c>
      <c r="C30" s="236">
        <v>102.71458743793067</v>
      </c>
      <c r="D30" s="236">
        <v>103.53229144580615</v>
      </c>
      <c r="E30" s="236">
        <v>98.990947791642057</v>
      </c>
      <c r="F30" s="236">
        <v>101.82561189218933</v>
      </c>
      <c r="G30" s="236">
        <v>104.89336847991285</v>
      </c>
      <c r="H30" s="236">
        <v>108.17623109409109</v>
      </c>
      <c r="I30" s="236">
        <v>102.30501070598443</v>
      </c>
      <c r="J30" s="236">
        <v>104.42277712335488</v>
      </c>
      <c r="K30" s="236">
        <v>99.502373284138798</v>
      </c>
      <c r="L30" s="236">
        <v>99.882724202192037</v>
      </c>
      <c r="M30" s="236">
        <v>101.57133275807725</v>
      </c>
      <c r="N30" s="236">
        <v>102.94352095062874</v>
      </c>
      <c r="O30" s="236">
        <v>102.20961168051247</v>
      </c>
    </row>
    <row r="31" spans="1:15" ht="12.75" customHeight="1" x14ac:dyDescent="0.2">
      <c r="A31" s="127"/>
      <c r="C31" s="167"/>
      <c r="D31" s="167"/>
      <c r="E31" s="167"/>
      <c r="F31" s="167"/>
      <c r="G31" s="167"/>
      <c r="H31" s="167"/>
      <c r="I31" s="167"/>
      <c r="J31" s="167"/>
      <c r="K31" s="167"/>
      <c r="L31" s="167"/>
      <c r="M31" s="167"/>
      <c r="N31" s="167"/>
      <c r="O31" s="167"/>
    </row>
    <row r="32" spans="1:15" ht="12.75" customHeight="1" x14ac:dyDescent="0.2">
      <c r="A32" s="127" t="s">
        <v>18</v>
      </c>
      <c r="C32" s="167"/>
      <c r="D32" s="167"/>
      <c r="E32" s="167"/>
      <c r="F32" s="167"/>
      <c r="G32" s="167"/>
      <c r="H32" s="167"/>
      <c r="I32" s="167"/>
      <c r="J32" s="167"/>
      <c r="K32" s="167"/>
      <c r="L32" s="167"/>
      <c r="M32" s="167"/>
      <c r="N32" s="167"/>
      <c r="O32" s="167"/>
    </row>
    <row r="33" spans="1:15" ht="26.25" customHeight="1" x14ac:dyDescent="0.2">
      <c r="A33" s="127">
        <v>1998</v>
      </c>
      <c r="B33" s="91" t="s">
        <v>3</v>
      </c>
      <c r="C33" s="167">
        <v>73.50519352367526</v>
      </c>
      <c r="D33" s="167">
        <v>73.336214150000004</v>
      </c>
      <c r="E33" s="167">
        <v>85.387340401461287</v>
      </c>
      <c r="F33" s="167">
        <v>99.742538804987134</v>
      </c>
      <c r="G33" s="167">
        <v>49.433285073707481</v>
      </c>
      <c r="H33" s="167">
        <v>69.49087836347455</v>
      </c>
      <c r="I33" s="167">
        <v>66.594597191675689</v>
      </c>
      <c r="J33" s="167">
        <v>53.372203681994172</v>
      </c>
      <c r="K33" s="167">
        <v>53.066914821326677</v>
      </c>
      <c r="L33" s="167">
        <v>98.787258812590991</v>
      </c>
      <c r="M33" s="167">
        <v>103.38468418966156</v>
      </c>
      <c r="N33" s="167">
        <v>73.864742782613504</v>
      </c>
      <c r="O33" s="167">
        <v>81.494978431850484</v>
      </c>
    </row>
    <row r="34" spans="1:15" ht="12.75" customHeight="1" x14ac:dyDescent="0.2">
      <c r="A34" s="127"/>
      <c r="B34" s="91" t="s">
        <v>4</v>
      </c>
      <c r="C34" s="167">
        <v>73.560809793678033</v>
      </c>
      <c r="D34" s="167">
        <v>74.427331990000013</v>
      </c>
      <c r="E34" s="167">
        <v>85.148686771485146</v>
      </c>
      <c r="F34" s="167">
        <v>101.88700930509437</v>
      </c>
      <c r="G34" s="167">
        <v>52.020858213901562</v>
      </c>
      <c r="H34" s="167">
        <v>69.342280863467124</v>
      </c>
      <c r="I34" s="167">
        <v>66.968337591628952</v>
      </c>
      <c r="J34" s="167">
        <v>53.116083522032596</v>
      </c>
      <c r="K34" s="167">
        <v>51.951423881298794</v>
      </c>
      <c r="L34" s="167">
        <v>98.689241152598299</v>
      </c>
      <c r="M34" s="167">
        <v>103.45337038965469</v>
      </c>
      <c r="N34" s="167">
        <v>73.238674542676122</v>
      </c>
      <c r="O34" s="167">
        <v>74.373336402562657</v>
      </c>
    </row>
    <row r="35" spans="1:15" ht="12.75" customHeight="1" x14ac:dyDescent="0.2">
      <c r="A35" s="127"/>
      <c r="B35" s="91" t="s">
        <v>1</v>
      </c>
      <c r="C35" s="167">
        <v>73.525055623676238</v>
      </c>
      <c r="D35" s="167">
        <v>74.814871300000007</v>
      </c>
      <c r="E35" s="167">
        <v>83.665946151633406</v>
      </c>
      <c r="F35" s="167">
        <v>98.675047384933791</v>
      </c>
      <c r="G35" s="167">
        <v>50.649975733798762</v>
      </c>
      <c r="H35" s="167">
        <v>68.996419873449838</v>
      </c>
      <c r="I35" s="167">
        <v>67.322937131584624</v>
      </c>
      <c r="J35" s="167">
        <v>51.314090952302905</v>
      </c>
      <c r="K35" s="167">
        <v>51.503568701287591</v>
      </c>
      <c r="L35" s="167">
        <v>98.851264552586144</v>
      </c>
      <c r="M35" s="167">
        <v>103.52234688964776</v>
      </c>
      <c r="N35" s="167">
        <v>73.044796552695516</v>
      </c>
      <c r="O35" s="167">
        <v>83.33357918166665</v>
      </c>
    </row>
    <row r="36" spans="1:15" ht="12.75" customHeight="1" x14ac:dyDescent="0.2">
      <c r="A36" s="127"/>
      <c r="B36" s="91" t="s">
        <v>2</v>
      </c>
      <c r="C36" s="167">
        <v>73.679211523683946</v>
      </c>
      <c r="D36" s="167">
        <v>75.597981910000001</v>
      </c>
      <c r="E36" s="167">
        <v>84.45976871155402</v>
      </c>
      <c r="F36" s="167">
        <v>96.696742904834863</v>
      </c>
      <c r="G36" s="167">
        <v>50.521092553789082</v>
      </c>
      <c r="H36" s="167">
        <v>67.743672023387191</v>
      </c>
      <c r="I36" s="167">
        <v>67.94277726150716</v>
      </c>
      <c r="J36" s="167">
        <v>48.893378632666007</v>
      </c>
      <c r="K36" s="167">
        <v>52.322181721308063</v>
      </c>
      <c r="L36" s="167">
        <v>99.131511312565138</v>
      </c>
      <c r="M36" s="167">
        <v>103.6042528896396</v>
      </c>
      <c r="N36" s="167">
        <v>73.84418171261558</v>
      </c>
      <c r="O36" s="167">
        <v>85.736975591426258</v>
      </c>
    </row>
    <row r="37" spans="1:15" ht="26.25" customHeight="1" x14ac:dyDescent="0.2">
      <c r="A37" s="127">
        <v>1999</v>
      </c>
      <c r="B37" s="91" t="s">
        <v>3</v>
      </c>
      <c r="C37" s="167">
        <v>74.348664673717437</v>
      </c>
      <c r="D37" s="167">
        <v>75.65256684000002</v>
      </c>
      <c r="E37" s="167">
        <v>87.431043701256897</v>
      </c>
      <c r="F37" s="167">
        <v>98.368871094918447</v>
      </c>
      <c r="G37" s="167">
        <v>51.117535033833818</v>
      </c>
      <c r="H37" s="167">
        <v>70.352838443517655</v>
      </c>
      <c r="I37" s="167">
        <v>68.944423321381947</v>
      </c>
      <c r="J37" s="167">
        <v>49.384060302592403</v>
      </c>
      <c r="K37" s="167">
        <v>51.972549701299322</v>
      </c>
      <c r="L37" s="167">
        <v>99.381231432546414</v>
      </c>
      <c r="M37" s="167">
        <v>103.71113388962888</v>
      </c>
      <c r="N37" s="167">
        <v>74.495750422550415</v>
      </c>
      <c r="O37" s="167">
        <v>82.678905681732076</v>
      </c>
    </row>
    <row r="38" spans="1:15" ht="12.75" customHeight="1" x14ac:dyDescent="0.2">
      <c r="A38" s="127"/>
      <c r="B38" s="91" t="s">
        <v>4</v>
      </c>
      <c r="C38" s="167">
        <v>74.748282803737396</v>
      </c>
      <c r="D38" s="167">
        <v>74.868120489999981</v>
      </c>
      <c r="E38" s="167">
        <v>84.915813361508413</v>
      </c>
      <c r="F38" s="167">
        <v>94.008368464700453</v>
      </c>
      <c r="G38" s="167">
        <v>52.967940063972598</v>
      </c>
      <c r="H38" s="167">
        <v>71.09928671355496</v>
      </c>
      <c r="I38" s="167">
        <v>69.673116501290849</v>
      </c>
      <c r="J38" s="167">
        <v>50.141855252478734</v>
      </c>
      <c r="K38" s="167">
        <v>57.760162341444008</v>
      </c>
      <c r="L38" s="167">
        <v>99.760816812517959</v>
      </c>
      <c r="M38" s="167">
        <v>103.88756118961125</v>
      </c>
      <c r="N38" s="167">
        <v>74.903455672509651</v>
      </c>
      <c r="O38" s="167">
        <v>82.811172811718876</v>
      </c>
    </row>
    <row r="39" spans="1:15" ht="12.75" customHeight="1" x14ac:dyDescent="0.2">
      <c r="A39" s="127"/>
      <c r="B39" s="91" t="s">
        <v>1</v>
      </c>
      <c r="C39" s="167">
        <v>75.698533823784913</v>
      </c>
      <c r="D39" s="167">
        <v>77.031010409999993</v>
      </c>
      <c r="E39" s="167">
        <v>88.311560191168837</v>
      </c>
      <c r="F39" s="167">
        <v>95.297407284764887</v>
      </c>
      <c r="G39" s="167">
        <v>51.840391323888042</v>
      </c>
      <c r="H39" s="167">
        <v>71.760673343588039</v>
      </c>
      <c r="I39" s="167">
        <v>70.830399021146192</v>
      </c>
      <c r="J39" s="167">
        <v>49.889724602516544</v>
      </c>
      <c r="K39" s="167">
        <v>58.439899691461001</v>
      </c>
      <c r="L39" s="167">
        <v>99.870481522509706</v>
      </c>
      <c r="M39" s="167">
        <v>104.09939528959006</v>
      </c>
      <c r="N39" s="167">
        <v>76.002068002399781</v>
      </c>
      <c r="O39" s="167">
        <v>83.068770781693118</v>
      </c>
    </row>
    <row r="40" spans="1:15" ht="12.75" customHeight="1" x14ac:dyDescent="0.2">
      <c r="A40" s="127"/>
      <c r="B40" s="91" t="s">
        <v>2</v>
      </c>
      <c r="C40" s="167">
        <v>76.761789013838083</v>
      </c>
      <c r="D40" s="167">
        <v>77.835905629999999</v>
      </c>
      <c r="E40" s="167">
        <v>88.283907741171618</v>
      </c>
      <c r="F40" s="167">
        <v>98.002577854900139</v>
      </c>
      <c r="G40" s="167">
        <v>54.609489074095706</v>
      </c>
      <c r="H40" s="167">
        <v>73.296980413664855</v>
      </c>
      <c r="I40" s="167">
        <v>71.926787901009135</v>
      </c>
      <c r="J40" s="167">
        <v>53.322967662001567</v>
      </c>
      <c r="K40" s="167">
        <v>60.276534431506917</v>
      </c>
      <c r="L40" s="167">
        <v>100.18770139248592</v>
      </c>
      <c r="M40" s="167">
        <v>104.21588488957842</v>
      </c>
      <c r="N40" s="167">
        <v>75.424698402457523</v>
      </c>
      <c r="O40" s="167">
        <v>81.165729181883421</v>
      </c>
    </row>
    <row r="41" spans="1:15" ht="26.25" customHeight="1" x14ac:dyDescent="0.2">
      <c r="A41" s="127">
        <v>2000</v>
      </c>
      <c r="B41" s="91" t="s">
        <v>3</v>
      </c>
      <c r="C41" s="167">
        <v>77.155515363857774</v>
      </c>
      <c r="D41" s="167">
        <v>76.648702709999995</v>
      </c>
      <c r="E41" s="167">
        <v>89.587742961041201</v>
      </c>
      <c r="F41" s="167">
        <v>97.789498534889489</v>
      </c>
      <c r="G41" s="167">
        <v>59.224178974441813</v>
      </c>
      <c r="H41" s="167">
        <v>77.916724363895852</v>
      </c>
      <c r="I41" s="167">
        <v>73.04408750086948</v>
      </c>
      <c r="J41" s="167">
        <v>49.691186852546345</v>
      </c>
      <c r="K41" s="167">
        <v>57.371065191434283</v>
      </c>
      <c r="L41" s="167">
        <v>100.36483189247264</v>
      </c>
      <c r="M41" s="167">
        <v>104.20541918957946</v>
      </c>
      <c r="N41" s="167">
        <v>75.936342802406358</v>
      </c>
      <c r="O41" s="167">
        <v>84.130302511586962</v>
      </c>
    </row>
    <row r="42" spans="1:15" ht="12.75" customHeight="1" x14ac:dyDescent="0.2">
      <c r="A42" s="127"/>
      <c r="B42" s="91" t="s">
        <v>4</v>
      </c>
      <c r="C42" s="167">
        <v>77.631664073881581</v>
      </c>
      <c r="D42" s="167">
        <v>77.382161499999995</v>
      </c>
      <c r="E42" s="167">
        <v>90.605841890939402</v>
      </c>
      <c r="F42" s="167">
        <v>88.514625544425741</v>
      </c>
      <c r="G42" s="167">
        <v>65.866754204940023</v>
      </c>
      <c r="H42" s="167">
        <v>77.31784317386591</v>
      </c>
      <c r="I42" s="167">
        <v>73.715224740785615</v>
      </c>
      <c r="J42" s="167">
        <v>50.416076822437603</v>
      </c>
      <c r="K42" s="167">
        <v>56.977992101424455</v>
      </c>
      <c r="L42" s="167">
        <v>100.70313609244725</v>
      </c>
      <c r="M42" s="167">
        <v>104.00211508959977</v>
      </c>
      <c r="N42" s="167">
        <v>76.411010032358888</v>
      </c>
      <c r="O42" s="167">
        <v>83.472122361652765</v>
      </c>
    </row>
    <row r="43" spans="1:15" ht="12.75" customHeight="1" x14ac:dyDescent="0.2">
      <c r="A43" s="127"/>
      <c r="B43" s="91" t="s">
        <v>1</v>
      </c>
      <c r="C43" s="167">
        <v>78.510670123925536</v>
      </c>
      <c r="D43" s="167">
        <v>77.108367660000013</v>
      </c>
      <c r="E43" s="167">
        <v>91.700473840829957</v>
      </c>
      <c r="F43" s="167">
        <v>90.998267224549934</v>
      </c>
      <c r="G43" s="167">
        <v>66.291329774971857</v>
      </c>
      <c r="H43" s="167">
        <v>77.578163463878909</v>
      </c>
      <c r="I43" s="167">
        <v>74.130309790733705</v>
      </c>
      <c r="J43" s="167">
        <v>56.896309851465553</v>
      </c>
      <c r="K43" s="167">
        <v>59.461914881486564</v>
      </c>
      <c r="L43" s="167">
        <v>100.96597509242756</v>
      </c>
      <c r="M43" s="167">
        <v>103.62552908963742</v>
      </c>
      <c r="N43" s="167">
        <v>76.058637012394129</v>
      </c>
      <c r="O43" s="167">
        <v>81.979988791802</v>
      </c>
    </row>
    <row r="44" spans="1:15" ht="12.75" customHeight="1" x14ac:dyDescent="0.2">
      <c r="A44" s="127"/>
      <c r="B44" s="91" t="s">
        <v>2</v>
      </c>
      <c r="C44" s="167">
        <v>78.48614559392432</v>
      </c>
      <c r="D44" s="167">
        <v>76.563074880000016</v>
      </c>
      <c r="E44" s="167">
        <v>91.517282490848245</v>
      </c>
      <c r="F44" s="167">
        <v>89.896772134494853</v>
      </c>
      <c r="G44" s="167">
        <v>70.222484225266683</v>
      </c>
      <c r="H44" s="167">
        <v>76.343864373817212</v>
      </c>
      <c r="I44" s="167">
        <v>73.988319610751461</v>
      </c>
      <c r="J44" s="167">
        <v>53.882423851917657</v>
      </c>
      <c r="K44" s="167">
        <v>60.67492694151688</v>
      </c>
      <c r="L44" s="167">
        <v>101.21394609240895</v>
      </c>
      <c r="M44" s="167">
        <v>103.22375718967764</v>
      </c>
      <c r="N44" s="167">
        <v>77.293291812270652</v>
      </c>
      <c r="O44" s="167">
        <v>83.18039080168198</v>
      </c>
    </row>
    <row r="45" spans="1:15" ht="26.25" customHeight="1" x14ac:dyDescent="0.2">
      <c r="A45" s="127">
        <v>2001</v>
      </c>
      <c r="B45" s="91" t="s">
        <v>3</v>
      </c>
      <c r="C45" s="167">
        <v>80.091734874004572</v>
      </c>
      <c r="D45" s="167">
        <v>79.984397029999997</v>
      </c>
      <c r="E45" s="167">
        <v>94.905781520509422</v>
      </c>
      <c r="F45" s="167">
        <v>90.106442274505355</v>
      </c>
      <c r="G45" s="167">
        <v>69.990640035249285</v>
      </c>
      <c r="H45" s="167">
        <v>80.736358874036839</v>
      </c>
      <c r="I45" s="167">
        <v>73.426127540821739</v>
      </c>
      <c r="J45" s="167">
        <v>58.589040151211655</v>
      </c>
      <c r="K45" s="167">
        <v>63.140286511578516</v>
      </c>
      <c r="L45" s="167">
        <v>101.73323219237001</v>
      </c>
      <c r="M45" s="167">
        <v>102.94659508970535</v>
      </c>
      <c r="N45" s="167">
        <v>78.987403362101247</v>
      </c>
      <c r="O45" s="167">
        <v>81.581318471841854</v>
      </c>
    </row>
    <row r="46" spans="1:15" ht="12.75" customHeight="1" x14ac:dyDescent="0.2">
      <c r="A46" s="127"/>
      <c r="B46" s="91" t="s">
        <v>4</v>
      </c>
      <c r="C46" s="167">
        <v>80.354516784017719</v>
      </c>
      <c r="D46" s="167">
        <v>80.48169652</v>
      </c>
      <c r="E46" s="167">
        <v>95.75718966042426</v>
      </c>
      <c r="F46" s="167">
        <v>95.788191424789446</v>
      </c>
      <c r="G46" s="167">
        <v>66.834792455012618</v>
      </c>
      <c r="H46" s="167">
        <v>81.761541034088083</v>
      </c>
      <c r="I46" s="167">
        <v>73.164676920854419</v>
      </c>
      <c r="J46" s="167">
        <v>58.991799971151245</v>
      </c>
      <c r="K46" s="167">
        <v>63.889501691597246</v>
      </c>
      <c r="L46" s="167">
        <v>102.40972049231929</v>
      </c>
      <c r="M46" s="167">
        <v>102.96327758970369</v>
      </c>
      <c r="N46" s="167">
        <v>78.690115242130986</v>
      </c>
      <c r="O46" s="167">
        <v>81.995181931800474</v>
      </c>
    </row>
    <row r="47" spans="1:15" ht="12.75" customHeight="1" x14ac:dyDescent="0.2">
      <c r="A47" s="127"/>
      <c r="B47" s="91" t="s">
        <v>1</v>
      </c>
      <c r="C47" s="167">
        <v>81.89437068409471</v>
      </c>
      <c r="D47" s="167">
        <v>82.48931785000002</v>
      </c>
      <c r="E47" s="167">
        <v>97.832271160216777</v>
      </c>
      <c r="F47" s="167">
        <v>98.78487707493926</v>
      </c>
      <c r="G47" s="167">
        <v>71.931431565394831</v>
      </c>
      <c r="H47" s="167">
        <v>83.995465734199783</v>
      </c>
      <c r="I47" s="167">
        <v>73.219821590847531</v>
      </c>
      <c r="J47" s="167">
        <v>56.675403061498692</v>
      </c>
      <c r="K47" s="167">
        <v>67.041189341676045</v>
      </c>
      <c r="L47" s="167">
        <v>102.86474429228515</v>
      </c>
      <c r="M47" s="167">
        <v>103.26598818967339</v>
      </c>
      <c r="N47" s="167">
        <v>81.203694401879631</v>
      </c>
      <c r="O47" s="167">
        <v>87.719133961228096</v>
      </c>
    </row>
    <row r="48" spans="1:15" ht="12.75" customHeight="1" x14ac:dyDescent="0.2">
      <c r="A48" s="127"/>
      <c r="B48" s="91" t="s">
        <v>2</v>
      </c>
      <c r="C48" s="167">
        <v>83.548491184177422</v>
      </c>
      <c r="D48" s="167">
        <v>85.883964640000002</v>
      </c>
      <c r="E48" s="167">
        <v>100.29831218997018</v>
      </c>
      <c r="F48" s="167">
        <v>99.724966974986245</v>
      </c>
      <c r="G48" s="167">
        <v>75.197619945639829</v>
      </c>
      <c r="H48" s="167">
        <v>86.117677504305888</v>
      </c>
      <c r="I48" s="167">
        <v>73.645547980794319</v>
      </c>
      <c r="J48" s="167">
        <v>58.316352651252565</v>
      </c>
      <c r="K48" s="167">
        <v>69.33530536173339</v>
      </c>
      <c r="L48" s="167">
        <v>103.31190339225162</v>
      </c>
      <c r="M48" s="167">
        <v>103.6380113896362</v>
      </c>
      <c r="N48" s="167">
        <v>81.751863031824811</v>
      </c>
      <c r="O48" s="167">
        <v>91.064650760893556</v>
      </c>
    </row>
    <row r="49" spans="1:15" ht="26.25" customHeight="1" x14ac:dyDescent="0.2">
      <c r="A49" s="127">
        <v>2002</v>
      </c>
      <c r="B49" s="91" t="s">
        <v>3</v>
      </c>
      <c r="C49" s="167">
        <v>83.41597497417078</v>
      </c>
      <c r="D49" s="167">
        <v>85.766231530000013</v>
      </c>
      <c r="E49" s="167">
        <v>104.07272258959271</v>
      </c>
      <c r="F49" s="167">
        <v>95.347363034767355</v>
      </c>
      <c r="G49" s="167">
        <v>76.588734855744136</v>
      </c>
      <c r="H49" s="167">
        <v>87.598385574379947</v>
      </c>
      <c r="I49" s="167">
        <v>74.253708960718285</v>
      </c>
      <c r="J49" s="167">
        <v>57.930907151310379</v>
      </c>
      <c r="K49" s="167">
        <v>65.730622911643252</v>
      </c>
      <c r="L49" s="167">
        <v>103.80588969221455</v>
      </c>
      <c r="M49" s="167">
        <v>103.90790738960922</v>
      </c>
      <c r="N49" s="167">
        <v>80.234893651976506</v>
      </c>
      <c r="O49" s="167">
        <v>88.708037221129203</v>
      </c>
    </row>
    <row r="50" spans="1:15" ht="12.75" customHeight="1" x14ac:dyDescent="0.2">
      <c r="A50" s="127"/>
      <c r="B50" s="91" t="s">
        <v>4</v>
      </c>
      <c r="C50" s="167">
        <v>83.42230111417112</v>
      </c>
      <c r="D50" s="167">
        <v>84.929292129999979</v>
      </c>
      <c r="E50" s="167">
        <v>97.253547890274632</v>
      </c>
      <c r="F50" s="167">
        <v>95.867510304793413</v>
      </c>
      <c r="G50" s="167">
        <v>77.552667195816454</v>
      </c>
      <c r="H50" s="167">
        <v>88.662305664433134</v>
      </c>
      <c r="I50" s="167">
        <v>75.358634530580161</v>
      </c>
      <c r="J50" s="167">
        <v>59.885705441017159</v>
      </c>
      <c r="K50" s="167">
        <v>64.678760411616963</v>
      </c>
      <c r="L50" s="167">
        <v>104.57087509215719</v>
      </c>
      <c r="M50" s="167">
        <v>103.87830158961216</v>
      </c>
      <c r="N50" s="167">
        <v>80.555386811944459</v>
      </c>
      <c r="O50" s="167">
        <v>87.868244151213176</v>
      </c>
    </row>
    <row r="51" spans="1:15" ht="12.75" customHeight="1" x14ac:dyDescent="0.2">
      <c r="A51" s="127"/>
      <c r="B51" s="91" t="s">
        <v>231</v>
      </c>
      <c r="C51" s="167">
        <v>84.600014554230015</v>
      </c>
      <c r="D51" s="167">
        <v>86.582713229999996</v>
      </c>
      <c r="E51" s="167">
        <v>96.110327570388975</v>
      </c>
      <c r="F51" s="167">
        <v>100.73613490503683</v>
      </c>
      <c r="G51" s="167">
        <v>80.080508676006048</v>
      </c>
      <c r="H51" s="167">
        <v>90.465592754523286</v>
      </c>
      <c r="I51" s="167">
        <v>76.699371240412574</v>
      </c>
      <c r="J51" s="167">
        <v>60.175293440973704</v>
      </c>
      <c r="K51" s="167">
        <v>65.011260801625298</v>
      </c>
      <c r="L51" s="167">
        <v>105.46577439209008</v>
      </c>
      <c r="M51" s="167">
        <v>103.62895548963712</v>
      </c>
      <c r="N51" s="167">
        <v>81.409137751859049</v>
      </c>
      <c r="O51" s="167">
        <v>90.311492950968841</v>
      </c>
    </row>
    <row r="52" spans="1:15" ht="12.75" customHeight="1" x14ac:dyDescent="0.2">
      <c r="A52" s="127"/>
      <c r="B52" s="91" t="s">
        <v>2</v>
      </c>
      <c r="C52" s="167">
        <v>85.657743364282879</v>
      </c>
      <c r="D52" s="167">
        <v>87.465815860000006</v>
      </c>
      <c r="E52" s="167">
        <v>97.503294320249665</v>
      </c>
      <c r="F52" s="167">
        <v>99.74711641498736</v>
      </c>
      <c r="G52" s="167">
        <v>78.820571975911548</v>
      </c>
      <c r="H52" s="167">
        <v>91.514573484575735</v>
      </c>
      <c r="I52" s="167">
        <v>78.45938939019257</v>
      </c>
      <c r="J52" s="167">
        <v>60.659819870901039</v>
      </c>
      <c r="K52" s="167">
        <v>66.781445591669552</v>
      </c>
      <c r="L52" s="167">
        <v>106.46644059201503</v>
      </c>
      <c r="M52" s="167">
        <v>103.18593818968141</v>
      </c>
      <c r="N52" s="167">
        <v>83.259642731674035</v>
      </c>
      <c r="O52" s="167">
        <v>94.364763010563522</v>
      </c>
    </row>
    <row r="53" spans="1:15" ht="26.25" customHeight="1" x14ac:dyDescent="0.2">
      <c r="A53" s="127">
        <v>2003</v>
      </c>
      <c r="B53" s="91" t="s">
        <v>3</v>
      </c>
      <c r="C53" s="167">
        <v>86.49061127432455</v>
      </c>
      <c r="D53" s="167">
        <v>85.479893379999979</v>
      </c>
      <c r="E53" s="167">
        <v>99.81287593001872</v>
      </c>
      <c r="F53" s="167">
        <v>99.691244234984566</v>
      </c>
      <c r="G53" s="167">
        <v>84.878636066365914</v>
      </c>
      <c r="H53" s="167">
        <v>92.929430284646486</v>
      </c>
      <c r="I53" s="167">
        <v>80.313475309960822</v>
      </c>
      <c r="J53" s="167">
        <v>60.534467470919843</v>
      </c>
      <c r="K53" s="167">
        <v>68.473419031711842</v>
      </c>
      <c r="L53" s="167">
        <v>108.06379929189521</v>
      </c>
      <c r="M53" s="167">
        <v>102.72572738972744</v>
      </c>
      <c r="N53" s="167">
        <v>83.817312591618233</v>
      </c>
      <c r="O53" s="167">
        <v>93.450413220654966</v>
      </c>
    </row>
    <row r="54" spans="1:15" ht="12.75" customHeight="1" x14ac:dyDescent="0.2">
      <c r="A54" s="127"/>
      <c r="B54" s="91" t="s">
        <v>4</v>
      </c>
      <c r="C54" s="167">
        <v>88.138323094406928</v>
      </c>
      <c r="D54" s="167">
        <v>88.491444380000019</v>
      </c>
      <c r="E54" s="167">
        <v>101.86577718981341</v>
      </c>
      <c r="F54" s="167">
        <v>99.499520184974969</v>
      </c>
      <c r="G54" s="167">
        <v>84.956233356371726</v>
      </c>
      <c r="H54" s="167">
        <v>94.575076814728732</v>
      </c>
      <c r="I54" s="167">
        <v>81.337502019832812</v>
      </c>
      <c r="J54" s="167">
        <v>63.987863670401822</v>
      </c>
      <c r="K54" s="167">
        <v>74.13828883185343</v>
      </c>
      <c r="L54" s="167">
        <v>108.80039399183997</v>
      </c>
      <c r="M54" s="167">
        <v>102.42674668975734</v>
      </c>
      <c r="N54" s="167">
        <v>84.722878561527722</v>
      </c>
      <c r="O54" s="167">
        <v>93.418193090658178</v>
      </c>
    </row>
    <row r="55" spans="1:15" ht="12.75" customHeight="1" x14ac:dyDescent="0.2">
      <c r="A55" s="127"/>
      <c r="B55" s="91" t="s">
        <v>1</v>
      </c>
      <c r="C55" s="167">
        <v>89.429127044471471</v>
      </c>
      <c r="D55" s="167">
        <v>89.694670439999996</v>
      </c>
      <c r="E55" s="167">
        <v>103.26259018967374</v>
      </c>
      <c r="F55" s="167">
        <v>95.280274714764019</v>
      </c>
      <c r="G55" s="167">
        <v>85.173971496388049</v>
      </c>
      <c r="H55" s="167">
        <v>96.032937384801656</v>
      </c>
      <c r="I55" s="167">
        <v>81.819775349772513</v>
      </c>
      <c r="J55" s="167">
        <v>70.502575029424634</v>
      </c>
      <c r="K55" s="167">
        <v>75.704265891892618</v>
      </c>
      <c r="L55" s="167">
        <v>109.55437999178342</v>
      </c>
      <c r="M55" s="167">
        <v>102.32290728976773</v>
      </c>
      <c r="N55" s="167">
        <v>85.717634481428249</v>
      </c>
      <c r="O55" s="167">
        <v>96.109446540389044</v>
      </c>
    </row>
    <row r="56" spans="1:15" ht="12.75" customHeight="1" x14ac:dyDescent="0.2">
      <c r="A56" s="127"/>
      <c r="B56" s="91" t="s">
        <v>2</v>
      </c>
      <c r="C56" s="167">
        <v>89.208451154460434</v>
      </c>
      <c r="D56" s="167">
        <v>89.286118810000033</v>
      </c>
      <c r="E56" s="167">
        <v>97.855897950214398</v>
      </c>
      <c r="F56" s="167">
        <v>98.839699654941995</v>
      </c>
      <c r="G56" s="167">
        <v>82.720261796204028</v>
      </c>
      <c r="H56" s="167">
        <v>94.005195554700265</v>
      </c>
      <c r="I56" s="167">
        <v>81.838963049770129</v>
      </c>
      <c r="J56" s="167">
        <v>71.785211929232219</v>
      </c>
      <c r="K56" s="167">
        <v>77.467541451936697</v>
      </c>
      <c r="L56" s="167">
        <v>110.07399079174446</v>
      </c>
      <c r="M56" s="167">
        <v>102.29277818977073</v>
      </c>
      <c r="N56" s="167">
        <v>87.01901882129809</v>
      </c>
      <c r="O56" s="167">
        <v>93.263181270673655</v>
      </c>
    </row>
    <row r="57" spans="1:15" ht="26.25" customHeight="1" x14ac:dyDescent="0.2">
      <c r="A57" s="127">
        <v>2004</v>
      </c>
      <c r="B57" s="91" t="s">
        <v>3</v>
      </c>
      <c r="C57" s="167">
        <v>90.230915264511538</v>
      </c>
      <c r="D57" s="167">
        <v>89.935625569999971</v>
      </c>
      <c r="E57" s="167">
        <v>96.098001510390191</v>
      </c>
      <c r="F57" s="167">
        <v>102.30393710511521</v>
      </c>
      <c r="G57" s="167">
        <v>85.871887066440422</v>
      </c>
      <c r="H57" s="167">
        <v>98.294201204914728</v>
      </c>
      <c r="I57" s="167">
        <v>81.802304989774726</v>
      </c>
      <c r="J57" s="167">
        <v>72.149656459177564</v>
      </c>
      <c r="K57" s="167">
        <v>79.89004949199726</v>
      </c>
      <c r="L57" s="167">
        <v>110.4122617917191</v>
      </c>
      <c r="M57" s="167">
        <v>102.29827598977019</v>
      </c>
      <c r="N57" s="167">
        <v>87.885452311211452</v>
      </c>
      <c r="O57" s="167">
        <v>95.790699810420918</v>
      </c>
    </row>
    <row r="58" spans="1:15" ht="12.75" customHeight="1" x14ac:dyDescent="0.2">
      <c r="A58" s="127"/>
      <c r="B58" s="91" t="s">
        <v>4</v>
      </c>
      <c r="C58" s="167">
        <v>90.256702204512834</v>
      </c>
      <c r="D58" s="167">
        <v>90.281480360000018</v>
      </c>
      <c r="E58" s="167">
        <v>95.556609540444342</v>
      </c>
      <c r="F58" s="167">
        <v>104.16230410520814</v>
      </c>
      <c r="G58" s="167">
        <v>89.843424546738262</v>
      </c>
      <c r="H58" s="167">
        <v>97.609489864880459</v>
      </c>
      <c r="I58" s="167">
        <v>81.788045799776498</v>
      </c>
      <c r="J58" s="167">
        <v>68.782922489682562</v>
      </c>
      <c r="K58" s="167">
        <v>79.592914701989812</v>
      </c>
      <c r="L58" s="167">
        <v>110.87008679168476</v>
      </c>
      <c r="M58" s="167">
        <v>102.2418839897758</v>
      </c>
      <c r="N58" s="167">
        <v>87.399793451260038</v>
      </c>
      <c r="O58" s="167">
        <v>98.638514570136138</v>
      </c>
    </row>
    <row r="59" spans="1:15" ht="12.75" customHeight="1" x14ac:dyDescent="0.2">
      <c r="A59" s="127"/>
      <c r="B59" s="91" t="s">
        <v>1</v>
      </c>
      <c r="C59" s="167">
        <v>89.586852624479349</v>
      </c>
      <c r="D59" s="167">
        <v>90.987428289999997</v>
      </c>
      <c r="E59" s="167">
        <v>93.708130820629179</v>
      </c>
      <c r="F59" s="167">
        <v>96.679142194833972</v>
      </c>
      <c r="G59" s="167">
        <v>92.542123516940663</v>
      </c>
      <c r="H59" s="167">
        <v>96.234245874811748</v>
      </c>
      <c r="I59" s="167">
        <v>82.401151539699853</v>
      </c>
      <c r="J59" s="167">
        <v>69.349279589597629</v>
      </c>
      <c r="K59" s="167">
        <v>73.740036271843508</v>
      </c>
      <c r="L59" s="167">
        <v>111.02845029167288</v>
      </c>
      <c r="M59" s="167">
        <v>102.06425618979358</v>
      </c>
      <c r="N59" s="167">
        <v>87.418118331258185</v>
      </c>
      <c r="O59" s="167">
        <v>93.161133750683874</v>
      </c>
    </row>
    <row r="60" spans="1:15" ht="12.75" customHeight="1" x14ac:dyDescent="0.2">
      <c r="A60" s="127"/>
      <c r="B60" s="91" t="s">
        <v>2</v>
      </c>
      <c r="C60" s="167">
        <v>90.482283974524094</v>
      </c>
      <c r="D60" s="167">
        <v>90.186380570000011</v>
      </c>
      <c r="E60" s="167">
        <v>95.409349860459045</v>
      </c>
      <c r="F60" s="167">
        <v>104.90993870524552</v>
      </c>
      <c r="G60" s="167">
        <v>94.261971557069671</v>
      </c>
      <c r="H60" s="167">
        <v>98.438437684921965</v>
      </c>
      <c r="I60" s="167">
        <v>82.882061389639745</v>
      </c>
      <c r="J60" s="167">
        <v>68.194181979770889</v>
      </c>
      <c r="K60" s="167">
        <v>75.013562901875346</v>
      </c>
      <c r="L60" s="167">
        <v>111.21269629165906</v>
      </c>
      <c r="M60" s="167">
        <v>101.85935588981405</v>
      </c>
      <c r="N60" s="167">
        <v>87.597125031240296</v>
      </c>
      <c r="O60" s="167">
        <v>99.235062400076487</v>
      </c>
    </row>
    <row r="61" spans="1:15" ht="26.25" customHeight="1" x14ac:dyDescent="0.2">
      <c r="A61" s="127">
        <v>2005</v>
      </c>
      <c r="B61" s="91" t="s">
        <v>3</v>
      </c>
      <c r="C61" s="167">
        <v>90.279150004513951</v>
      </c>
      <c r="D61" s="167">
        <v>89.488969320000024</v>
      </c>
      <c r="E61" s="167">
        <v>92.187171020781292</v>
      </c>
      <c r="F61" s="167">
        <v>107.80788470539039</v>
      </c>
      <c r="G61" s="167">
        <v>93.48706640701154</v>
      </c>
      <c r="H61" s="167">
        <v>97.775530004888807</v>
      </c>
      <c r="I61" s="167">
        <v>83.954442219505694</v>
      </c>
      <c r="J61" s="167">
        <v>68.580621399712925</v>
      </c>
      <c r="K61" s="167">
        <v>76.588831401914732</v>
      </c>
      <c r="L61" s="167">
        <v>111.27475039165438</v>
      </c>
      <c r="M61" s="167">
        <v>101.61718898983827</v>
      </c>
      <c r="N61" s="167">
        <v>88.489458451151023</v>
      </c>
      <c r="O61" s="167">
        <v>92.125503800787428</v>
      </c>
    </row>
    <row r="62" spans="1:15" ht="12.75" customHeight="1" x14ac:dyDescent="0.2">
      <c r="A62" s="127"/>
      <c r="B62" s="91" t="s">
        <v>4</v>
      </c>
      <c r="C62" s="167">
        <v>90.715177864535761</v>
      </c>
      <c r="D62" s="167">
        <v>89.768468349999978</v>
      </c>
      <c r="E62" s="167">
        <v>92.982697600701698</v>
      </c>
      <c r="F62" s="167">
        <v>108.83467960544176</v>
      </c>
      <c r="G62" s="167">
        <v>89.898740736742425</v>
      </c>
      <c r="H62" s="167">
        <v>100.01852210500095</v>
      </c>
      <c r="I62" s="167">
        <v>85.196177239350462</v>
      </c>
      <c r="J62" s="167">
        <v>69.840689459523915</v>
      </c>
      <c r="K62" s="167">
        <v>75.518373721887968</v>
      </c>
      <c r="L62" s="167">
        <v>111.91919669160609</v>
      </c>
      <c r="M62" s="167">
        <v>101.41826128985815</v>
      </c>
      <c r="N62" s="167">
        <v>88.400922111159915</v>
      </c>
      <c r="O62" s="167">
        <v>93.237271850676279</v>
      </c>
    </row>
    <row r="63" spans="1:15" ht="12.75" customHeight="1" x14ac:dyDescent="0.2">
      <c r="A63" s="127"/>
      <c r="B63" s="91" t="s">
        <v>1</v>
      </c>
      <c r="C63" s="167">
        <v>91.289073874564465</v>
      </c>
      <c r="D63" s="167">
        <v>88.727585230000017</v>
      </c>
      <c r="E63" s="167">
        <v>93.326605800667309</v>
      </c>
      <c r="F63" s="167">
        <v>109.83855080549195</v>
      </c>
      <c r="G63" s="167">
        <v>85.863812156439792</v>
      </c>
      <c r="H63" s="167">
        <v>103.07473560515375</v>
      </c>
      <c r="I63" s="167">
        <v>86.44507822919438</v>
      </c>
      <c r="J63" s="167">
        <v>70.028728879495702</v>
      </c>
      <c r="K63" s="167">
        <v>82.843660652071094</v>
      </c>
      <c r="L63" s="167">
        <v>112.57774689155667</v>
      </c>
      <c r="M63" s="167">
        <v>101.26192688987381</v>
      </c>
      <c r="N63" s="167">
        <v>89.639425811036062</v>
      </c>
      <c r="O63" s="167">
        <v>89.087373751091278</v>
      </c>
    </row>
    <row r="64" spans="1:15" ht="12.75" customHeight="1" x14ac:dyDescent="0.2">
      <c r="A64" s="127"/>
      <c r="B64" s="91" t="s">
        <v>2</v>
      </c>
      <c r="C64" s="167">
        <v>92.875729664643785</v>
      </c>
      <c r="D64" s="167">
        <v>90.223146459999981</v>
      </c>
      <c r="E64" s="167">
        <v>92.510632510748948</v>
      </c>
      <c r="F64" s="167">
        <v>106.24776110531239</v>
      </c>
      <c r="G64" s="167">
        <v>85.073428066380515</v>
      </c>
      <c r="H64" s="167">
        <v>106.22193820531112</v>
      </c>
      <c r="I64" s="167">
        <v>87.389166399076345</v>
      </c>
      <c r="J64" s="167">
        <v>72.5095481091236</v>
      </c>
      <c r="K64" s="167">
        <v>85.507698912137698</v>
      </c>
      <c r="L64" s="167">
        <v>113.31759309150118</v>
      </c>
      <c r="M64" s="167">
        <v>101.14167448988582</v>
      </c>
      <c r="N64" s="167">
        <v>90.892818720910711</v>
      </c>
      <c r="O64" s="167">
        <v>102.06043318979395</v>
      </c>
    </row>
    <row r="65" spans="1:15" ht="26.25" customHeight="1" x14ac:dyDescent="0.2">
      <c r="A65" s="127">
        <v>2006</v>
      </c>
      <c r="B65" s="91" t="s">
        <v>3</v>
      </c>
      <c r="C65" s="167">
        <v>93.207939874660383</v>
      </c>
      <c r="D65" s="167">
        <v>92.071934069999998</v>
      </c>
      <c r="E65" s="167">
        <v>91.910567410808952</v>
      </c>
      <c r="F65" s="167">
        <v>104.22325160521117</v>
      </c>
      <c r="G65" s="167">
        <v>85.536752556415266</v>
      </c>
      <c r="H65" s="167">
        <v>105.4877163052744</v>
      </c>
      <c r="I65" s="167">
        <v>87.84223408901974</v>
      </c>
      <c r="J65" s="167">
        <v>77.99518289830074</v>
      </c>
      <c r="K65" s="167">
        <v>85.249980702131239</v>
      </c>
      <c r="L65" s="167">
        <v>113.9960777914503</v>
      </c>
      <c r="M65" s="167">
        <v>101.08260228989174</v>
      </c>
      <c r="N65" s="167">
        <v>90.335278870966476</v>
      </c>
      <c r="O65" s="167">
        <v>95.304001580469603</v>
      </c>
    </row>
    <row r="66" spans="1:15" ht="12.75" customHeight="1" x14ac:dyDescent="0.2">
      <c r="A66" s="127"/>
      <c r="B66" s="91" t="s">
        <v>4</v>
      </c>
      <c r="C66" s="167">
        <v>93.68515055468427</v>
      </c>
      <c r="D66" s="167">
        <v>93.153939179999995</v>
      </c>
      <c r="E66" s="167">
        <v>92.223022120777699</v>
      </c>
      <c r="F66" s="167">
        <v>104.03886430520194</v>
      </c>
      <c r="G66" s="167">
        <v>83.451541656258868</v>
      </c>
      <c r="H66" s="167">
        <v>105.86455840529325</v>
      </c>
      <c r="I66" s="167">
        <v>88.167982418979008</v>
      </c>
      <c r="J66" s="167">
        <v>81.101994007834705</v>
      </c>
      <c r="K66" s="167">
        <v>87.324723142183132</v>
      </c>
      <c r="L66" s="167">
        <v>113.85935049146057</v>
      </c>
      <c r="M66" s="167">
        <v>101.06044578989395</v>
      </c>
      <c r="N66" s="167">
        <v>90.767075530923293</v>
      </c>
      <c r="O66" s="167">
        <v>93.019355080698048</v>
      </c>
    </row>
    <row r="67" spans="1:15" ht="12.75" customHeight="1" x14ac:dyDescent="0.2">
      <c r="A67" s="127"/>
      <c r="B67" s="91" t="s">
        <v>1</v>
      </c>
      <c r="C67" s="167">
        <v>93.663517394683183</v>
      </c>
      <c r="D67" s="167">
        <v>93.038608409999995</v>
      </c>
      <c r="E67" s="167">
        <v>92.773023470722705</v>
      </c>
      <c r="F67" s="167">
        <v>105.3415722052671</v>
      </c>
      <c r="G67" s="167">
        <v>79.469415865960215</v>
      </c>
      <c r="H67" s="167">
        <v>105.05275580525264</v>
      </c>
      <c r="I67" s="167">
        <v>88.314019678960733</v>
      </c>
      <c r="J67" s="167">
        <v>80.841432027873822</v>
      </c>
      <c r="K67" s="167">
        <v>85.484691352137133</v>
      </c>
      <c r="L67" s="167">
        <v>113.83983419146203</v>
      </c>
      <c r="M67" s="167">
        <v>101.0770863898923</v>
      </c>
      <c r="N67" s="167">
        <v>91.051873750894799</v>
      </c>
      <c r="O67" s="167">
        <v>98.785046790121498</v>
      </c>
    </row>
    <row r="68" spans="1:15" ht="12.75" customHeight="1" x14ac:dyDescent="0.2">
      <c r="A68" s="127"/>
      <c r="B68" s="91" t="s">
        <v>2</v>
      </c>
      <c r="C68" s="167">
        <v>94.901159074745081</v>
      </c>
      <c r="D68" s="167">
        <v>94.516304410000004</v>
      </c>
      <c r="E68" s="167">
        <v>97.487871250251203</v>
      </c>
      <c r="F68" s="167">
        <v>108.15591770540782</v>
      </c>
      <c r="G68" s="167">
        <v>79.893202865991995</v>
      </c>
      <c r="H68" s="167">
        <v>102.95807470514792</v>
      </c>
      <c r="I68" s="167">
        <v>88.12661038898419</v>
      </c>
      <c r="J68" s="167">
        <v>85.093298477236019</v>
      </c>
      <c r="K68" s="167">
        <v>89.144150342228599</v>
      </c>
      <c r="L68" s="167">
        <v>113.80550229146462</v>
      </c>
      <c r="M68" s="167">
        <v>101.03036188989698</v>
      </c>
      <c r="N68" s="167">
        <v>91.779499230822054</v>
      </c>
      <c r="O68" s="167">
        <v>102.99253468970072</v>
      </c>
    </row>
    <row r="69" spans="1:15" ht="26.25" customHeight="1" x14ac:dyDescent="0.2">
      <c r="A69" s="127">
        <v>2007</v>
      </c>
      <c r="B69" s="91" t="s">
        <v>3</v>
      </c>
      <c r="C69" s="167">
        <v>94.673654604733699</v>
      </c>
      <c r="D69" s="167">
        <v>95.18935427000001</v>
      </c>
      <c r="E69" s="167">
        <v>99.57691435004233</v>
      </c>
      <c r="F69" s="167">
        <v>106.2913546053146</v>
      </c>
      <c r="G69" s="167">
        <v>81.98532727614888</v>
      </c>
      <c r="H69" s="167">
        <v>104.6056269052303</v>
      </c>
      <c r="I69" s="167">
        <v>88.040725518994918</v>
      </c>
      <c r="J69" s="167">
        <v>84.494774787325795</v>
      </c>
      <c r="K69" s="167">
        <v>88.281847232207042</v>
      </c>
      <c r="L69" s="167">
        <v>113.51857359148612</v>
      </c>
      <c r="M69" s="167">
        <v>100.43967448995605</v>
      </c>
      <c r="N69" s="167">
        <v>90.983301900901679</v>
      </c>
      <c r="O69" s="167">
        <v>96.015482170398457</v>
      </c>
    </row>
    <row r="70" spans="1:15" ht="12.75" customHeight="1" x14ac:dyDescent="0.2">
      <c r="A70" s="127"/>
      <c r="B70" s="91" t="s">
        <v>4</v>
      </c>
      <c r="C70" s="167">
        <v>94.434122234721698</v>
      </c>
      <c r="D70" s="167">
        <v>95.442514340000002</v>
      </c>
      <c r="E70" s="167">
        <v>98.821027930117879</v>
      </c>
      <c r="F70" s="167">
        <v>105.5577406052779</v>
      </c>
      <c r="G70" s="167">
        <v>83.039975036228</v>
      </c>
      <c r="H70" s="167">
        <v>105.69495720528478</v>
      </c>
      <c r="I70" s="167">
        <v>88.13861493898267</v>
      </c>
      <c r="J70" s="167">
        <v>84.05188487739224</v>
      </c>
      <c r="K70" s="167">
        <v>88.351155252208784</v>
      </c>
      <c r="L70" s="167">
        <v>112.83606879153731</v>
      </c>
      <c r="M70" s="167">
        <v>99.882487290011781</v>
      </c>
      <c r="N70" s="167">
        <v>90.785422110921473</v>
      </c>
      <c r="O70" s="167">
        <v>91.3590758308641</v>
      </c>
    </row>
    <row r="71" spans="1:15" ht="12.75" customHeight="1" x14ac:dyDescent="0.2">
      <c r="A71" s="127"/>
      <c r="B71" s="91" t="s">
        <v>1</v>
      </c>
      <c r="C71" s="167">
        <v>95.077893294753892</v>
      </c>
      <c r="D71" s="167">
        <v>97.118794199999982</v>
      </c>
      <c r="E71" s="167">
        <v>98.127912210187205</v>
      </c>
      <c r="F71" s="167">
        <v>103.84943970519248</v>
      </c>
      <c r="G71" s="167">
        <v>83.445924636258454</v>
      </c>
      <c r="H71" s="167">
        <v>108.10931460540546</v>
      </c>
      <c r="I71" s="167">
        <v>88.306326508961718</v>
      </c>
      <c r="J71" s="167">
        <v>87.649906736852529</v>
      </c>
      <c r="K71" s="167">
        <v>84.507130092112703</v>
      </c>
      <c r="L71" s="167">
        <v>112.38041449157147</v>
      </c>
      <c r="M71" s="167">
        <v>99.784323100021581</v>
      </c>
      <c r="N71" s="167">
        <v>90.892248220910787</v>
      </c>
      <c r="O71" s="167">
        <v>95.266449580473335</v>
      </c>
    </row>
    <row r="72" spans="1:15" ht="12.75" customHeight="1" x14ac:dyDescent="0.2">
      <c r="A72" s="127"/>
      <c r="B72" s="91" t="s">
        <v>2</v>
      </c>
      <c r="C72" s="167">
        <v>95.836897114791824</v>
      </c>
      <c r="D72" s="167">
        <v>96.032998439999986</v>
      </c>
      <c r="E72" s="167">
        <v>98.638596190136141</v>
      </c>
      <c r="F72" s="167">
        <v>102.11533680510578</v>
      </c>
      <c r="G72" s="167">
        <v>90.391481886779374</v>
      </c>
      <c r="H72" s="167">
        <v>108.74481070543723</v>
      </c>
      <c r="I72" s="167">
        <v>88.899536158887571</v>
      </c>
      <c r="J72" s="167">
        <v>87.811375646828296</v>
      </c>
      <c r="K72" s="167">
        <v>89.558889382239002</v>
      </c>
      <c r="L72" s="167">
        <v>112.04990059159627</v>
      </c>
      <c r="M72" s="167">
        <v>99.600811040039929</v>
      </c>
      <c r="N72" s="167">
        <v>91.907368060809276</v>
      </c>
      <c r="O72" s="167">
        <v>96.064292470393582</v>
      </c>
    </row>
    <row r="73" spans="1:15" ht="26.25" customHeight="1" x14ac:dyDescent="0.2">
      <c r="A73" s="127">
        <v>2008</v>
      </c>
      <c r="B73" s="91" t="s">
        <v>3</v>
      </c>
      <c r="C73" s="167">
        <v>96.536676944826823</v>
      </c>
      <c r="D73" s="167">
        <v>96.261728229999989</v>
      </c>
      <c r="E73" s="167">
        <v>100.84146978991583</v>
      </c>
      <c r="F73" s="167">
        <v>103.9896272051995</v>
      </c>
      <c r="G73" s="167">
        <v>86.845755466513438</v>
      </c>
      <c r="H73" s="167">
        <v>112.10120750560507</v>
      </c>
      <c r="I73" s="167">
        <v>89.354006308830719</v>
      </c>
      <c r="J73" s="167">
        <v>91.840407066223946</v>
      </c>
      <c r="K73" s="167">
        <v>89.287374772232198</v>
      </c>
      <c r="L73" s="167">
        <v>111.43519739164236</v>
      </c>
      <c r="M73" s="167">
        <v>99.065883010093444</v>
      </c>
      <c r="N73" s="167">
        <v>92.927252320707282</v>
      </c>
      <c r="O73" s="167">
        <v>93.676137970632368</v>
      </c>
    </row>
    <row r="74" spans="1:15" ht="12.75" customHeight="1" x14ac:dyDescent="0.2">
      <c r="A74" s="127"/>
      <c r="B74" s="91" t="s">
        <v>4</v>
      </c>
      <c r="C74" s="167">
        <v>96.568203734828373</v>
      </c>
      <c r="D74" s="167">
        <v>96.496573110000014</v>
      </c>
      <c r="E74" s="167">
        <v>99.409184410059083</v>
      </c>
      <c r="F74" s="167">
        <v>103.11145690515556</v>
      </c>
      <c r="G74" s="167">
        <v>82.97718458622326</v>
      </c>
      <c r="H74" s="167">
        <v>112.39483800561977</v>
      </c>
      <c r="I74" s="167">
        <v>89.609881468798761</v>
      </c>
      <c r="J74" s="167">
        <v>91.866534016220044</v>
      </c>
      <c r="K74" s="167">
        <v>91.039687972275999</v>
      </c>
      <c r="L74" s="167">
        <v>111.14643309166402</v>
      </c>
      <c r="M74" s="167">
        <v>98.006344800199372</v>
      </c>
      <c r="N74" s="167">
        <v>92.898520760710142</v>
      </c>
      <c r="O74" s="167">
        <v>98.817876450118192</v>
      </c>
    </row>
    <row r="75" spans="1:15" ht="12.75" customHeight="1" x14ac:dyDescent="0.2">
      <c r="A75" s="127"/>
      <c r="B75" s="91" t="s">
        <v>1</v>
      </c>
      <c r="C75" s="167">
        <v>95.298796004764938</v>
      </c>
      <c r="D75" s="167">
        <v>92.605021009999973</v>
      </c>
      <c r="E75" s="167">
        <v>96.585025540341491</v>
      </c>
      <c r="F75" s="167">
        <v>101.92809980509642</v>
      </c>
      <c r="G75" s="167">
        <v>82.952276746221443</v>
      </c>
      <c r="H75" s="167">
        <v>110.40398950552022</v>
      </c>
      <c r="I75" s="167">
        <v>89.475188788815615</v>
      </c>
      <c r="J75" s="167">
        <v>88.574495086713824</v>
      </c>
      <c r="K75" s="167">
        <v>90.354419742258841</v>
      </c>
      <c r="L75" s="167">
        <v>111.49363759163799</v>
      </c>
      <c r="M75" s="167">
        <v>99.005797160099419</v>
      </c>
      <c r="N75" s="167">
        <v>93.193375420680653</v>
      </c>
      <c r="O75" s="167">
        <v>94.894499030510516</v>
      </c>
    </row>
    <row r="76" spans="1:15" ht="12.75" customHeight="1" x14ac:dyDescent="0.2">
      <c r="A76" s="127"/>
      <c r="B76" s="91" t="s">
        <v>2</v>
      </c>
      <c r="C76" s="167">
        <v>95.1218137847561</v>
      </c>
      <c r="D76" s="167">
        <v>91.253245729999989</v>
      </c>
      <c r="E76" s="167">
        <v>96.496356180350375</v>
      </c>
      <c r="F76" s="167">
        <v>103.47135190517359</v>
      </c>
      <c r="G76" s="167">
        <v>86.442218676483179</v>
      </c>
      <c r="H76" s="167">
        <v>111.699615105585</v>
      </c>
      <c r="I76" s="167">
        <v>89.168672118853948</v>
      </c>
      <c r="J76" s="167">
        <v>85.541453007168812</v>
      </c>
      <c r="K76" s="167">
        <v>91.796207422294913</v>
      </c>
      <c r="L76" s="167">
        <v>111.26084909165544</v>
      </c>
      <c r="M76" s="167">
        <v>98.245910750175426</v>
      </c>
      <c r="N76" s="167">
        <v>94.102074240589815</v>
      </c>
      <c r="O76" s="167">
        <v>91.968244320803151</v>
      </c>
    </row>
    <row r="77" spans="1:15" ht="26.25" customHeight="1" x14ac:dyDescent="0.2">
      <c r="A77" s="127">
        <v>2009</v>
      </c>
      <c r="B77" s="91" t="s">
        <v>3</v>
      </c>
      <c r="C77" s="167">
        <v>95.666828884783357</v>
      </c>
      <c r="D77" s="167">
        <v>90.48463765999999</v>
      </c>
      <c r="E77" s="167">
        <v>93.893950860610602</v>
      </c>
      <c r="F77" s="167">
        <v>103.34858110516745</v>
      </c>
      <c r="G77" s="167">
        <v>86.876491056515761</v>
      </c>
      <c r="H77" s="167">
        <v>115.56796210577838</v>
      </c>
      <c r="I77" s="167">
        <v>89.624568678796919</v>
      </c>
      <c r="J77" s="167">
        <v>84.234063537364918</v>
      </c>
      <c r="K77" s="167">
        <v>91.847788182296171</v>
      </c>
      <c r="L77" s="167">
        <v>111.56508739163262</v>
      </c>
      <c r="M77" s="167">
        <v>99.472469000052754</v>
      </c>
      <c r="N77" s="167">
        <v>94.70852435052916</v>
      </c>
      <c r="O77" s="167">
        <v>98.03706210019628</v>
      </c>
    </row>
    <row r="78" spans="1:15" ht="12.75" customHeight="1" x14ac:dyDescent="0.2">
      <c r="A78" s="127"/>
      <c r="B78" s="91" t="s">
        <v>4</v>
      </c>
      <c r="C78" s="167">
        <v>95.590125454779496</v>
      </c>
      <c r="D78" s="167">
        <v>90.257110299999979</v>
      </c>
      <c r="E78" s="167">
        <v>92.959617940704049</v>
      </c>
      <c r="F78" s="167">
        <v>99.876066464993798</v>
      </c>
      <c r="G78" s="167">
        <v>89.321938606699149</v>
      </c>
      <c r="H78" s="167">
        <v>115.97721210579888</v>
      </c>
      <c r="I78" s="167">
        <v>89.776744298777928</v>
      </c>
      <c r="J78" s="167">
        <v>81.966047607705107</v>
      </c>
      <c r="K78" s="167">
        <v>94.649585322366249</v>
      </c>
      <c r="L78" s="167">
        <v>111.28197369165385</v>
      </c>
      <c r="M78" s="167">
        <v>99.80831326001919</v>
      </c>
      <c r="N78" s="167">
        <v>95.177045050482278</v>
      </c>
      <c r="O78" s="167">
        <v>96.966707970303332</v>
      </c>
    </row>
    <row r="79" spans="1:15" ht="12.75" customHeight="1" x14ac:dyDescent="0.2">
      <c r="A79" s="127"/>
      <c r="B79" s="91" t="s">
        <v>1</v>
      </c>
      <c r="C79" s="167">
        <v>95.261390924763077</v>
      </c>
      <c r="D79" s="167">
        <v>91.029032960000009</v>
      </c>
      <c r="E79" s="167">
        <v>92.528479710747149</v>
      </c>
      <c r="F79" s="167">
        <v>93.322981004666175</v>
      </c>
      <c r="G79" s="167">
        <v>87.846521946588496</v>
      </c>
      <c r="H79" s="167">
        <v>114.33052850571654</v>
      </c>
      <c r="I79" s="167">
        <v>90.396384778700465</v>
      </c>
      <c r="J79" s="167">
        <v>80.830564407875428</v>
      </c>
      <c r="K79" s="167">
        <v>89.618795032240499</v>
      </c>
      <c r="L79" s="167">
        <v>111.00125789167492</v>
      </c>
      <c r="M79" s="167">
        <v>99.809803840019015</v>
      </c>
      <c r="N79" s="167">
        <v>95.008529300499148</v>
      </c>
      <c r="O79" s="167">
        <v>103.92418138960757</v>
      </c>
    </row>
    <row r="80" spans="1:15" ht="12.75" customHeight="1" x14ac:dyDescent="0.2">
      <c r="A80" s="127"/>
      <c r="B80" s="91" t="s">
        <v>2</v>
      </c>
      <c r="C80" s="167">
        <v>95.009857874750494</v>
      </c>
      <c r="D80" s="167">
        <v>92.168989430000011</v>
      </c>
      <c r="E80" s="167">
        <v>91.016185750898373</v>
      </c>
      <c r="F80" s="167">
        <v>94.049565174702494</v>
      </c>
      <c r="G80" s="167">
        <v>88.373051756627987</v>
      </c>
      <c r="H80" s="167">
        <v>110.98658590554935</v>
      </c>
      <c r="I80" s="167">
        <v>91.372829758578376</v>
      </c>
      <c r="J80" s="167">
        <v>80.498101117925302</v>
      </c>
      <c r="K80" s="167">
        <v>89.837889722245976</v>
      </c>
      <c r="L80" s="167">
        <v>110.83533779168737</v>
      </c>
      <c r="M80" s="167">
        <v>99.681263090031891</v>
      </c>
      <c r="N80" s="167">
        <v>95.724996320427508</v>
      </c>
      <c r="O80" s="167">
        <v>97.841162660215886</v>
      </c>
    </row>
    <row r="81" spans="1:15" ht="26.25" customHeight="1" x14ac:dyDescent="0.2">
      <c r="A81" s="127">
        <v>2010</v>
      </c>
      <c r="B81" s="91" t="s">
        <v>3</v>
      </c>
      <c r="C81" s="167">
        <v>95.147158474757362</v>
      </c>
      <c r="D81" s="167">
        <v>92.769738509999996</v>
      </c>
      <c r="E81" s="167">
        <v>92.762482670723756</v>
      </c>
      <c r="F81" s="167">
        <v>96.217527124810886</v>
      </c>
      <c r="G81" s="167">
        <v>84.331908336324915</v>
      </c>
      <c r="H81" s="167">
        <v>112.49283130562465</v>
      </c>
      <c r="I81" s="167">
        <v>92.181476058477315</v>
      </c>
      <c r="J81" s="167">
        <v>79.60307640805955</v>
      </c>
      <c r="K81" s="167">
        <v>89.382589962234604</v>
      </c>
      <c r="L81" s="167">
        <v>110.71541529169635</v>
      </c>
      <c r="M81" s="167">
        <v>99.276774610072351</v>
      </c>
      <c r="N81" s="167">
        <v>96.096811080390324</v>
      </c>
      <c r="O81" s="167">
        <v>96.417046110358299</v>
      </c>
    </row>
    <row r="82" spans="1:15" ht="12.75" customHeight="1" x14ac:dyDescent="0.2">
      <c r="A82" s="127"/>
      <c r="B82" s="91" t="s">
        <v>4</v>
      </c>
      <c r="C82" s="167">
        <v>95.546959764777341</v>
      </c>
      <c r="D82" s="167">
        <v>94.470295969999981</v>
      </c>
      <c r="E82" s="167">
        <v>91.51047519084895</v>
      </c>
      <c r="F82" s="167">
        <v>96.396872854819847</v>
      </c>
      <c r="G82" s="167">
        <v>87.712048936578427</v>
      </c>
      <c r="H82" s="167">
        <v>107.93419760539673</v>
      </c>
      <c r="I82" s="167">
        <v>93.176139598352989</v>
      </c>
      <c r="J82" s="167">
        <v>82.34034908764896</v>
      </c>
      <c r="K82" s="167">
        <v>86.315365722157907</v>
      </c>
      <c r="L82" s="167">
        <v>110.59128069170566</v>
      </c>
      <c r="M82" s="167">
        <v>98.862325610113786</v>
      </c>
      <c r="N82" s="167">
        <v>96.451600300354812</v>
      </c>
      <c r="O82" s="167">
        <v>101.25931658987406</v>
      </c>
    </row>
    <row r="83" spans="1:15" ht="12.75" customHeight="1" x14ac:dyDescent="0.2">
      <c r="A83" s="127"/>
      <c r="B83" s="91" t="s">
        <v>1</v>
      </c>
      <c r="C83" s="167">
        <v>95.592904614779656</v>
      </c>
      <c r="D83" s="167">
        <v>94.622820080000025</v>
      </c>
      <c r="E83" s="167">
        <v>91.941501500805856</v>
      </c>
      <c r="F83" s="167">
        <v>97.608689014880454</v>
      </c>
      <c r="G83" s="167">
        <v>86.591091826494349</v>
      </c>
      <c r="H83" s="167">
        <v>107.38668890536935</v>
      </c>
      <c r="I83" s="167">
        <v>93.587816208301518</v>
      </c>
      <c r="J83" s="167">
        <v>82.248840137662725</v>
      </c>
      <c r="K83" s="167">
        <v>85.367919202134189</v>
      </c>
      <c r="L83" s="167">
        <v>110.42292239171829</v>
      </c>
      <c r="M83" s="167">
        <v>98.844480260115532</v>
      </c>
      <c r="N83" s="167">
        <v>96.626040570337366</v>
      </c>
      <c r="O83" s="167">
        <v>102.34313428976569</v>
      </c>
    </row>
    <row r="84" spans="1:15" ht="12.75" customHeight="1" x14ac:dyDescent="0.2">
      <c r="A84" s="127"/>
      <c r="B84" s="91" t="s">
        <v>2</v>
      </c>
      <c r="C84" s="167">
        <v>95.318147114765921</v>
      </c>
      <c r="D84" s="167">
        <v>94.968602509999997</v>
      </c>
      <c r="E84" s="167">
        <v>93.034578080696534</v>
      </c>
      <c r="F84" s="167">
        <v>96.732006544836622</v>
      </c>
      <c r="G84" s="167">
        <v>88.590982256644324</v>
      </c>
      <c r="H84" s="167">
        <v>106.02334730530119</v>
      </c>
      <c r="I84" s="167">
        <v>93.728910488283901</v>
      </c>
      <c r="J84" s="167">
        <v>84.275994767358597</v>
      </c>
      <c r="K84" s="167">
        <v>85.791706052144775</v>
      </c>
      <c r="L84" s="167">
        <v>110.25224169173109</v>
      </c>
      <c r="M84" s="167">
        <v>99.527349050047292</v>
      </c>
      <c r="N84" s="167">
        <v>95.999261770400068</v>
      </c>
      <c r="O84" s="167">
        <v>91.579828200842016</v>
      </c>
    </row>
    <row r="85" spans="1:15" ht="26.25" customHeight="1" x14ac:dyDescent="0.2">
      <c r="A85" s="127">
        <v>2011</v>
      </c>
      <c r="B85" s="91" t="s">
        <v>3</v>
      </c>
      <c r="C85" s="167">
        <v>95.490146904774505</v>
      </c>
      <c r="D85" s="167">
        <v>94.607495260000007</v>
      </c>
      <c r="E85" s="167">
        <v>94.940127340505981</v>
      </c>
      <c r="F85" s="167">
        <v>95.464547494773271</v>
      </c>
      <c r="G85" s="167">
        <v>85.523153556414258</v>
      </c>
      <c r="H85" s="167">
        <v>102.70555360513528</v>
      </c>
      <c r="I85" s="167">
        <v>93.995221608250603</v>
      </c>
      <c r="J85" s="167">
        <v>85.104364027234368</v>
      </c>
      <c r="K85" s="167">
        <v>91.892357802297312</v>
      </c>
      <c r="L85" s="167">
        <v>110.02965499174779</v>
      </c>
      <c r="M85" s="167">
        <v>100.59169628994084</v>
      </c>
      <c r="N85" s="167">
        <v>95.416009140458385</v>
      </c>
      <c r="O85" s="167">
        <v>93.893213240610692</v>
      </c>
    </row>
    <row r="86" spans="1:15" ht="12.75" customHeight="1" x14ac:dyDescent="0.2">
      <c r="A86" s="127"/>
      <c r="B86" s="91" t="s">
        <v>4</v>
      </c>
      <c r="C86" s="167">
        <v>94.991101174749573</v>
      </c>
      <c r="D86" s="167">
        <v>94.527351539999984</v>
      </c>
      <c r="E86" s="167">
        <v>95.956889750404301</v>
      </c>
      <c r="F86" s="167">
        <v>97.304084594865216</v>
      </c>
      <c r="G86" s="167">
        <v>85.85556871643918</v>
      </c>
      <c r="H86" s="167">
        <v>102.31213040511562</v>
      </c>
      <c r="I86" s="167">
        <v>93.948617508256447</v>
      </c>
      <c r="J86" s="167">
        <v>83.032969317545053</v>
      </c>
      <c r="K86" s="167">
        <v>88.826178642220654</v>
      </c>
      <c r="L86" s="167">
        <v>109.3667612917975</v>
      </c>
      <c r="M86" s="167">
        <v>99.644233220035574</v>
      </c>
      <c r="N86" s="167">
        <v>96.329213350367056</v>
      </c>
      <c r="O86" s="167">
        <v>89.742141951025772</v>
      </c>
    </row>
    <row r="87" spans="1:15" ht="12.75" customHeight="1" x14ac:dyDescent="0.2">
      <c r="A87" s="127"/>
      <c r="B87" s="91" t="s">
        <v>1</v>
      </c>
      <c r="C87" s="167">
        <v>95.668622904783447</v>
      </c>
      <c r="D87" s="167">
        <v>94.65757576</v>
      </c>
      <c r="E87" s="167">
        <v>97.600981040239944</v>
      </c>
      <c r="F87" s="167">
        <v>96.926762364846354</v>
      </c>
      <c r="G87" s="167">
        <v>85.985023246448904</v>
      </c>
      <c r="H87" s="167">
        <v>102.65978520513301</v>
      </c>
      <c r="I87" s="167">
        <v>94.123763748234524</v>
      </c>
      <c r="J87" s="167">
        <v>85.233656477214964</v>
      </c>
      <c r="K87" s="167">
        <v>91.32902906228324</v>
      </c>
      <c r="L87" s="167">
        <v>108.32457509187566</v>
      </c>
      <c r="M87" s="167">
        <v>98.729408790127081</v>
      </c>
      <c r="N87" s="167">
        <v>96.328315780367149</v>
      </c>
      <c r="O87" s="167">
        <v>96.204198430379591</v>
      </c>
    </row>
    <row r="88" spans="1:15" ht="12.75" customHeight="1" x14ac:dyDescent="0.2">
      <c r="A88" s="127"/>
      <c r="B88" s="91" t="s">
        <v>2</v>
      </c>
      <c r="C88" s="167">
        <v>96.220795924811043</v>
      </c>
      <c r="D88" s="167">
        <v>94.698377220000012</v>
      </c>
      <c r="E88" s="167">
        <v>96.637312100336274</v>
      </c>
      <c r="F88" s="167">
        <v>97.909139144895491</v>
      </c>
      <c r="G88" s="167">
        <v>85.224377286391842</v>
      </c>
      <c r="H88" s="167">
        <v>103.99563510519981</v>
      </c>
      <c r="I88" s="167">
        <v>93.95783075825527</v>
      </c>
      <c r="J88" s="167">
        <v>87.403665316889473</v>
      </c>
      <c r="K88" s="167">
        <v>90.929457752273251</v>
      </c>
      <c r="L88" s="167">
        <v>107.04598929197158</v>
      </c>
      <c r="M88" s="167">
        <v>98.030331020196954</v>
      </c>
      <c r="N88" s="167">
        <v>97.429665180257032</v>
      </c>
      <c r="O88" s="167">
        <v>103.15504818968449</v>
      </c>
    </row>
    <row r="89" spans="1:15" ht="26.25" customHeight="1" x14ac:dyDescent="0.2">
      <c r="A89" s="127">
        <v>2012</v>
      </c>
      <c r="B89" s="91" t="s">
        <v>3</v>
      </c>
      <c r="C89" s="167">
        <v>95.674756034783726</v>
      </c>
      <c r="D89" s="167">
        <v>96.098676990000001</v>
      </c>
      <c r="E89" s="167">
        <v>91.951682440804831</v>
      </c>
      <c r="F89" s="167">
        <v>94.78281603473917</v>
      </c>
      <c r="G89" s="167">
        <v>84.728997146354686</v>
      </c>
      <c r="H89" s="167">
        <v>102.47346500512369</v>
      </c>
      <c r="I89" s="167">
        <v>94.294056508213245</v>
      </c>
      <c r="J89" s="167">
        <v>86.516340107022572</v>
      </c>
      <c r="K89" s="167">
        <v>95.236996122380958</v>
      </c>
      <c r="L89" s="167">
        <v>105.60836609207938</v>
      </c>
      <c r="M89" s="167">
        <v>98.33588334016639</v>
      </c>
      <c r="N89" s="167">
        <v>97.982764570201724</v>
      </c>
      <c r="O89" s="167">
        <v>94.918717940508131</v>
      </c>
    </row>
    <row r="90" spans="1:15" ht="12.75" customHeight="1" x14ac:dyDescent="0.2">
      <c r="A90" s="127"/>
      <c r="B90" s="91" t="s">
        <v>4</v>
      </c>
      <c r="C90" s="167">
        <v>96.462994974823147</v>
      </c>
      <c r="D90" s="167">
        <v>94.609754839999979</v>
      </c>
      <c r="E90" s="167">
        <v>91.35036696086496</v>
      </c>
      <c r="F90" s="167">
        <v>95.498723094774945</v>
      </c>
      <c r="G90" s="167">
        <v>82.691815896201874</v>
      </c>
      <c r="H90" s="167">
        <v>105.66850120528343</v>
      </c>
      <c r="I90" s="167">
        <v>94.302359378212216</v>
      </c>
      <c r="J90" s="167">
        <v>87.631789286855224</v>
      </c>
      <c r="K90" s="167">
        <v>100.5122871025128</v>
      </c>
      <c r="L90" s="167">
        <v>104.29681429217773</v>
      </c>
      <c r="M90" s="167">
        <v>98.601336970139855</v>
      </c>
      <c r="N90" s="167">
        <v>98.113760080188598</v>
      </c>
      <c r="O90" s="167">
        <v>105.65925788943406</v>
      </c>
    </row>
    <row r="91" spans="1:15" ht="12.75" customHeight="1" x14ac:dyDescent="0.2">
      <c r="A91" s="127"/>
      <c r="B91" s="91" t="s">
        <v>1</v>
      </c>
      <c r="C91" s="167">
        <v>96.346562234817341</v>
      </c>
      <c r="D91" s="167">
        <v>95.486931889999994</v>
      </c>
      <c r="E91" s="167">
        <v>89.630369651036958</v>
      </c>
      <c r="F91" s="167">
        <v>95.002964944750161</v>
      </c>
      <c r="G91" s="167">
        <v>81.304520936097845</v>
      </c>
      <c r="H91" s="167">
        <v>104.95572920524779</v>
      </c>
      <c r="I91" s="167">
        <v>94.682286928164714</v>
      </c>
      <c r="J91" s="167">
        <v>88.676792116698479</v>
      </c>
      <c r="K91" s="167">
        <v>98.020227202450485</v>
      </c>
      <c r="L91" s="167">
        <v>103.39255159224558</v>
      </c>
      <c r="M91" s="167">
        <v>98.717391360128275</v>
      </c>
      <c r="N91" s="167">
        <v>98.454372810154567</v>
      </c>
      <c r="O91" s="167">
        <v>105.67108288943288</v>
      </c>
    </row>
    <row r="92" spans="1:15" ht="12.75" customHeight="1" x14ac:dyDescent="0.2">
      <c r="A92" s="127"/>
      <c r="B92" s="91" t="s">
        <v>2</v>
      </c>
      <c r="C92" s="167">
        <v>97.249826684862498</v>
      </c>
      <c r="D92" s="167">
        <v>96.30897269999997</v>
      </c>
      <c r="E92" s="167">
        <v>89.589063041041072</v>
      </c>
      <c r="F92" s="167">
        <v>93.535478574676787</v>
      </c>
      <c r="G92" s="167">
        <v>87.03930997652796</v>
      </c>
      <c r="H92" s="167">
        <v>103.23068800516155</v>
      </c>
      <c r="I92" s="167">
        <v>95.559126398055099</v>
      </c>
      <c r="J92" s="167">
        <v>93.012510156048151</v>
      </c>
      <c r="K92" s="167">
        <v>97.303499102432568</v>
      </c>
      <c r="L92" s="167">
        <v>102.60651099230452</v>
      </c>
      <c r="M92" s="167">
        <v>99.676233070032382</v>
      </c>
      <c r="N92" s="167">
        <v>98.652317130134762</v>
      </c>
      <c r="O92" s="167">
        <v>108.8048341891195</v>
      </c>
    </row>
    <row r="93" spans="1:15" ht="26.25" customHeight="1" x14ac:dyDescent="0.2">
      <c r="A93" s="127">
        <v>2013</v>
      </c>
      <c r="B93" s="91" t="s">
        <v>3</v>
      </c>
      <c r="C93" s="167">
        <v>97.347623694867394</v>
      </c>
      <c r="D93" s="167">
        <v>96.441047390000008</v>
      </c>
      <c r="E93" s="167">
        <v>90.252088530974788</v>
      </c>
      <c r="F93" s="167">
        <v>91.546980994577382</v>
      </c>
      <c r="G93" s="167">
        <v>87.483645456561305</v>
      </c>
      <c r="H93" s="167">
        <v>105.17184590525859</v>
      </c>
      <c r="I93" s="167">
        <v>96.216116027972987</v>
      </c>
      <c r="J93" s="167">
        <v>93.199441356020102</v>
      </c>
      <c r="K93" s="167">
        <v>97.796944222444935</v>
      </c>
      <c r="L93" s="167">
        <v>103.20884059225935</v>
      </c>
      <c r="M93" s="167">
        <v>99.427101710057286</v>
      </c>
      <c r="N93" s="167">
        <v>98.545578170145447</v>
      </c>
      <c r="O93" s="167">
        <v>104.53943378954607</v>
      </c>
    </row>
    <row r="94" spans="1:15" ht="12.75" customHeight="1" x14ac:dyDescent="0.2">
      <c r="A94" s="127"/>
      <c r="B94" s="91" t="s">
        <v>4</v>
      </c>
      <c r="C94" s="167">
        <v>97.832909854891639</v>
      </c>
      <c r="D94" s="167">
        <v>97.684028569999995</v>
      </c>
      <c r="E94" s="167">
        <v>91.190271720881</v>
      </c>
      <c r="F94" s="167">
        <v>94.879324384743967</v>
      </c>
      <c r="G94" s="167">
        <v>89.07398601668055</v>
      </c>
      <c r="H94" s="167">
        <v>105.09755220525489</v>
      </c>
      <c r="I94" s="167">
        <v>97.046630157869188</v>
      </c>
      <c r="J94" s="167">
        <v>91.55414582626689</v>
      </c>
      <c r="K94" s="167">
        <v>101.02899520252572</v>
      </c>
      <c r="L94" s="167">
        <v>103.29773169225268</v>
      </c>
      <c r="M94" s="167">
        <v>98.96281442010374</v>
      </c>
      <c r="N94" s="167">
        <v>98.157059000184276</v>
      </c>
      <c r="O94" s="167">
        <v>104.35336598956465</v>
      </c>
    </row>
    <row r="95" spans="1:15" ht="12.75" customHeight="1" x14ac:dyDescent="0.2">
      <c r="A95" s="127"/>
      <c r="B95" s="91" t="s">
        <v>1</v>
      </c>
      <c r="C95" s="167">
        <v>98.297423214914886</v>
      </c>
      <c r="D95" s="167">
        <v>99.151063869999987</v>
      </c>
      <c r="E95" s="167">
        <v>92.040780490795939</v>
      </c>
      <c r="F95" s="167">
        <v>92.69140549463458</v>
      </c>
      <c r="G95" s="167">
        <v>92.851453776963865</v>
      </c>
      <c r="H95" s="167">
        <v>107.15997870535801</v>
      </c>
      <c r="I95" s="167">
        <v>97.805169997774371</v>
      </c>
      <c r="J95" s="167">
        <v>91.661401786250792</v>
      </c>
      <c r="K95" s="167">
        <v>100.25602710250642</v>
      </c>
      <c r="L95" s="167">
        <v>102.95788029227818</v>
      </c>
      <c r="M95" s="167">
        <v>98.693360750130665</v>
      </c>
      <c r="N95" s="167">
        <v>98.227178600177268</v>
      </c>
      <c r="O95" s="167">
        <v>102.48334798975166</v>
      </c>
    </row>
    <row r="96" spans="1:15" ht="12.75" customHeight="1" x14ac:dyDescent="0.2">
      <c r="A96" s="127"/>
      <c r="B96" s="91" t="s">
        <v>2</v>
      </c>
      <c r="C96" s="167">
        <v>98.733023644936637</v>
      </c>
      <c r="D96" s="167">
        <v>98.980565349999992</v>
      </c>
      <c r="E96" s="167">
        <v>93.973192370602675</v>
      </c>
      <c r="F96" s="167">
        <v>94.659318624732975</v>
      </c>
      <c r="G96" s="167">
        <v>96.061565397204632</v>
      </c>
      <c r="H96" s="167">
        <v>107.13671640535686</v>
      </c>
      <c r="I96" s="167">
        <v>98.079772547740049</v>
      </c>
      <c r="J96" s="167">
        <v>92.167747816174838</v>
      </c>
      <c r="K96" s="167">
        <v>102.38603420255967</v>
      </c>
      <c r="L96" s="167">
        <v>102.2722807923296</v>
      </c>
      <c r="M96" s="167">
        <v>99.381828440061824</v>
      </c>
      <c r="N96" s="167">
        <v>97.512327720248749</v>
      </c>
      <c r="O96" s="167">
        <v>102.46352538975364</v>
      </c>
    </row>
    <row r="97" spans="1:18" ht="24.75" customHeight="1" x14ac:dyDescent="0.2">
      <c r="A97" s="127">
        <v>2014</v>
      </c>
      <c r="B97" s="91" t="s">
        <v>3</v>
      </c>
      <c r="C97" s="167">
        <v>98.714428374935707</v>
      </c>
      <c r="D97" s="167">
        <v>98.689729150000005</v>
      </c>
      <c r="E97" s="167">
        <v>96.370017430362978</v>
      </c>
      <c r="F97" s="167">
        <v>95.284595824764281</v>
      </c>
      <c r="G97" s="167">
        <v>93.704891807027877</v>
      </c>
      <c r="H97" s="167">
        <v>104.32826770521643</v>
      </c>
      <c r="I97" s="167">
        <v>98.477031917690368</v>
      </c>
      <c r="J97" s="167">
        <v>93.697581285945418</v>
      </c>
      <c r="K97" s="167">
        <v>101.36947150253422</v>
      </c>
      <c r="L97" s="167">
        <v>101.62500369237813</v>
      </c>
      <c r="M97" s="167">
        <v>99.735428480026499</v>
      </c>
      <c r="N97" s="167">
        <v>98.165066860183515</v>
      </c>
      <c r="O97" s="167">
        <v>102.25985508977402</v>
      </c>
    </row>
    <row r="98" spans="1:18" x14ac:dyDescent="0.2">
      <c r="A98" s="127"/>
      <c r="B98" s="91" t="s">
        <v>4</v>
      </c>
      <c r="C98" s="167">
        <v>99.557768594977844</v>
      </c>
      <c r="D98" s="167">
        <v>98.808046790000006</v>
      </c>
      <c r="E98" s="167">
        <v>99.965010140003486</v>
      </c>
      <c r="F98" s="167">
        <v>96.813477584840683</v>
      </c>
      <c r="G98" s="167">
        <v>92.630052506947266</v>
      </c>
      <c r="H98" s="167">
        <v>104.91696190524587</v>
      </c>
      <c r="I98" s="167">
        <v>98.658866287667664</v>
      </c>
      <c r="J98" s="167">
        <v>99.669517905049574</v>
      </c>
      <c r="K98" s="167">
        <v>100.50740490251269</v>
      </c>
      <c r="L98" s="167">
        <v>100.98201409242637</v>
      </c>
      <c r="M98" s="167">
        <v>99.55434732004457</v>
      </c>
      <c r="N98" s="167">
        <v>98.959007810104097</v>
      </c>
      <c r="O98" s="167">
        <v>101.97673768980231</v>
      </c>
    </row>
    <row r="99" spans="1:18" ht="12" customHeight="1" x14ac:dyDescent="0.2">
      <c r="A99" s="127"/>
      <c r="B99" s="91" t="s">
        <v>1</v>
      </c>
      <c r="C99" s="167">
        <v>99.890562644994517</v>
      </c>
      <c r="D99" s="167">
        <v>99.291443040000033</v>
      </c>
      <c r="E99" s="167">
        <v>100.9659082899034</v>
      </c>
      <c r="F99" s="167">
        <v>98.812286574940615</v>
      </c>
      <c r="G99" s="167">
        <v>89.627597556722108</v>
      </c>
      <c r="H99" s="167">
        <v>104.03124500520158</v>
      </c>
      <c r="I99" s="167">
        <v>98.689289577663857</v>
      </c>
      <c r="J99" s="167">
        <v>99.559879585066014</v>
      </c>
      <c r="K99" s="167">
        <v>102.23342820255583</v>
      </c>
      <c r="L99" s="167">
        <v>100.56112109245792</v>
      </c>
      <c r="M99" s="167">
        <v>100.11491218998852</v>
      </c>
      <c r="N99" s="167">
        <v>99.069625240093046</v>
      </c>
      <c r="O99" s="167">
        <v>106.35431208936457</v>
      </c>
    </row>
    <row r="100" spans="1:18" ht="12" customHeight="1" x14ac:dyDescent="0.2">
      <c r="A100" s="127"/>
      <c r="B100" s="91" t="s">
        <v>2</v>
      </c>
      <c r="C100" s="167">
        <v>99.739503454986959</v>
      </c>
      <c r="D100" s="167">
        <v>99.714466229999999</v>
      </c>
      <c r="E100" s="167">
        <v>100.67302388993269</v>
      </c>
      <c r="F100" s="167">
        <v>97.836512134891876</v>
      </c>
      <c r="G100" s="167">
        <v>97.074913147280611</v>
      </c>
      <c r="H100" s="167">
        <v>103.01523140515081</v>
      </c>
      <c r="I100" s="167">
        <v>98.898020847637738</v>
      </c>
      <c r="J100" s="167">
        <v>99.300895305104888</v>
      </c>
      <c r="K100" s="167">
        <v>102.05935190255147</v>
      </c>
      <c r="L100" s="167">
        <v>100.1344327924899</v>
      </c>
      <c r="M100" s="167">
        <v>99.75147675002485</v>
      </c>
      <c r="N100" s="167">
        <v>99.693497550030628</v>
      </c>
      <c r="O100" s="167">
        <v>97.653117700234702</v>
      </c>
    </row>
    <row r="101" spans="1:18" ht="22.5" customHeight="1" x14ac:dyDescent="0.2">
      <c r="A101" s="127">
        <v>2015</v>
      </c>
      <c r="B101" s="91" t="s">
        <v>3</v>
      </c>
      <c r="C101" s="167">
        <v>99.780409424988989</v>
      </c>
      <c r="D101" s="167">
        <v>99.496675260000018</v>
      </c>
      <c r="E101" s="167">
        <v>101.47111148985287</v>
      </c>
      <c r="F101" s="167">
        <v>98.341013264917066</v>
      </c>
      <c r="G101" s="167">
        <v>98.276554287370729</v>
      </c>
      <c r="H101" s="167">
        <v>99.867212624993385</v>
      </c>
      <c r="I101" s="167">
        <v>99.176005187602996</v>
      </c>
      <c r="J101" s="167">
        <v>98.485949645227123</v>
      </c>
      <c r="K101" s="167">
        <v>102.62395240256561</v>
      </c>
      <c r="L101" s="167">
        <v>100.20440149248469</v>
      </c>
      <c r="M101" s="167">
        <v>99.835843880016441</v>
      </c>
      <c r="N101" s="167">
        <v>100.0371527899963</v>
      </c>
      <c r="O101" s="167">
        <v>101.07778478989222</v>
      </c>
    </row>
    <row r="102" spans="1:18" ht="13.5" customHeight="1" x14ac:dyDescent="0.2">
      <c r="A102" s="127"/>
      <c r="B102" s="91" t="s">
        <v>4</v>
      </c>
      <c r="C102" s="167">
        <v>99.76264887498813</v>
      </c>
      <c r="D102" s="167">
        <v>100.12903100000003</v>
      </c>
      <c r="E102" s="167">
        <v>100.58388458994159</v>
      </c>
      <c r="F102" s="167">
        <v>98.614638324930738</v>
      </c>
      <c r="G102" s="167">
        <v>97.826265807336995</v>
      </c>
      <c r="H102" s="167">
        <v>98.583341584929173</v>
      </c>
      <c r="I102" s="167">
        <v>99.850663637518693</v>
      </c>
      <c r="J102" s="167">
        <v>100.66485278490029</v>
      </c>
      <c r="K102" s="167">
        <v>100.42936280251075</v>
      </c>
      <c r="L102" s="167">
        <v>99.830368152512719</v>
      </c>
      <c r="M102" s="167">
        <v>99.699024940030114</v>
      </c>
      <c r="N102" s="167">
        <v>100.0680844899932</v>
      </c>
      <c r="O102" s="167">
        <v>99.229157940077073</v>
      </c>
    </row>
    <row r="103" spans="1:18" ht="12.75" customHeight="1" x14ac:dyDescent="0.2">
      <c r="A103" s="127"/>
      <c r="B103" s="91" t="s">
        <v>1</v>
      </c>
      <c r="C103" s="167">
        <v>99.964521294998221</v>
      </c>
      <c r="D103" s="167">
        <v>100.47305739999999</v>
      </c>
      <c r="E103" s="167">
        <v>99.562322830043769</v>
      </c>
      <c r="F103" s="167">
        <v>101.15561970505779</v>
      </c>
      <c r="G103" s="167">
        <v>99.430743697457316</v>
      </c>
      <c r="H103" s="167">
        <v>98.914482984945721</v>
      </c>
      <c r="I103" s="167">
        <v>100.38382198745202</v>
      </c>
      <c r="J103" s="167">
        <v>99.920490785011921</v>
      </c>
      <c r="K103" s="167">
        <v>99.99833903249997</v>
      </c>
      <c r="L103" s="167">
        <v>99.882691262508786</v>
      </c>
      <c r="M103" s="167">
        <v>100.46807008995319</v>
      </c>
      <c r="N103" s="167">
        <v>99.938362520006166</v>
      </c>
      <c r="O103" s="167">
        <v>98.19239028018076</v>
      </c>
    </row>
    <row r="104" spans="1:18" ht="12" customHeight="1" x14ac:dyDescent="0.2">
      <c r="A104" s="127"/>
      <c r="B104" s="91" t="s">
        <v>2</v>
      </c>
      <c r="C104" s="167">
        <v>100.4924204050246</v>
      </c>
      <c r="D104" s="167">
        <v>99.901236339999983</v>
      </c>
      <c r="E104" s="167">
        <v>98.382681090161725</v>
      </c>
      <c r="F104" s="167">
        <v>101.88872870509445</v>
      </c>
      <c r="G104" s="167">
        <v>104.466436207835</v>
      </c>
      <c r="H104" s="167">
        <v>102.63496280513176</v>
      </c>
      <c r="I104" s="167">
        <v>100.58950918742629</v>
      </c>
      <c r="J104" s="167">
        <v>100.92870678486071</v>
      </c>
      <c r="K104" s="167">
        <v>96.948345762423699</v>
      </c>
      <c r="L104" s="167">
        <v>100.08253909249382</v>
      </c>
      <c r="M104" s="167">
        <v>99.997061090000287</v>
      </c>
      <c r="N104" s="167">
        <v>99.956400200004353</v>
      </c>
      <c r="O104" s="167">
        <v>101.50066698984992</v>
      </c>
    </row>
    <row r="105" spans="1:18" ht="22.5" customHeight="1" x14ac:dyDescent="0.2">
      <c r="A105" s="127">
        <v>2016</v>
      </c>
      <c r="B105" s="91" t="s">
        <v>3</v>
      </c>
      <c r="C105" s="167">
        <v>101.01454800505073</v>
      </c>
      <c r="D105" s="167">
        <v>102.3503116</v>
      </c>
      <c r="E105" s="167">
        <v>96.684436020331532</v>
      </c>
      <c r="F105" s="167">
        <v>103.21931480516101</v>
      </c>
      <c r="G105" s="167">
        <v>103.79582920778469</v>
      </c>
      <c r="H105" s="167">
        <v>106.13879790530694</v>
      </c>
      <c r="I105" s="167">
        <v>100.95801328738024</v>
      </c>
      <c r="J105" s="167">
        <v>99.650333775052459</v>
      </c>
      <c r="K105" s="167">
        <v>96.80376430242012</v>
      </c>
      <c r="L105" s="167">
        <v>100.29207849247813</v>
      </c>
      <c r="M105" s="167">
        <v>100.3420159899658</v>
      </c>
      <c r="N105" s="167">
        <v>100.39194478996079</v>
      </c>
      <c r="O105" s="167">
        <v>100.20782348997919</v>
      </c>
    </row>
    <row r="106" spans="1:18" ht="12" customHeight="1" x14ac:dyDescent="0.2">
      <c r="A106" s="127"/>
      <c r="B106" s="91" t="s">
        <v>4</v>
      </c>
      <c r="C106" s="167">
        <v>101.58327930507916</v>
      </c>
      <c r="D106" s="167">
        <v>102.45169110000001</v>
      </c>
      <c r="E106" s="167">
        <v>97.25684458027429</v>
      </c>
      <c r="F106" s="167">
        <v>102.25983330511301</v>
      </c>
      <c r="G106" s="167">
        <v>101.94717680764603</v>
      </c>
      <c r="H106" s="167">
        <v>107.73439670538674</v>
      </c>
      <c r="I106" s="167">
        <v>100.80441788739947</v>
      </c>
      <c r="J106" s="167">
        <v>105.28269428420764</v>
      </c>
      <c r="K106" s="167">
        <v>96.609940892415239</v>
      </c>
      <c r="L106" s="167">
        <v>100.06221169249534</v>
      </c>
      <c r="M106" s="167">
        <v>99.916111330008391</v>
      </c>
      <c r="N106" s="167">
        <v>100.92337898990766</v>
      </c>
      <c r="O106" s="167">
        <v>101.22066548987792</v>
      </c>
    </row>
    <row r="107" spans="1:18" ht="12" customHeight="1" x14ac:dyDescent="0.2">
      <c r="A107" s="127"/>
      <c r="B107" s="91" t="s">
        <v>1</v>
      </c>
      <c r="C107" s="167">
        <v>102.03252880510161</v>
      </c>
      <c r="D107" s="167">
        <v>102.1637303</v>
      </c>
      <c r="E107" s="167">
        <v>97.813590900218657</v>
      </c>
      <c r="F107" s="167">
        <v>100.57904230502896</v>
      </c>
      <c r="G107" s="167">
        <v>100.1854030075139</v>
      </c>
      <c r="H107" s="167">
        <v>109.17622520545883</v>
      </c>
      <c r="I107" s="167">
        <v>100.84749328739407</v>
      </c>
      <c r="J107" s="167">
        <v>107.98165018380277</v>
      </c>
      <c r="K107" s="167">
        <v>98.953065972473809</v>
      </c>
      <c r="L107" s="167">
        <v>99.668578312524829</v>
      </c>
      <c r="M107" s="167">
        <v>100.70749938992925</v>
      </c>
      <c r="N107" s="167">
        <v>101.54107698984589</v>
      </c>
      <c r="O107" s="167">
        <v>101.66930108983307</v>
      </c>
    </row>
    <row r="108" spans="1:18" ht="12" customHeight="1" x14ac:dyDescent="0.2">
      <c r="A108" s="127"/>
      <c r="B108" s="121" t="s">
        <v>2</v>
      </c>
      <c r="C108" s="167">
        <v>101.89342650509468</v>
      </c>
      <c r="D108" s="167">
        <v>101.76147810000001</v>
      </c>
      <c r="E108" s="167">
        <v>98.867444490113272</v>
      </c>
      <c r="F108" s="167">
        <v>99.764039044988195</v>
      </c>
      <c r="G108" s="167">
        <v>101.47602100761073</v>
      </c>
      <c r="H108" s="167">
        <v>109.42816630547141</v>
      </c>
      <c r="I108" s="167">
        <v>101.2305337873462</v>
      </c>
      <c r="J108" s="167">
        <v>105.08261328423764</v>
      </c>
      <c r="K108" s="167">
        <v>99.796916782494947</v>
      </c>
      <c r="L108" s="167">
        <v>99.470838992539683</v>
      </c>
      <c r="M108" s="167">
        <v>100.39406918996065</v>
      </c>
      <c r="N108" s="167">
        <v>101.6930987898307</v>
      </c>
      <c r="O108" s="167">
        <v>101.3350100898665</v>
      </c>
    </row>
    <row r="109" spans="1:18" ht="21" customHeight="1" x14ac:dyDescent="0.2">
      <c r="A109" s="127">
        <v>2017</v>
      </c>
      <c r="B109" s="121" t="s">
        <v>3</v>
      </c>
      <c r="C109" s="167">
        <v>102.39155832483985</v>
      </c>
      <c r="D109" s="167">
        <v>102.80543583599263</v>
      </c>
      <c r="E109" s="167">
        <v>98.594584754068606</v>
      </c>
      <c r="F109" s="167">
        <v>100.25627968454224</v>
      </c>
      <c r="G109" s="167">
        <v>104.55504216284888</v>
      </c>
      <c r="H109" s="167">
        <v>108.30170867838694</v>
      </c>
      <c r="I109" s="167">
        <v>101.8491021582262</v>
      </c>
      <c r="J109" s="167">
        <v>104.86352614842998</v>
      </c>
      <c r="K109" s="167">
        <v>99.594772780797697</v>
      </c>
      <c r="L109" s="167">
        <v>99.60483611962303</v>
      </c>
      <c r="M109" s="167">
        <v>101.2538810698</v>
      </c>
      <c r="N109" s="167">
        <v>102.25841671326596</v>
      </c>
      <c r="O109" s="167">
        <v>102.93067405802989</v>
      </c>
      <c r="R109" s="347"/>
    </row>
    <row r="110" spans="1:18" x14ac:dyDescent="0.2">
      <c r="A110" s="127"/>
      <c r="B110" s="91" t="s">
        <v>4</v>
      </c>
      <c r="C110" s="167">
        <v>102.55059393295288</v>
      </c>
      <c r="D110" s="167">
        <v>102.82788651731317</v>
      </c>
      <c r="E110" s="167">
        <v>98.106577208112441</v>
      </c>
      <c r="F110" s="167">
        <v>101.47948570311794</v>
      </c>
      <c r="G110" s="167">
        <v>105.85954939003229</v>
      </c>
      <c r="H110" s="167">
        <v>107.54758737234143</v>
      </c>
      <c r="I110" s="167">
        <v>102.25507685911138</v>
      </c>
      <c r="J110" s="167">
        <v>104.7828372936563</v>
      </c>
      <c r="K110" s="167">
        <v>99.394912210608297</v>
      </c>
      <c r="L110" s="167">
        <v>99.822973973511594</v>
      </c>
      <c r="M110" s="167">
        <v>101.66652643093217</v>
      </c>
      <c r="N110" s="167">
        <v>102.8575979772434</v>
      </c>
      <c r="O110" s="167">
        <v>102.10657682124445</v>
      </c>
    </row>
    <row r="111" spans="1:18" x14ac:dyDescent="0.2">
      <c r="A111" s="127"/>
      <c r="B111" s="128" t="s">
        <v>1</v>
      </c>
      <c r="C111" s="167">
        <v>102.89282238978421</v>
      </c>
      <c r="D111" s="167">
        <v>104.03243319384865</v>
      </c>
      <c r="E111" s="167">
        <v>99.951343242981352</v>
      </c>
      <c r="F111" s="167">
        <v>101.50191540725861</v>
      </c>
      <c r="G111" s="167">
        <v>104.05050132808334</v>
      </c>
      <c r="H111" s="167">
        <v>109.00648356212879</v>
      </c>
      <c r="I111" s="167">
        <v>102.44308304143321</v>
      </c>
      <c r="J111" s="167">
        <v>103.96619790704706</v>
      </c>
      <c r="K111" s="167">
        <v>99.212359114234118</v>
      </c>
      <c r="L111" s="167">
        <v>100.12146825891844</v>
      </c>
      <c r="M111" s="167">
        <v>101.71598475943425</v>
      </c>
      <c r="N111" s="167">
        <v>103.38812741861229</v>
      </c>
      <c r="O111" s="167">
        <v>101.90337224901975</v>
      </c>
    </row>
    <row r="112" spans="1:18" x14ac:dyDescent="0.2">
      <c r="A112" s="127"/>
      <c r="B112" s="135" t="s">
        <v>2</v>
      </c>
      <c r="C112" s="167">
        <v>103.0233751041458</v>
      </c>
      <c r="D112" s="167">
        <v>104.46341023607019</v>
      </c>
      <c r="E112" s="167">
        <v>99.311285961405801</v>
      </c>
      <c r="F112" s="167">
        <v>104.0647667738385</v>
      </c>
      <c r="G112" s="167">
        <v>105.10838103868693</v>
      </c>
      <c r="H112" s="167">
        <v>107.84914476350724</v>
      </c>
      <c r="I112" s="167">
        <v>102.67278076516693</v>
      </c>
      <c r="J112" s="167">
        <v>104.07854714428618</v>
      </c>
      <c r="K112" s="167">
        <v>99.807449030915095</v>
      </c>
      <c r="L112" s="167">
        <v>99.981618456715083</v>
      </c>
      <c r="M112" s="167">
        <v>101.64893877214256</v>
      </c>
      <c r="N112" s="167">
        <v>103.26994169339329</v>
      </c>
      <c r="O112" s="167">
        <v>101.89782359375579</v>
      </c>
    </row>
    <row r="113" spans="1:15" ht="21" customHeight="1" x14ac:dyDescent="0.2">
      <c r="A113" s="127">
        <v>2018</v>
      </c>
      <c r="B113" s="139" t="s">
        <v>3</v>
      </c>
      <c r="C113" s="167">
        <v>103.52104588506077</v>
      </c>
      <c r="D113" s="167">
        <v>104.09060134627549</v>
      </c>
      <c r="E113" s="167">
        <v>100.20102735584423</v>
      </c>
      <c r="F113" s="167">
        <v>105.35028982586455</v>
      </c>
      <c r="G113" s="167">
        <v>107.26270088103922</v>
      </c>
      <c r="H113" s="167">
        <v>108.27590016640086</v>
      </c>
      <c r="I113" s="167">
        <v>102.75281638344998</v>
      </c>
      <c r="J113" s="167">
        <v>104.22288535628083</v>
      </c>
      <c r="K113" s="167">
        <v>102.31013628879435</v>
      </c>
      <c r="L113" s="167">
        <v>100.14445431198516</v>
      </c>
      <c r="M113" s="167">
        <v>101.58653705652891</v>
      </c>
      <c r="N113" s="167">
        <v>103.72136632319697</v>
      </c>
      <c r="O113" s="167">
        <v>103.7264067792801</v>
      </c>
    </row>
    <row r="114" spans="1:15" ht="15" customHeight="1" x14ac:dyDescent="0.2">
      <c r="A114" s="127"/>
      <c r="B114" s="195" t="s">
        <v>4</v>
      </c>
      <c r="C114" s="167">
        <v>104.04556285316792</v>
      </c>
      <c r="D114" s="167">
        <v>105.57622896611319</v>
      </c>
      <c r="E114" s="167">
        <v>102.35134780803307</v>
      </c>
      <c r="F114" s="167">
        <v>105.14167367028885</v>
      </c>
      <c r="G114" s="167">
        <v>106.2024414161795</v>
      </c>
      <c r="H114" s="167">
        <v>110.92982002795553</v>
      </c>
      <c r="I114" s="167">
        <v>102.86117037253743</v>
      </c>
      <c r="J114" s="167">
        <v>103.74673336498526</v>
      </c>
      <c r="K114" s="167">
        <v>103.28138400713348</v>
      </c>
      <c r="L114" s="167">
        <v>100.27223511245535</v>
      </c>
      <c r="M114" s="167">
        <v>101.49561066007715</v>
      </c>
      <c r="N114" s="167">
        <v>103.92534270271615</v>
      </c>
      <c r="O114" s="167">
        <v>103.39127790891568</v>
      </c>
    </row>
    <row r="115" spans="1:15" ht="15" customHeight="1" thickBot="1" x14ac:dyDescent="0.25">
      <c r="A115" s="127"/>
      <c r="B115" s="195" t="s">
        <v>1</v>
      </c>
      <c r="C115" s="167">
        <v>104.27819400570921</v>
      </c>
      <c r="D115" s="167">
        <v>105.05082116094253</v>
      </c>
      <c r="E115" s="167">
        <v>102.09942710496037</v>
      </c>
      <c r="F115" s="167">
        <v>106.4966774974139</v>
      </c>
      <c r="G115" s="167">
        <v>107.84280373926755</v>
      </c>
      <c r="H115" s="167">
        <v>112.06095279453388</v>
      </c>
      <c r="I115" s="167">
        <v>103.06308813078967</v>
      </c>
      <c r="J115" s="167">
        <v>103.46800768406835</v>
      </c>
      <c r="K115" s="167">
        <v>104.57491309494048</v>
      </c>
      <c r="L115" s="167">
        <v>100.42340175268335</v>
      </c>
      <c r="M115" s="167">
        <v>101.87264626488444</v>
      </c>
      <c r="N115" s="167">
        <v>104.03442641860664</v>
      </c>
      <c r="O115" s="167">
        <v>102.60072846195439</v>
      </c>
    </row>
    <row r="116" spans="1:15" ht="26.25" customHeight="1" x14ac:dyDescent="0.2">
      <c r="A116" s="90" t="s">
        <v>213</v>
      </c>
      <c r="B116" s="89"/>
      <c r="C116" s="303"/>
      <c r="D116" s="169"/>
      <c r="E116" s="169"/>
      <c r="F116" s="169"/>
      <c r="G116" s="169"/>
      <c r="H116" s="169"/>
      <c r="I116" s="169"/>
      <c r="J116" s="169"/>
      <c r="K116" s="169"/>
      <c r="L116" s="169"/>
      <c r="M116" s="169"/>
      <c r="N116" s="169"/>
      <c r="O116" s="169"/>
    </row>
    <row r="117" spans="1:15" ht="12.75" customHeight="1" x14ac:dyDescent="0.2">
      <c r="A117" s="91">
        <v>2015</v>
      </c>
      <c r="C117" s="167">
        <v>0.52719904479068269</v>
      </c>
      <c r="D117" s="167">
        <v>0.88178620285663811</v>
      </c>
      <c r="E117" s="167">
        <v>0.50908864767662543</v>
      </c>
      <c r="F117" s="167">
        <v>2.8947185656339247</v>
      </c>
      <c r="G117" s="167">
        <v>7.227838550614929</v>
      </c>
      <c r="H117" s="167">
        <v>-3.9135312534908206</v>
      </c>
      <c r="I117" s="167">
        <v>1.3368333186300818</v>
      </c>
      <c r="J117" s="167">
        <v>1.9815332954194576</v>
      </c>
      <c r="K117" s="167">
        <v>-1.5189850869620547</v>
      </c>
      <c r="L117" s="167">
        <v>-0.8188818772166595</v>
      </c>
      <c r="M117" s="167">
        <v>0.21140479202295115</v>
      </c>
      <c r="N117" s="167">
        <v>1.0388824306449163</v>
      </c>
      <c r="O117" s="167">
        <v>-2.0193859832396299</v>
      </c>
    </row>
    <row r="118" spans="1:15" ht="12.75" customHeight="1" x14ac:dyDescent="0.2">
      <c r="A118" s="91">
        <v>2016</v>
      </c>
      <c r="C118" s="167">
        <v>1.6309456550815504</v>
      </c>
      <c r="D118" s="167">
        <v>2.1818027749999969</v>
      </c>
      <c r="E118" s="167">
        <v>-2.3444210022655509</v>
      </c>
      <c r="F118" s="167">
        <v>1.4555573650727904</v>
      </c>
      <c r="G118" s="167">
        <v>1.8511075076388162</v>
      </c>
      <c r="H118" s="167">
        <v>8.1193965304059859</v>
      </c>
      <c r="I118" s="167">
        <v>0.96011456237998782</v>
      </c>
      <c r="J118" s="167">
        <v>4.4993228818251296</v>
      </c>
      <c r="K118" s="167">
        <v>-1.9590780125489871</v>
      </c>
      <c r="L118" s="167">
        <v>-0.12657312749050353</v>
      </c>
      <c r="M118" s="167">
        <v>0.33992397496602766</v>
      </c>
      <c r="N118" s="167">
        <v>1.1373748898862557</v>
      </c>
      <c r="O118" s="167">
        <v>1.1082000398891623</v>
      </c>
    </row>
    <row r="119" spans="1:15" ht="12.75" customHeight="1" x14ac:dyDescent="0.2">
      <c r="A119" s="91">
        <v>2017</v>
      </c>
      <c r="C119" s="167">
        <v>1.0662517955178918</v>
      </c>
      <c r="D119" s="167">
        <v>1.321652813055052</v>
      </c>
      <c r="E119" s="167">
        <v>1.3674270406390132</v>
      </c>
      <c r="F119" s="167">
        <v>0.36474544788607233</v>
      </c>
      <c r="G119" s="167">
        <v>2.9869689655027676</v>
      </c>
      <c r="H119" s="167">
        <v>5.2566482526694713E-2</v>
      </c>
      <c r="I119" s="167">
        <v>1.3321063961090118</v>
      </c>
      <c r="J119" s="167">
        <v>-7.3250004267322311E-2</v>
      </c>
      <c r="K119" s="167">
        <v>1.4906543788672622</v>
      </c>
      <c r="L119" s="167">
        <v>9.3091125173971889E-3</v>
      </c>
      <c r="M119" s="167">
        <v>1.2272371099448343</v>
      </c>
      <c r="N119" s="167">
        <v>1.7858344283791405</v>
      </c>
      <c r="O119" s="167">
        <v>1.0893395789745686</v>
      </c>
    </row>
    <row r="120" spans="1:15" ht="12.75" customHeight="1" x14ac:dyDescent="0.2">
      <c r="A120" s="116"/>
      <c r="C120" s="399"/>
      <c r="D120" s="167"/>
      <c r="E120" s="167"/>
      <c r="F120" s="167"/>
      <c r="G120" s="167"/>
      <c r="H120" s="167"/>
      <c r="I120" s="167"/>
      <c r="J120" s="167"/>
      <c r="K120" s="167"/>
      <c r="L120" s="167"/>
      <c r="M120" s="167"/>
      <c r="N120" s="167"/>
      <c r="O120" s="167"/>
    </row>
    <row r="121" spans="1:15" ht="12.75" customHeight="1" x14ac:dyDescent="0.2">
      <c r="A121" s="116" t="s">
        <v>212</v>
      </c>
      <c r="C121" s="167"/>
      <c r="D121" s="167"/>
      <c r="E121" s="167"/>
      <c r="F121" s="167"/>
      <c r="G121" s="167"/>
      <c r="H121" s="167"/>
      <c r="I121" s="167"/>
      <c r="J121" s="167"/>
      <c r="K121" s="167"/>
      <c r="L121" s="167"/>
      <c r="M121" s="167"/>
      <c r="N121" s="167"/>
      <c r="O121" s="167"/>
    </row>
    <row r="122" spans="1:15" ht="12.75" customHeight="1" x14ac:dyDescent="0.2">
      <c r="A122" s="91">
        <v>2015</v>
      </c>
      <c r="B122" s="91" t="s">
        <v>3</v>
      </c>
      <c r="C122" s="167">
        <v>4.1012806947149372E-2</v>
      </c>
      <c r="D122" s="167">
        <v>-0.21841461749153579</v>
      </c>
      <c r="E122" s="167">
        <v>0.79275218830492378</v>
      </c>
      <c r="F122" s="167">
        <v>0.51565731342670951</v>
      </c>
      <c r="G122" s="167">
        <v>1.2378493074384878</v>
      </c>
      <c r="H122" s="167">
        <v>-3.055877016648656</v>
      </c>
      <c r="I122" s="167">
        <v>0.28108180283357154</v>
      </c>
      <c r="J122" s="167">
        <v>-0.82068309391755134</v>
      </c>
      <c r="K122" s="167">
        <v>0.55320800053015873</v>
      </c>
      <c r="L122" s="167">
        <v>6.9874765396416016E-2</v>
      </c>
      <c r="M122" s="167">
        <v>8.4577324306689405E-2</v>
      </c>
      <c r="N122" s="167">
        <v>0.34471179004749164</v>
      </c>
      <c r="O122" s="167">
        <v>3.506971585044738</v>
      </c>
    </row>
    <row r="123" spans="1:15" ht="12.75" customHeight="1" x14ac:dyDescent="0.2">
      <c r="B123" s="91" t="s">
        <v>4</v>
      </c>
      <c r="C123" s="167">
        <v>-1.7799636324611345E-2</v>
      </c>
      <c r="D123" s="167">
        <v>0.63555464375826265</v>
      </c>
      <c r="E123" s="167">
        <v>-0.87436403019987008</v>
      </c>
      <c r="F123" s="167">
        <v>0.27824104199187794</v>
      </c>
      <c r="G123" s="167">
        <v>-0.45818505064498805</v>
      </c>
      <c r="H123" s="167">
        <v>-1.2855781255107335</v>
      </c>
      <c r="I123" s="167">
        <v>0.68026378824141975</v>
      </c>
      <c r="J123" s="167">
        <v>2.2123999895641511</v>
      </c>
      <c r="K123" s="167">
        <v>-2.1384769819097205</v>
      </c>
      <c r="L123" s="167">
        <v>-0.37327036976516625</v>
      </c>
      <c r="M123" s="167">
        <v>-0.13704390594500016</v>
      </c>
      <c r="N123" s="167">
        <v>3.0920212275376002E-2</v>
      </c>
      <c r="O123" s="167">
        <v>-1.8289150812493937</v>
      </c>
    </row>
    <row r="124" spans="1:15" ht="12.75" customHeight="1" x14ac:dyDescent="0.2">
      <c r="B124" s="91" t="s">
        <v>1</v>
      </c>
      <c r="C124" s="167">
        <v>0.20235270643531589</v>
      </c>
      <c r="D124" s="167">
        <v>0.34358307132720256</v>
      </c>
      <c r="E124" s="167">
        <v>-1.015631643242354</v>
      </c>
      <c r="F124" s="167">
        <v>2.5766776852688356</v>
      </c>
      <c r="G124" s="167">
        <v>1.6401299557730731</v>
      </c>
      <c r="H124" s="167">
        <v>0.3358999549952113</v>
      </c>
      <c r="I124" s="167">
        <v>0.53395574001271484</v>
      </c>
      <c r="J124" s="167">
        <v>-0.73944577406666046</v>
      </c>
      <c r="K124" s="167">
        <v>-0.4291810263282958</v>
      </c>
      <c r="L124" s="167">
        <v>5.2412017469616323E-2</v>
      </c>
      <c r="M124" s="167">
        <v>0.77136677152627176</v>
      </c>
      <c r="N124" s="167">
        <v>-0.1296337095370359</v>
      </c>
      <c r="O124" s="167">
        <v>-1.0448215841178499</v>
      </c>
    </row>
    <row r="125" spans="1:15" ht="12.75" customHeight="1" x14ac:dyDescent="0.2">
      <c r="B125" s="91" t="s">
        <v>2</v>
      </c>
      <c r="C125" s="167">
        <v>0.52808646826660866</v>
      </c>
      <c r="D125" s="167">
        <v>-0.56912875431219812</v>
      </c>
      <c r="E125" s="167">
        <v>-1.1848274591742203</v>
      </c>
      <c r="F125" s="167">
        <v>0.72473383305269312</v>
      </c>
      <c r="G125" s="167">
        <v>5.064522624611989</v>
      </c>
      <c r="H125" s="167">
        <v>3.7613094745208242</v>
      </c>
      <c r="I125" s="167">
        <v>0.20490074585919338</v>
      </c>
      <c r="J125" s="167">
        <v>1.0090182623482713</v>
      </c>
      <c r="K125" s="167">
        <v>-3.0500439303146942</v>
      </c>
      <c r="L125" s="167">
        <v>0.20008254429169092</v>
      </c>
      <c r="M125" s="167">
        <v>-0.468814618944291</v>
      </c>
      <c r="N125" s="167">
        <v>1.8048804826653608E-2</v>
      </c>
      <c r="O125" s="167">
        <v>3.369178304173448</v>
      </c>
    </row>
    <row r="126" spans="1:15" ht="12.75" customHeight="1" x14ac:dyDescent="0.2">
      <c r="A126" s="91">
        <v>2016</v>
      </c>
      <c r="B126" s="91" t="s">
        <v>3</v>
      </c>
      <c r="C126" s="167">
        <v>0.51956913558430795</v>
      </c>
      <c r="D126" s="167">
        <v>2.4514964476164414</v>
      </c>
      <c r="E126" s="167">
        <v>-1.7261626243686656</v>
      </c>
      <c r="F126" s="167">
        <v>1.3059207990687494</v>
      </c>
      <c r="G126" s="167">
        <v>-0.64193536641390381</v>
      </c>
      <c r="H126" s="167">
        <v>3.4138806157388624</v>
      </c>
      <c r="I126" s="167">
        <v>0.36634446567118673</v>
      </c>
      <c r="J126" s="167">
        <v>-1.2666099175660972</v>
      </c>
      <c r="K126" s="167">
        <v>-0.1491324672603267</v>
      </c>
      <c r="L126" s="167">
        <v>0.20936659070036612</v>
      </c>
      <c r="M126" s="167">
        <v>0.34496503817751378</v>
      </c>
      <c r="N126" s="167">
        <v>0.43573456935719346</v>
      </c>
      <c r="O126" s="167">
        <v>-1.2737290682040658</v>
      </c>
    </row>
    <row r="127" spans="1:15" ht="12.75" customHeight="1" x14ac:dyDescent="0.2">
      <c r="B127" s="91" t="s">
        <v>4</v>
      </c>
      <c r="C127" s="167">
        <v>0.56301919996710748</v>
      </c>
      <c r="D127" s="167">
        <v>9.9051481539413899E-2</v>
      </c>
      <c r="E127" s="167">
        <v>0.59203795719755536</v>
      </c>
      <c r="F127" s="167">
        <v>-0.92955616093668425</v>
      </c>
      <c r="G127" s="167">
        <v>-1.7810469016418029</v>
      </c>
      <c r="H127" s="167">
        <v>1.5033134269179627</v>
      </c>
      <c r="I127" s="167">
        <v>-0.15213789869612526</v>
      </c>
      <c r="J127" s="167">
        <v>5.6521240780482485</v>
      </c>
      <c r="K127" s="167">
        <v>-0.20022300930299108</v>
      </c>
      <c r="L127" s="167">
        <v>-0.22919736377786659</v>
      </c>
      <c r="M127" s="167">
        <v>-0.42445296295422485</v>
      </c>
      <c r="N127" s="167">
        <v>0.52935940334528642</v>
      </c>
      <c r="O127" s="167">
        <v>1.0107414417597882</v>
      </c>
    </row>
    <row r="128" spans="1:15" ht="12.75" customHeight="1" x14ac:dyDescent="0.2">
      <c r="B128" s="91" t="s">
        <v>1</v>
      </c>
      <c r="C128" s="167">
        <v>0.44224748708223682</v>
      </c>
      <c r="D128" s="167">
        <v>-0.28106983584970102</v>
      </c>
      <c r="E128" s="167">
        <v>0.57244949941270828</v>
      </c>
      <c r="F128" s="167">
        <v>-1.6436473107374061</v>
      </c>
      <c r="G128" s="167">
        <v>-1.7281241671422087</v>
      </c>
      <c r="H128" s="167">
        <v>1.3383176999774316</v>
      </c>
      <c r="I128" s="167">
        <v>4.2731658886929758E-2</v>
      </c>
      <c r="J128" s="167">
        <v>2.5635323240392971</v>
      </c>
      <c r="K128" s="167">
        <v>2.4253457340046136</v>
      </c>
      <c r="L128" s="167">
        <v>-0.39338864623560399</v>
      </c>
      <c r="M128" s="167">
        <v>0.7920525022306224</v>
      </c>
      <c r="N128" s="167">
        <v>0.61204649122974519</v>
      </c>
      <c r="O128" s="167">
        <v>0.44322530165543661</v>
      </c>
    </row>
    <row r="129" spans="1:15" ht="12.75" customHeight="1" x14ac:dyDescent="0.2">
      <c r="B129" s="91" t="s">
        <v>2</v>
      </c>
      <c r="C129" s="167">
        <v>-0.13633132652492996</v>
      </c>
      <c r="D129" s="167">
        <v>-0.39373288232408266</v>
      </c>
      <c r="E129" s="167">
        <v>1.0774101842040196</v>
      </c>
      <c r="F129" s="167">
        <v>-0.8103112153017733</v>
      </c>
      <c r="G129" s="167">
        <v>1.2882295837049584</v>
      </c>
      <c r="H129" s="167">
        <v>0.23076553483916129</v>
      </c>
      <c r="I129" s="167">
        <v>0.37982153791422668</v>
      </c>
      <c r="J129" s="167">
        <v>-2.6847495797947984</v>
      </c>
      <c r="K129" s="167">
        <v>0.85277884189649544</v>
      </c>
      <c r="L129" s="167">
        <v>-0.19839685017388753</v>
      </c>
      <c r="M129" s="167">
        <v>-0.31122826191427588</v>
      </c>
      <c r="N129" s="167">
        <v>0.14971458299581908</v>
      </c>
      <c r="O129" s="167">
        <v>-0.32880229959602048</v>
      </c>
    </row>
    <row r="130" spans="1:15" ht="12.75" customHeight="1" x14ac:dyDescent="0.2">
      <c r="A130" s="91">
        <v>2017</v>
      </c>
      <c r="B130" s="121" t="s">
        <v>3</v>
      </c>
      <c r="C130" s="167">
        <v>0.48887532476911133</v>
      </c>
      <c r="D130" s="167">
        <v>1.0258869618292366</v>
      </c>
      <c r="E130" s="167">
        <v>-0.27598542417262006</v>
      </c>
      <c r="F130" s="167">
        <v>0.49340488242668457</v>
      </c>
      <c r="G130" s="167">
        <v>3.0342352061746958</v>
      </c>
      <c r="H130" s="167">
        <v>-1.0294037313390847</v>
      </c>
      <c r="I130" s="167">
        <v>0.61104920396786166</v>
      </c>
      <c r="J130" s="167">
        <v>-0.20849037624811606</v>
      </c>
      <c r="K130" s="167">
        <v>-0.2025553576347594</v>
      </c>
      <c r="L130" s="167">
        <v>0.13470995966304855</v>
      </c>
      <c r="M130" s="167">
        <v>0.85643692578338815</v>
      </c>
      <c r="N130" s="167">
        <v>0.55590588758005488</v>
      </c>
      <c r="O130" s="167">
        <v>1.5746423341235438</v>
      </c>
    </row>
    <row r="131" spans="1:15" ht="12.75" customHeight="1" x14ac:dyDescent="0.2">
      <c r="B131" s="91" t="s">
        <v>4</v>
      </c>
      <c r="C131" s="167">
        <v>0.1553210154380924</v>
      </c>
      <c r="D131" s="167">
        <v>2.1838029417398097E-2</v>
      </c>
      <c r="E131" s="167">
        <v>-0.49496384327134546</v>
      </c>
      <c r="F131" s="167">
        <v>1.2200792034419594</v>
      </c>
      <c r="G131" s="167">
        <v>1.2476751003089648</v>
      </c>
      <c r="H131" s="167">
        <v>-0.69631524308167991</v>
      </c>
      <c r="I131" s="167">
        <v>0.39860410379906064</v>
      </c>
      <c r="J131" s="167">
        <v>-7.6946539695288418E-2</v>
      </c>
      <c r="K131" s="167">
        <v>-0.20067375486590988</v>
      </c>
      <c r="L131" s="167">
        <v>0.21900327573110001</v>
      </c>
      <c r="M131" s="167">
        <v>0.40753535249449246</v>
      </c>
      <c r="N131" s="167">
        <v>0.58594811384333756</v>
      </c>
      <c r="O131" s="167">
        <v>-0.80063328480763918</v>
      </c>
    </row>
    <row r="132" spans="1:15" ht="12.75" customHeight="1" x14ac:dyDescent="0.2">
      <c r="B132" s="128" t="s">
        <v>1</v>
      </c>
      <c r="C132" s="167">
        <v>0.33371669895454481</v>
      </c>
      <c r="D132" s="167">
        <v>1.1714202414659702</v>
      </c>
      <c r="E132" s="167">
        <v>1.8803693772290409</v>
      </c>
      <c r="F132" s="167">
        <v>2.210269788545105E-2</v>
      </c>
      <c r="G132" s="167">
        <v>-1.7089134351815805</v>
      </c>
      <c r="H132" s="167">
        <v>1.3565122430283072</v>
      </c>
      <c r="I132" s="167">
        <v>0.18385999805257125</v>
      </c>
      <c r="J132" s="167">
        <v>-0.77936368941851075</v>
      </c>
      <c r="K132" s="167">
        <v>-0.18366442739782274</v>
      </c>
      <c r="L132" s="167">
        <v>0.2990236350662645</v>
      </c>
      <c r="M132" s="167">
        <v>4.8647603334495138E-2</v>
      </c>
      <c r="N132" s="167">
        <v>0.51579023018430981</v>
      </c>
      <c r="O132" s="167">
        <v>-0.19901222678382346</v>
      </c>
    </row>
    <row r="133" spans="1:15" ht="12.75" customHeight="1" x14ac:dyDescent="0.2">
      <c r="B133" s="135" t="s">
        <v>2</v>
      </c>
      <c r="C133" s="167">
        <v>0.12688223661221354</v>
      </c>
      <c r="D133" s="167">
        <v>0.4142718083104846</v>
      </c>
      <c r="E133" s="167">
        <v>-0.64036886429787998</v>
      </c>
      <c r="F133" s="167">
        <v>2.5249290678869496</v>
      </c>
      <c r="G133" s="167">
        <v>1.0166983311958866</v>
      </c>
      <c r="H133" s="167">
        <v>-1.0617155611316598</v>
      </c>
      <c r="I133" s="167">
        <v>0.22421984668385964</v>
      </c>
      <c r="J133" s="167">
        <v>0.10806323545615726</v>
      </c>
      <c r="K133" s="167">
        <v>0.5998142993412614</v>
      </c>
      <c r="L133" s="167">
        <v>-0.13968013517510203</v>
      </c>
      <c r="M133" s="167">
        <v>-6.5914897693086782E-2</v>
      </c>
      <c r="N133" s="167">
        <v>-0.11431266642489835</v>
      </c>
      <c r="O133" s="167">
        <v>-5.4450163341046576E-3</v>
      </c>
    </row>
    <row r="134" spans="1:15" ht="12.75" customHeight="1" x14ac:dyDescent="0.2">
      <c r="A134" s="91">
        <v>2018</v>
      </c>
      <c r="B134" s="139" t="s">
        <v>3</v>
      </c>
      <c r="C134" s="167">
        <v>0.48306588714637222</v>
      </c>
      <c r="D134" s="167">
        <v>-0.3568798768412873</v>
      </c>
      <c r="E134" s="167">
        <v>0.89591166384070942</v>
      </c>
      <c r="F134" s="167">
        <v>1.23531055887518</v>
      </c>
      <c r="G134" s="167">
        <v>2.0496175671846473</v>
      </c>
      <c r="H134" s="167">
        <v>0.39569660364893178</v>
      </c>
      <c r="I134" s="167">
        <v>7.795212877901303E-2</v>
      </c>
      <c r="J134" s="167">
        <v>0.13868200119526719</v>
      </c>
      <c r="K134" s="167">
        <v>2.5075155032807883</v>
      </c>
      <c r="L134" s="167">
        <v>0.16286579251623134</v>
      </c>
      <c r="M134" s="167">
        <v>-6.1389441313819404E-2</v>
      </c>
      <c r="N134" s="167">
        <v>0.43713071044810814</v>
      </c>
      <c r="O134" s="167">
        <v>1.7945262430868691</v>
      </c>
    </row>
    <row r="135" spans="1:15" ht="12.75" customHeight="1" x14ac:dyDescent="0.2">
      <c r="A135" s="131"/>
      <c r="B135" s="195" t="s">
        <v>4</v>
      </c>
      <c r="C135" s="167">
        <v>0.50667665074550783</v>
      </c>
      <c r="D135" s="167">
        <v>1.4272447277881462</v>
      </c>
      <c r="E135" s="167">
        <v>2.1460063922821737</v>
      </c>
      <c r="F135" s="167">
        <v>-0.1980214348916598</v>
      </c>
      <c r="G135" s="167">
        <v>-0.98846985592467851</v>
      </c>
      <c r="H135" s="167">
        <v>2.4510716211789241</v>
      </c>
      <c r="I135" s="167">
        <v>0.10545111355693138</v>
      </c>
      <c r="J135" s="167">
        <v>-0.45685934492013525</v>
      </c>
      <c r="K135" s="167">
        <v>0.94931719726925046</v>
      </c>
      <c r="L135" s="167">
        <v>0.12759648185021177</v>
      </c>
      <c r="M135" s="167">
        <v>-8.9506345118517405E-2</v>
      </c>
      <c r="N135" s="167">
        <v>0.19665801439945341</v>
      </c>
      <c r="O135" s="167">
        <v>-0.32308925062596305</v>
      </c>
    </row>
    <row r="136" spans="1:15" ht="12.75" customHeight="1" x14ac:dyDescent="0.2">
      <c r="A136" s="131"/>
      <c r="B136" s="195" t="s">
        <v>1</v>
      </c>
      <c r="C136" s="167">
        <v>0.22358584658683789</v>
      </c>
      <c r="D136" s="167">
        <v>-0.49765729493833621</v>
      </c>
      <c r="E136" s="167">
        <v>-0.24613325419533538</v>
      </c>
      <c r="F136" s="167">
        <v>1.2887409718949083</v>
      </c>
      <c r="G136" s="167">
        <v>1.5445617833397041</v>
      </c>
      <c r="H136" s="167">
        <v>1.019683225207868</v>
      </c>
      <c r="I136" s="167">
        <v>0.19630124518410508</v>
      </c>
      <c r="J136" s="167">
        <v>-0.26865971763788687</v>
      </c>
      <c r="K136" s="167">
        <v>1.2524319849525511</v>
      </c>
      <c r="L136" s="167">
        <v>0.15075622883888862</v>
      </c>
      <c r="M136" s="167">
        <v>0.37147971459576823</v>
      </c>
      <c r="N136" s="167">
        <v>0.1049635373371105</v>
      </c>
      <c r="O136" s="167">
        <v>-0.76461908871824358</v>
      </c>
    </row>
    <row r="137" spans="1:15" ht="12.75" customHeight="1" x14ac:dyDescent="0.2">
      <c r="A137" s="131"/>
      <c r="B137" s="195"/>
      <c r="C137" s="167"/>
      <c r="D137" s="167"/>
      <c r="E137" s="167"/>
      <c r="F137" s="167"/>
      <c r="G137" s="167"/>
      <c r="H137" s="167"/>
      <c r="I137" s="167"/>
      <c r="J137" s="167"/>
      <c r="K137" s="167"/>
      <c r="L137" s="167"/>
      <c r="M137" s="167"/>
      <c r="N137" s="167"/>
      <c r="O137" s="167"/>
    </row>
    <row r="138" spans="1:15" ht="12" customHeight="1" x14ac:dyDescent="0.2">
      <c r="A138" s="86" t="s">
        <v>211</v>
      </c>
      <c r="B138" s="85"/>
      <c r="C138" s="167"/>
      <c r="D138" s="167"/>
      <c r="E138" s="167"/>
      <c r="F138" s="167"/>
      <c r="G138" s="167"/>
      <c r="H138" s="167"/>
      <c r="I138" s="167"/>
      <c r="J138" s="167"/>
      <c r="K138" s="167"/>
      <c r="L138" s="167"/>
      <c r="M138" s="167"/>
      <c r="N138" s="167"/>
      <c r="O138" s="167"/>
    </row>
    <row r="139" spans="1:15" ht="12.75" customHeight="1" x14ac:dyDescent="0.2">
      <c r="A139" s="91">
        <v>2015</v>
      </c>
      <c r="B139" s="91" t="s">
        <v>3</v>
      </c>
      <c r="C139" s="167">
        <v>1.0798634683923725</v>
      </c>
      <c r="D139" s="167">
        <v>0.81765966625921838</v>
      </c>
      <c r="E139" s="167">
        <v>5.2932376640649093</v>
      </c>
      <c r="F139" s="167">
        <v>3.2076721464755709</v>
      </c>
      <c r="G139" s="167">
        <v>4.8787874274029974</v>
      </c>
      <c r="H139" s="167">
        <v>-4.2759792512111261</v>
      </c>
      <c r="I139" s="167">
        <v>0.70978303905102624</v>
      </c>
      <c r="J139" s="167">
        <v>5.1104503377398913</v>
      </c>
      <c r="K139" s="167">
        <v>1.2375332350430757</v>
      </c>
      <c r="L139" s="167">
        <v>-1.3978864927706613</v>
      </c>
      <c r="M139" s="167">
        <v>0.10068177529316547</v>
      </c>
      <c r="N139" s="167">
        <v>1.9070795647490257</v>
      </c>
      <c r="O139" s="167">
        <v>-1.1559475601095492</v>
      </c>
    </row>
    <row r="140" spans="1:15" ht="12.75" customHeight="1" x14ac:dyDescent="0.2">
      <c r="B140" s="91" t="s">
        <v>4</v>
      </c>
      <c r="C140" s="167">
        <v>0.20579034956456077</v>
      </c>
      <c r="D140" s="167">
        <v>1.3369196668845618</v>
      </c>
      <c r="E140" s="167">
        <v>0.61909106903641486</v>
      </c>
      <c r="F140" s="167">
        <v>1.8604442119245723</v>
      </c>
      <c r="G140" s="167">
        <v>5.6096408884147131</v>
      </c>
      <c r="H140" s="167">
        <v>-6.0367934843908344</v>
      </c>
      <c r="I140" s="167">
        <v>1.2079982212404694</v>
      </c>
      <c r="J140" s="167">
        <v>0.99863519034868453</v>
      </c>
      <c r="K140" s="167">
        <v>-7.764810968667879E-2</v>
      </c>
      <c r="L140" s="167">
        <v>-1.1404465936474373</v>
      </c>
      <c r="M140" s="167">
        <v>0.14532526592780926</v>
      </c>
      <c r="N140" s="167">
        <v>1.1207435325315096</v>
      </c>
      <c r="O140" s="167">
        <v>-2.6943201086535584</v>
      </c>
    </row>
    <row r="141" spans="1:15" ht="12.75" customHeight="1" x14ac:dyDescent="0.2">
      <c r="B141" s="91" t="s">
        <v>1</v>
      </c>
      <c r="C141" s="167">
        <v>7.403967706793857E-2</v>
      </c>
      <c r="D141" s="167">
        <v>1.1900465174264241</v>
      </c>
      <c r="E141" s="167">
        <v>-1.3901578103269419</v>
      </c>
      <c r="F141" s="167">
        <v>2.3714997510354774</v>
      </c>
      <c r="G141" s="167">
        <v>10.937642431541406</v>
      </c>
      <c r="H141" s="167">
        <v>-4.9184858068362258</v>
      </c>
      <c r="I141" s="167">
        <v>1.7170378032305589</v>
      </c>
      <c r="J141" s="167">
        <v>0.36220533958941648</v>
      </c>
      <c r="K141" s="167">
        <v>-2.1862606090323644</v>
      </c>
      <c r="L141" s="167">
        <v>-0.67464425871442968</v>
      </c>
      <c r="M141" s="167">
        <v>0.35275254429079084</v>
      </c>
      <c r="N141" s="167">
        <v>0.8768956961407337</v>
      </c>
      <c r="O141" s="167">
        <v>-7.6742744594368029</v>
      </c>
    </row>
    <row r="142" spans="1:15" ht="12.75" customHeight="1" x14ac:dyDescent="0.2">
      <c r="B142" s="91" t="s">
        <v>2</v>
      </c>
      <c r="C142" s="167">
        <v>0.75488339520102254</v>
      </c>
      <c r="D142" s="167">
        <v>0.18730492882466088</v>
      </c>
      <c r="E142" s="167">
        <v>-2.2750312956478114</v>
      </c>
      <c r="F142" s="167">
        <v>4.1418244393418124</v>
      </c>
      <c r="G142" s="167">
        <v>7.614246380359968</v>
      </c>
      <c r="H142" s="167">
        <v>-0.36913822823295694</v>
      </c>
      <c r="I142" s="167">
        <v>1.7103358846730199</v>
      </c>
      <c r="J142" s="167">
        <v>1.6392717052090333</v>
      </c>
      <c r="K142" s="167">
        <v>-5.0078763433730966</v>
      </c>
      <c r="L142" s="167">
        <v>-5.1824031503355794E-2</v>
      </c>
      <c r="M142" s="167">
        <v>0.24619619475996224</v>
      </c>
      <c r="N142" s="167">
        <v>0.26371093043635607</v>
      </c>
      <c r="O142" s="167">
        <v>3.9400168476197761</v>
      </c>
    </row>
    <row r="143" spans="1:15" ht="12.75" customHeight="1" x14ac:dyDescent="0.2">
      <c r="A143" s="91">
        <v>2016</v>
      </c>
      <c r="B143" s="91" t="s">
        <v>3</v>
      </c>
      <c r="C143" s="167">
        <v>1.2368545961815469</v>
      </c>
      <c r="D143" s="167">
        <v>2.8680720562199502</v>
      </c>
      <c r="E143" s="167">
        <v>-4.7172790356199146</v>
      </c>
      <c r="F143" s="167">
        <v>4.9605971896003132</v>
      </c>
      <c r="G143" s="167">
        <v>5.6160647475236525</v>
      </c>
      <c r="H143" s="167">
        <v>6.2799242268468003</v>
      </c>
      <c r="I143" s="167">
        <v>1.7968137518811877</v>
      </c>
      <c r="J143" s="167">
        <v>1.1822845126840509</v>
      </c>
      <c r="K143" s="167">
        <v>-5.6713739471994646</v>
      </c>
      <c r="L143" s="167">
        <v>8.749815246389403E-2</v>
      </c>
      <c r="M143" s="167">
        <v>0.50700438868196418</v>
      </c>
      <c r="N143" s="167">
        <v>0.35466023379262523</v>
      </c>
      <c r="O143" s="167">
        <v>-0.86068496823649143</v>
      </c>
    </row>
    <row r="144" spans="1:15" ht="12.75" customHeight="1" x14ac:dyDescent="0.2">
      <c r="B144" s="91" t="s">
        <v>4</v>
      </c>
      <c r="C144" s="167">
        <v>1.824961997924146</v>
      </c>
      <c r="D144" s="167">
        <v>2.3196670104597139</v>
      </c>
      <c r="E144" s="167">
        <v>-3.3077267031701107</v>
      </c>
      <c r="F144" s="167">
        <v>3.6964035381557903</v>
      </c>
      <c r="G144" s="167">
        <v>4.2124790988392835</v>
      </c>
      <c r="H144" s="167">
        <v>9.2825572488572696</v>
      </c>
      <c r="I144" s="167">
        <v>0.95518068196633887</v>
      </c>
      <c r="J144" s="167">
        <v>4.5873424254389006</v>
      </c>
      <c r="K144" s="167">
        <v>-3.8030928440780931</v>
      </c>
      <c r="L144" s="167">
        <v>0.23223748872529537</v>
      </c>
      <c r="M144" s="167">
        <v>0.21774173830573229</v>
      </c>
      <c r="N144" s="167">
        <v>0.85471257321807492</v>
      </c>
      <c r="O144" s="167">
        <v>2.0069781817593224</v>
      </c>
    </row>
    <row r="145" spans="1:15" ht="12.75" customHeight="1" x14ac:dyDescent="0.2">
      <c r="B145" s="91" t="s">
        <v>1</v>
      </c>
      <c r="C145" s="167">
        <v>2.0687414727877718</v>
      </c>
      <c r="D145" s="167">
        <v>1.6827127030375477</v>
      </c>
      <c r="E145" s="167">
        <v>-1.7564193764444958</v>
      </c>
      <c r="F145" s="167">
        <v>-0.56999047775098122</v>
      </c>
      <c r="G145" s="167">
        <v>0.75897985069166563</v>
      </c>
      <c r="H145" s="167">
        <v>10.374357637874819</v>
      </c>
      <c r="I145" s="167">
        <v>0.46189843219957005</v>
      </c>
      <c r="J145" s="167">
        <v>8.067573863438259</v>
      </c>
      <c r="K145" s="167">
        <v>-1.0452904219603543</v>
      </c>
      <c r="L145" s="167">
        <v>-0.21436441817654917</v>
      </c>
      <c r="M145" s="167">
        <v>0.2383138242445515</v>
      </c>
      <c r="N145" s="167">
        <v>1.6037029519258894</v>
      </c>
      <c r="O145" s="167">
        <v>3.5409167652720841</v>
      </c>
    </row>
    <row r="146" spans="1:15" ht="12.75" customHeight="1" x14ac:dyDescent="0.2">
      <c r="B146" s="91" t="s">
        <v>2</v>
      </c>
      <c r="C146" s="167">
        <v>1.3941410649912278</v>
      </c>
      <c r="D146" s="167">
        <v>1.8620808191691873</v>
      </c>
      <c r="E146" s="167">
        <v>0.49273245512315711</v>
      </c>
      <c r="F146" s="167">
        <v>-2.0853039262624717</v>
      </c>
      <c r="G146" s="167">
        <v>-2.8625607503972583</v>
      </c>
      <c r="H146" s="167">
        <v>6.6188005672468408</v>
      </c>
      <c r="I146" s="167">
        <v>0.63726784741091613</v>
      </c>
      <c r="J146" s="167">
        <v>4.115683864087738</v>
      </c>
      <c r="K146" s="167">
        <v>2.938235817918744</v>
      </c>
      <c r="L146" s="167">
        <v>-0.61119562463219923</v>
      </c>
      <c r="M146" s="167">
        <v>0.39701976801402861</v>
      </c>
      <c r="N146" s="167">
        <v>1.7374561172184722</v>
      </c>
      <c r="O146" s="167">
        <v>-0.16320769596517293</v>
      </c>
    </row>
    <row r="147" spans="1:15" ht="12.75" customHeight="1" x14ac:dyDescent="0.2">
      <c r="A147" s="91">
        <v>2017</v>
      </c>
      <c r="B147" s="121" t="s">
        <v>3</v>
      </c>
      <c r="C147" s="167">
        <v>1.3631802022420203</v>
      </c>
      <c r="D147" s="167">
        <v>0.44467303409032599</v>
      </c>
      <c r="E147" s="167">
        <v>1.9756527651827893</v>
      </c>
      <c r="F147" s="167">
        <v>-2.870620800197965</v>
      </c>
      <c r="G147" s="167">
        <v>0.73144842221390949</v>
      </c>
      <c r="H147" s="167">
        <v>2.0378135194348612</v>
      </c>
      <c r="I147" s="167">
        <v>0.8826331281990063</v>
      </c>
      <c r="J147" s="167">
        <v>5.2314851098699044</v>
      </c>
      <c r="K147" s="167">
        <v>2.8831611027628101</v>
      </c>
      <c r="L147" s="167">
        <v>-0.68524093147260823</v>
      </c>
      <c r="M147" s="167">
        <v>0.90875698563339657</v>
      </c>
      <c r="N147" s="167">
        <v>1.8591849447783693</v>
      </c>
      <c r="O147" s="167">
        <v>2.7172035807393691</v>
      </c>
    </row>
    <row r="148" spans="1:15" ht="12.75" customHeight="1" x14ac:dyDescent="0.2">
      <c r="B148" s="91" t="s">
        <v>4</v>
      </c>
      <c r="C148" s="167">
        <v>0.9522380400505126</v>
      </c>
      <c r="D148" s="167">
        <v>0.36719297970979614</v>
      </c>
      <c r="E148" s="167">
        <v>0.87369956480214395</v>
      </c>
      <c r="F148" s="167">
        <v>-0.76310275185638154</v>
      </c>
      <c r="G148" s="167">
        <v>3.8376468136710917</v>
      </c>
      <c r="H148" s="167">
        <v>-0.17339804069833598</v>
      </c>
      <c r="I148" s="167">
        <v>1.4390827327948275</v>
      </c>
      <c r="J148" s="167">
        <v>-0.47477602463514845</v>
      </c>
      <c r="K148" s="167">
        <v>2.882696431099574</v>
      </c>
      <c r="L148" s="167">
        <v>-0.23908897768415427</v>
      </c>
      <c r="M148" s="167">
        <v>1.7518847337266941</v>
      </c>
      <c r="N148" s="167">
        <v>1.9165222237844004</v>
      </c>
      <c r="O148" s="167">
        <v>0.87522772852657305</v>
      </c>
    </row>
    <row r="149" spans="1:15" ht="12.75" customHeight="1" x14ac:dyDescent="0.2">
      <c r="B149" s="128" t="s">
        <v>1</v>
      </c>
      <c r="C149" s="167">
        <v>0.84315619220405313</v>
      </c>
      <c r="D149" s="167">
        <v>1.8291255500961778</v>
      </c>
      <c r="E149" s="167">
        <v>2.1855371253504563</v>
      </c>
      <c r="F149" s="167">
        <v>0.91756004141581027</v>
      </c>
      <c r="G149" s="167">
        <v>3.8579455734480295</v>
      </c>
      <c r="H149" s="167">
        <v>-0.15547491499234845</v>
      </c>
      <c r="I149" s="167">
        <v>1.5821808773095025</v>
      </c>
      <c r="J149" s="167">
        <v>-3.718643186060544</v>
      </c>
      <c r="K149" s="167">
        <v>0.26203649094858061</v>
      </c>
      <c r="L149" s="167">
        <v>0.45439591299627491</v>
      </c>
      <c r="M149" s="167">
        <v>1.0014004673080334</v>
      </c>
      <c r="N149" s="167">
        <v>1.8190179615202418</v>
      </c>
      <c r="O149" s="167">
        <v>0.2302279613192848</v>
      </c>
    </row>
    <row r="150" spans="1:15" ht="12.75" customHeight="1" x14ac:dyDescent="0.2">
      <c r="B150" s="135" t="s">
        <v>2</v>
      </c>
      <c r="C150" s="167">
        <v>1.1089514189559724</v>
      </c>
      <c r="D150" s="167">
        <v>2.655162038246961</v>
      </c>
      <c r="E150" s="167">
        <v>0.44892580523501202</v>
      </c>
      <c r="F150" s="167">
        <v>4.3108997691151174</v>
      </c>
      <c r="G150" s="167">
        <v>3.5795254829747103</v>
      </c>
      <c r="H150" s="167">
        <v>-1.4429754196522815</v>
      </c>
      <c r="I150" s="167">
        <v>1.4247153737729334</v>
      </c>
      <c r="J150" s="167">
        <v>-0.95550168440859951</v>
      </c>
      <c r="K150" s="167">
        <v>1.055368117544031E-2</v>
      </c>
      <c r="L150" s="167">
        <v>0.51349668842515239</v>
      </c>
      <c r="M150" s="167">
        <v>1.2499439382295696</v>
      </c>
      <c r="N150" s="167">
        <v>1.5505898849846877</v>
      </c>
      <c r="O150" s="167">
        <v>0.55539887289710599</v>
      </c>
    </row>
    <row r="151" spans="1:15" ht="12.75" customHeight="1" x14ac:dyDescent="0.2">
      <c r="A151" s="91">
        <v>2018</v>
      </c>
      <c r="B151" s="139" t="s">
        <v>3</v>
      </c>
      <c r="C151" s="167">
        <v>1.1031061336498116</v>
      </c>
      <c r="D151" s="167">
        <v>1.2500948999750516</v>
      </c>
      <c r="E151" s="167">
        <v>1.6293416172730835</v>
      </c>
      <c r="F151" s="167">
        <v>5.0809885997672</v>
      </c>
      <c r="G151" s="167">
        <v>2.5896969310892359</v>
      </c>
      <c r="H151" s="167">
        <v>-2.3830198342233988E-2</v>
      </c>
      <c r="I151" s="167">
        <v>0.88730701211270357</v>
      </c>
      <c r="J151" s="167">
        <v>-0.61092814220490288</v>
      </c>
      <c r="K151" s="167">
        <v>2.7264116701917862</v>
      </c>
      <c r="L151" s="167">
        <v>0.54175902836088863</v>
      </c>
      <c r="M151" s="167">
        <v>0.32853652937963052</v>
      </c>
      <c r="N151" s="167">
        <v>1.4306398015462518</v>
      </c>
      <c r="O151" s="167">
        <v>0.77307637255108475</v>
      </c>
    </row>
    <row r="152" spans="1:15" ht="12.75" customHeight="1" x14ac:dyDescent="0.2">
      <c r="B152" s="195" t="s">
        <v>4</v>
      </c>
      <c r="C152" s="167">
        <v>1.457786701062358</v>
      </c>
      <c r="D152" s="167">
        <v>2.6727598338192715</v>
      </c>
      <c r="E152" s="167">
        <v>4.3266931950100007</v>
      </c>
      <c r="F152" s="167">
        <v>3.608796341247511</v>
      </c>
      <c r="G152" s="167">
        <v>0.32391222910259643</v>
      </c>
      <c r="H152" s="167">
        <v>3.1448707853430902</v>
      </c>
      <c r="I152" s="167">
        <v>0.59272706259967389</v>
      </c>
      <c r="J152" s="167">
        <v>-0.98881072075509557</v>
      </c>
      <c r="K152" s="167">
        <v>3.9101315249316926</v>
      </c>
      <c r="L152" s="167">
        <v>0.45005785848752922</v>
      </c>
      <c r="M152" s="167">
        <v>-0.16811410486334832</v>
      </c>
      <c r="N152" s="167">
        <v>1.0380805564883744</v>
      </c>
      <c r="O152" s="167">
        <v>1.2581962177816708</v>
      </c>
    </row>
    <row r="153" spans="1:15" ht="12.75" customHeight="1" x14ac:dyDescent="0.2">
      <c r="A153" s="84"/>
      <c r="B153" s="348" t="s">
        <v>1</v>
      </c>
      <c r="C153" s="167">
        <v>1.3464220183180942</v>
      </c>
      <c r="D153" s="167">
        <v>0.97891391735140942</v>
      </c>
      <c r="E153" s="167">
        <v>2.1491295587264148</v>
      </c>
      <c r="F153" s="167">
        <v>4.9208550105825033</v>
      </c>
      <c r="G153" s="167">
        <v>3.6446748096163883</v>
      </c>
      <c r="H153" s="167">
        <v>2.802098675776632</v>
      </c>
      <c r="I153" s="167">
        <v>0.60521908453856632</v>
      </c>
      <c r="J153" s="167">
        <v>-0.4791848052615344</v>
      </c>
      <c r="K153" s="167">
        <v>5.4051269706548055</v>
      </c>
      <c r="L153" s="167">
        <v>0.30156718535538918</v>
      </c>
      <c r="M153" s="167">
        <v>0.15401857025787447</v>
      </c>
      <c r="N153" s="167">
        <v>0.62511916612777441</v>
      </c>
      <c r="O153" s="167">
        <v>0.68433084945462852</v>
      </c>
    </row>
    <row r="154" spans="1:15" ht="12.75" customHeight="1" x14ac:dyDescent="0.2">
      <c r="A154" s="84"/>
      <c r="B154" s="348"/>
      <c r="C154" s="167"/>
      <c r="D154" s="167"/>
      <c r="E154" s="167"/>
      <c r="F154" s="167"/>
      <c r="G154" s="167"/>
      <c r="H154" s="167"/>
      <c r="I154" s="167"/>
      <c r="J154" s="167"/>
      <c r="K154" s="167"/>
      <c r="L154" s="167"/>
      <c r="M154" s="167"/>
      <c r="N154" s="167"/>
      <c r="O154" s="167"/>
    </row>
    <row r="155" spans="1:15" ht="12.75" customHeight="1" x14ac:dyDescent="0.2">
      <c r="A155" s="86" t="s">
        <v>229</v>
      </c>
      <c r="B155" s="85"/>
      <c r="C155" s="167"/>
      <c r="D155" s="167"/>
      <c r="E155" s="167"/>
      <c r="F155" s="167"/>
      <c r="G155" s="167"/>
      <c r="H155" s="167"/>
      <c r="I155" s="167"/>
      <c r="J155" s="167"/>
      <c r="K155" s="167"/>
      <c r="L155" s="167"/>
      <c r="M155" s="167"/>
      <c r="N155" s="167"/>
      <c r="O155" s="167"/>
    </row>
    <row r="156" spans="1:15" ht="12.75" customHeight="1" x14ac:dyDescent="0.2">
      <c r="A156" s="91">
        <v>2015</v>
      </c>
      <c r="B156" s="91" t="s">
        <v>3</v>
      </c>
      <c r="C156" s="167">
        <v>1.3696044935669249</v>
      </c>
      <c r="D156" s="167">
        <v>0.71107885287931083</v>
      </c>
      <c r="E156" s="167">
        <v>7.8969015793843766</v>
      </c>
      <c r="F156" s="167">
        <v>3.7849247559961583</v>
      </c>
      <c r="G156" s="167">
        <v>1.5919691949802086</v>
      </c>
      <c r="H156" s="167">
        <v>-2.8065216407015754</v>
      </c>
      <c r="I156" s="167">
        <v>1.0254187649716613</v>
      </c>
      <c r="J156" s="167">
        <v>7.5689008800660247</v>
      </c>
      <c r="K156" s="167">
        <v>0.58848664151452112</v>
      </c>
      <c r="L156" s="167">
        <v>-2.01654726093102</v>
      </c>
      <c r="M156" s="167">
        <v>0.62583526237371245</v>
      </c>
      <c r="N156" s="167">
        <v>1.4532539636020232</v>
      </c>
      <c r="O156" s="167">
        <v>-1.0929490614158652</v>
      </c>
    </row>
    <row r="157" spans="1:15" ht="12.75" customHeight="1" x14ac:dyDescent="0.2">
      <c r="B157" s="91" t="s">
        <v>4</v>
      </c>
      <c r="C157" s="167">
        <v>0.97911831114905112</v>
      </c>
      <c r="D157" s="167">
        <v>0.75884409268972774</v>
      </c>
      <c r="E157" s="167">
        <v>5.5825771229326904</v>
      </c>
      <c r="F157" s="167">
        <v>3.7305831150056576</v>
      </c>
      <c r="G157" s="167">
        <v>2.013966242565786</v>
      </c>
      <c r="H157" s="167">
        <v>-4.2604741225514999</v>
      </c>
      <c r="I157" s="167">
        <v>0.91423612363307427</v>
      </c>
      <c r="J157" s="167">
        <v>5.5184346592687348</v>
      </c>
      <c r="K157" s="167">
        <v>0.69889375663709075</v>
      </c>
      <c r="L157" s="167">
        <v>-1.7425717192258645</v>
      </c>
      <c r="M157" s="167">
        <v>0.51244899505580577</v>
      </c>
      <c r="N157" s="167">
        <v>1.5284641717760792</v>
      </c>
      <c r="O157" s="167">
        <v>-1.1899536619155668</v>
      </c>
    </row>
    <row r="158" spans="1:15" ht="12.75" customHeight="1" x14ac:dyDescent="0.2">
      <c r="B158" s="91" t="s">
        <v>1</v>
      </c>
      <c r="C158" s="167">
        <v>0.59242246687669819</v>
      </c>
      <c r="D158" s="167">
        <v>1.0216660594353186</v>
      </c>
      <c r="E158" s="167">
        <v>2.8154722671564372</v>
      </c>
      <c r="F158" s="167">
        <v>2.6916288796235079</v>
      </c>
      <c r="G158" s="167">
        <v>5.5330741393918856</v>
      </c>
      <c r="H158" s="167">
        <v>-4.7650556283330303</v>
      </c>
      <c r="I158" s="167">
        <v>1.1179222840331704</v>
      </c>
      <c r="J158" s="167">
        <v>3.4478430918809835</v>
      </c>
      <c r="K158" s="167">
        <v>-0.34079831422089057</v>
      </c>
      <c r="L158" s="167">
        <v>-1.3290549506601224</v>
      </c>
      <c r="M158" s="167">
        <v>0.24271112237386205</v>
      </c>
      <c r="N158" s="167">
        <v>1.5318713192410343</v>
      </c>
      <c r="O158" s="167">
        <v>-4.091949706900408</v>
      </c>
    </row>
    <row r="159" spans="1:15" ht="12.75" customHeight="1" x14ac:dyDescent="0.2">
      <c r="B159" s="91" t="s">
        <v>2</v>
      </c>
      <c r="C159" s="167">
        <v>0.52719904479067736</v>
      </c>
      <c r="D159" s="167">
        <v>0.88178620285664522</v>
      </c>
      <c r="E159" s="167">
        <v>0.5090886476766201</v>
      </c>
      <c r="F159" s="167">
        <v>2.8947185656339087</v>
      </c>
      <c r="G159" s="167">
        <v>7.2278385506149334</v>
      </c>
      <c r="H159" s="167">
        <v>-3.9135312534908309</v>
      </c>
      <c r="I159" s="167">
        <v>1.3368333186300845</v>
      </c>
      <c r="J159" s="167">
        <v>1.9815332954194673</v>
      </c>
      <c r="K159" s="167">
        <v>-1.5189850869620614</v>
      </c>
      <c r="L159" s="167">
        <v>-0.81888187721666839</v>
      </c>
      <c r="M159" s="167">
        <v>0.21140479202296092</v>
      </c>
      <c r="N159" s="167">
        <v>1.038882430644918</v>
      </c>
      <c r="O159" s="167">
        <v>-2.0193859832396299</v>
      </c>
    </row>
    <row r="160" spans="1:15" ht="12.75" customHeight="1" x14ac:dyDescent="0.2">
      <c r="A160" s="137">
        <v>2016</v>
      </c>
      <c r="B160" s="137" t="s">
        <v>3</v>
      </c>
      <c r="C160" s="167">
        <v>0.56793854987418513</v>
      </c>
      <c r="D160" s="167">
        <v>1.3951313111316068</v>
      </c>
      <c r="E160" s="167">
        <v>-1.9504380647991297</v>
      </c>
      <c r="F160" s="167">
        <v>3.337136856444161</v>
      </c>
      <c r="G160" s="167">
        <v>7.391282712398322</v>
      </c>
      <c r="H160" s="167">
        <v>-1.3498426228309057</v>
      </c>
      <c r="I160" s="167">
        <v>1.608363539100651</v>
      </c>
      <c r="J160" s="167">
        <v>1.0448292150162928</v>
      </c>
      <c r="K160" s="167">
        <v>-3.2507464075445682</v>
      </c>
      <c r="L160" s="167">
        <v>-0.44647249843836789</v>
      </c>
      <c r="M160" s="167">
        <v>0.31297968074480309</v>
      </c>
      <c r="N160" s="167">
        <v>0.6525325034825471</v>
      </c>
      <c r="O160" s="167">
        <v>-1.9485765065951028</v>
      </c>
    </row>
    <row r="161" spans="1:15" ht="12.75" customHeight="1" x14ac:dyDescent="0.2">
      <c r="A161" s="137"/>
      <c r="B161" s="137" t="s">
        <v>4</v>
      </c>
      <c r="C161" s="167">
        <v>0.97242133122789198</v>
      </c>
      <c r="D161" s="167">
        <v>1.6417867161134296</v>
      </c>
      <c r="E161" s="167">
        <v>-2.9249000077170706</v>
      </c>
      <c r="F161" s="167">
        <v>3.7903652281845126</v>
      </c>
      <c r="G161" s="167">
        <v>7.0100526202241156</v>
      </c>
      <c r="H161" s="167">
        <v>2.4477638628606968</v>
      </c>
      <c r="I161" s="167">
        <v>1.5435116812585505</v>
      </c>
      <c r="J161" s="167">
        <v>1.9523674062830167</v>
      </c>
      <c r="K161" s="167">
        <v>-4.1698461126748754</v>
      </c>
      <c r="L161" s="167">
        <v>-0.10251357729819688</v>
      </c>
      <c r="M161" s="167">
        <v>0.33099563764066886</v>
      </c>
      <c r="N161" s="167">
        <v>0.58709255087421752</v>
      </c>
      <c r="O161" s="167">
        <v>-0.78968903573324667</v>
      </c>
    </row>
    <row r="162" spans="1:15" ht="12.75" customHeight="1" x14ac:dyDescent="0.2">
      <c r="A162" s="137"/>
      <c r="B162" s="137" t="s">
        <v>1</v>
      </c>
      <c r="C162" s="167">
        <v>1.4716935250741585</v>
      </c>
      <c r="D162" s="167">
        <v>1.7642586394503894</v>
      </c>
      <c r="E162" s="167">
        <v>-3.0209003090172217</v>
      </c>
      <c r="F162" s="167">
        <v>3.0304843701006376</v>
      </c>
      <c r="G162" s="167">
        <v>4.5303067396777834</v>
      </c>
      <c r="H162" s="167">
        <v>6.3200202421922995</v>
      </c>
      <c r="I162" s="167">
        <v>1.2279230411126321</v>
      </c>
      <c r="J162" s="167">
        <v>3.8836035630768322</v>
      </c>
      <c r="K162" s="167">
        <v>-3.899150842850986</v>
      </c>
      <c r="L162" s="167">
        <v>1.337673707804754E-2</v>
      </c>
      <c r="M162" s="167">
        <v>0.30225360685115277</v>
      </c>
      <c r="N162" s="167">
        <v>0.76943161895211176</v>
      </c>
      <c r="O162" s="167">
        <v>2.1320091126559646</v>
      </c>
    </row>
    <row r="163" spans="1:15" ht="12.75" customHeight="1" x14ac:dyDescent="0.2">
      <c r="A163" s="137"/>
      <c r="B163" s="137" t="s">
        <v>2</v>
      </c>
      <c r="C163" s="167">
        <v>1.6309456550815469</v>
      </c>
      <c r="D163" s="167">
        <v>2.1818027749999942</v>
      </c>
      <c r="E163" s="167">
        <v>-2.3444210022655341</v>
      </c>
      <c r="F163" s="167">
        <v>1.4555573650728064</v>
      </c>
      <c r="G163" s="167">
        <v>1.8511075076388153</v>
      </c>
      <c r="H163" s="167">
        <v>8.1193965304059788</v>
      </c>
      <c r="I163" s="167">
        <v>0.96011456237998516</v>
      </c>
      <c r="J163" s="167">
        <v>4.4993228818251225</v>
      </c>
      <c r="K163" s="167">
        <v>-1.9590780125489857</v>
      </c>
      <c r="L163" s="167">
        <v>-0.1265731274905022</v>
      </c>
      <c r="M163" s="167">
        <v>0.33992397496602678</v>
      </c>
      <c r="N163" s="167">
        <v>1.1373748898862743</v>
      </c>
      <c r="O163" s="167">
        <v>1.1082000398891552</v>
      </c>
    </row>
    <row r="164" spans="1:15" ht="12.75" customHeight="1" x14ac:dyDescent="0.2">
      <c r="A164" s="137">
        <v>2017</v>
      </c>
      <c r="B164" s="137" t="s">
        <v>3</v>
      </c>
      <c r="C164" s="167">
        <v>1.6615371721973702</v>
      </c>
      <c r="D164" s="167">
        <v>1.5709673253765573</v>
      </c>
      <c r="E164" s="167">
        <v>-0.67833234342207049</v>
      </c>
      <c r="F164" s="167">
        <v>-0.49869484062011793</v>
      </c>
      <c r="G164" s="167">
        <v>0.65209429705271305</v>
      </c>
      <c r="H164" s="167">
        <v>6.9827456908699901</v>
      </c>
      <c r="I164" s="167">
        <v>0.73411426124789614</v>
      </c>
      <c r="J164" s="167">
        <v>5.4955276796750923</v>
      </c>
      <c r="K164" s="167">
        <v>0.19658148513299523</v>
      </c>
      <c r="L164" s="167">
        <v>-0.32023277807944339</v>
      </c>
      <c r="M164" s="167">
        <v>0.44078942914873664</v>
      </c>
      <c r="N164" s="167">
        <v>1.5139520255539196</v>
      </c>
      <c r="O164" s="167">
        <v>2.0107762506823121</v>
      </c>
    </row>
    <row r="165" spans="1:15" ht="12.75" customHeight="1" x14ac:dyDescent="0.2">
      <c r="A165" s="137"/>
      <c r="B165" s="137" t="s">
        <v>4</v>
      </c>
      <c r="C165" s="167">
        <v>1.4423197552315514</v>
      </c>
      <c r="D165" s="167">
        <v>1.0815623598441988</v>
      </c>
      <c r="E165" s="167">
        <v>0.38172114993278683</v>
      </c>
      <c r="F165" s="167">
        <v>-1.5775469067607588</v>
      </c>
      <c r="G165" s="167">
        <v>0.59462663356816847</v>
      </c>
      <c r="H165" s="167">
        <v>4.581129026219557</v>
      </c>
      <c r="I165" s="167">
        <v>0.85575805891002688</v>
      </c>
      <c r="J165" s="167">
        <v>4.1717946750249695</v>
      </c>
      <c r="K165" s="167">
        <v>1.8903756492325812</v>
      </c>
      <c r="L165" s="167">
        <v>-0.43772363121672697</v>
      </c>
      <c r="M165" s="167">
        <v>0.82319094555251127</v>
      </c>
      <c r="N165" s="167">
        <v>1.779642190104596</v>
      </c>
      <c r="O165" s="167">
        <v>1.7251668163382874</v>
      </c>
    </row>
    <row r="166" spans="1:15" x14ac:dyDescent="0.2">
      <c r="A166" s="137"/>
      <c r="B166" s="137" t="s">
        <v>1</v>
      </c>
      <c r="C166" s="167">
        <v>1.1368466300450564</v>
      </c>
      <c r="D166" s="167">
        <v>1.1208244096471986</v>
      </c>
      <c r="E166" s="167">
        <v>1.379615232766966</v>
      </c>
      <c r="F166" s="167">
        <v>-1.2122163567635766</v>
      </c>
      <c r="G166" s="167">
        <v>1.3514469594949929</v>
      </c>
      <c r="H166" s="167">
        <v>2.0201735483199457</v>
      </c>
      <c r="I166" s="167">
        <v>1.1355080921308627</v>
      </c>
      <c r="J166" s="167">
        <v>1.1723733617537704</v>
      </c>
      <c r="K166" s="167">
        <v>2.2305437371365997</v>
      </c>
      <c r="L166" s="167">
        <v>-0.27125108154284305</v>
      </c>
      <c r="M166" s="167">
        <v>1.0145017913121421</v>
      </c>
      <c r="N166" s="167">
        <v>1.8332187833793938</v>
      </c>
      <c r="O166" s="167">
        <v>0.90884581848006007</v>
      </c>
    </row>
    <row r="167" spans="1:15" x14ac:dyDescent="0.2">
      <c r="A167" s="137"/>
      <c r="B167" s="91" t="s">
        <v>2</v>
      </c>
      <c r="C167" s="167">
        <v>1.0662517955178998</v>
      </c>
      <c r="D167" s="167">
        <v>1.3216528130550529</v>
      </c>
      <c r="E167" s="167">
        <v>1.3674270406390292</v>
      </c>
      <c r="F167" s="167">
        <v>0.36474544788606522</v>
      </c>
      <c r="G167" s="167">
        <v>2.9869689655027685</v>
      </c>
      <c r="H167" s="167">
        <v>5.2566482526685832E-2</v>
      </c>
      <c r="I167" s="167">
        <v>1.3321063961089976</v>
      </c>
      <c r="J167" s="167">
        <v>-7.3250004267322311E-2</v>
      </c>
      <c r="K167" s="167">
        <v>1.4906543788672622</v>
      </c>
      <c r="L167" s="167">
        <v>9.3091125173998535E-3</v>
      </c>
      <c r="M167" s="167">
        <v>1.2272371099448378</v>
      </c>
      <c r="N167" s="167">
        <v>1.7858344283791467</v>
      </c>
      <c r="O167" s="167">
        <v>1.0893395789745739</v>
      </c>
    </row>
    <row r="168" spans="1:15" x14ac:dyDescent="0.2">
      <c r="A168" s="91">
        <v>2018</v>
      </c>
      <c r="B168" s="139" t="s">
        <v>3</v>
      </c>
      <c r="C168" s="167">
        <v>1.0019701953431479</v>
      </c>
      <c r="D168" s="167">
        <v>1.5230364117252435</v>
      </c>
      <c r="E168" s="167">
        <v>1.2834018830015879</v>
      </c>
      <c r="F168" s="167">
        <v>2.3673937456087373</v>
      </c>
      <c r="G168" s="167">
        <v>3.4587817643326133</v>
      </c>
      <c r="H168" s="167">
        <v>-0.45126513620769515</v>
      </c>
      <c r="I168" s="167">
        <v>1.3322929648456636</v>
      </c>
      <c r="J168" s="167">
        <v>-1.4555443292972257</v>
      </c>
      <c r="K168" s="167">
        <v>1.4609676169326065</v>
      </c>
      <c r="L168" s="167">
        <v>0.31695822272489238</v>
      </c>
      <c r="M168" s="167">
        <v>1.0804706225700613</v>
      </c>
      <c r="N168" s="167">
        <v>1.6783449490698956</v>
      </c>
      <c r="O168" s="167">
        <v>0.60874231053000472</v>
      </c>
    </row>
    <row r="169" spans="1:15" x14ac:dyDescent="0.2">
      <c r="B169" s="195" t="s">
        <v>4</v>
      </c>
      <c r="C169" s="167">
        <v>1.1286521444821744</v>
      </c>
      <c r="D169" s="167">
        <v>2.1008335421987283</v>
      </c>
      <c r="E169" s="167">
        <v>2.1436676780252952</v>
      </c>
      <c r="F169" s="167">
        <v>3.4768799833665156</v>
      </c>
      <c r="G169" s="167">
        <v>2.5597241036811766</v>
      </c>
      <c r="H169" s="167">
        <v>0.37004196404839718</v>
      </c>
      <c r="I169" s="167">
        <v>1.1196070143650587</v>
      </c>
      <c r="J169" s="167">
        <v>-1.5841246259822839</v>
      </c>
      <c r="K169" s="167">
        <v>1.7276779893837784</v>
      </c>
      <c r="L169" s="167">
        <v>0.48989194485982068</v>
      </c>
      <c r="M169" s="167">
        <v>0.60023843036618985</v>
      </c>
      <c r="N169" s="167">
        <v>1.4582061687975454</v>
      </c>
      <c r="O169" s="167">
        <v>0.70515328327790883</v>
      </c>
    </row>
    <row r="170" spans="1:15" ht="13.5" thickBot="1" x14ac:dyDescent="0.25">
      <c r="A170" s="362"/>
      <c r="B170" s="231" t="s">
        <v>1</v>
      </c>
      <c r="C170" s="349">
        <v>1.2544350552591936</v>
      </c>
      <c r="D170" s="349">
        <v>1.8846171152823388</v>
      </c>
      <c r="E170" s="349">
        <v>2.1346934690583197</v>
      </c>
      <c r="F170" s="349">
        <v>4.4793079132937379</v>
      </c>
      <c r="G170" s="349">
        <v>2.5184365855701714</v>
      </c>
      <c r="H170" s="349">
        <v>1.1126065974765851</v>
      </c>
      <c r="I170" s="349">
        <v>0.87598192991728752</v>
      </c>
      <c r="J170" s="349">
        <v>-0.75926384547756243</v>
      </c>
      <c r="K170" s="349">
        <v>3.0087821101156464</v>
      </c>
      <c r="L170" s="349">
        <v>0.45150412496377612</v>
      </c>
      <c r="M170" s="349">
        <v>0.38843283487202029</v>
      </c>
      <c r="N170" s="349">
        <v>1.1589147280812</v>
      </c>
      <c r="O170" s="349">
        <v>0.81822260599135177</v>
      </c>
    </row>
    <row r="171" spans="1:15" x14ac:dyDescent="0.2">
      <c r="A171" s="342" t="s">
        <v>230</v>
      </c>
      <c r="B171" s="342"/>
      <c r="C171" s="342"/>
      <c r="D171" s="342"/>
      <c r="E171" s="342"/>
      <c r="F171" s="342"/>
      <c r="G171" s="342"/>
      <c r="H171" s="342"/>
      <c r="I171" s="342"/>
      <c r="J171" s="342"/>
      <c r="K171" s="342"/>
      <c r="L171" s="342"/>
      <c r="M171" s="342"/>
      <c r="N171" s="342"/>
      <c r="O171" s="342"/>
    </row>
    <row r="172" spans="1:15" ht="12.75" customHeight="1" x14ac:dyDescent="0.2">
      <c r="A172" s="200" t="s">
        <v>214</v>
      </c>
      <c r="B172" s="200"/>
      <c r="C172" s="200"/>
      <c r="D172" s="200"/>
      <c r="E172" s="200"/>
      <c r="F172" s="200"/>
      <c r="G172" s="200"/>
      <c r="H172" s="201"/>
      <c r="I172" s="119"/>
      <c r="J172" s="119"/>
      <c r="K172" s="119"/>
      <c r="L172" s="119"/>
      <c r="M172" s="119"/>
      <c r="N172" s="119"/>
      <c r="O172" s="119"/>
    </row>
    <row r="173" spans="1:15" ht="12.75" customHeight="1" x14ac:dyDescent="0.2">
      <c r="A173" s="378" t="s">
        <v>17</v>
      </c>
      <c r="B173" s="378"/>
      <c r="C173" s="378"/>
      <c r="D173" s="378"/>
      <c r="E173" s="378"/>
      <c r="F173" s="378"/>
      <c r="G173" s="378"/>
      <c r="H173" s="378"/>
      <c r="I173" s="119"/>
      <c r="J173" s="119"/>
      <c r="K173" s="119"/>
      <c r="L173" s="119"/>
      <c r="M173" s="119"/>
      <c r="N173" s="119"/>
      <c r="O173" s="119"/>
    </row>
    <row r="174" spans="1:15" ht="12.75" customHeight="1" x14ac:dyDescent="0.2">
      <c r="A174" s="378" t="s">
        <v>215</v>
      </c>
      <c r="B174" s="378"/>
      <c r="C174" s="378"/>
      <c r="D174" s="378"/>
      <c r="E174" s="378"/>
      <c r="F174" s="378"/>
      <c r="G174" s="378"/>
      <c r="H174" s="378"/>
    </row>
    <row r="175" spans="1:15" ht="12.75" customHeight="1" x14ac:dyDescent="0.2">
      <c r="A175" s="200"/>
    </row>
  </sheetData>
  <mergeCells count="4">
    <mergeCell ref="A174:H174"/>
    <mergeCell ref="A173:H173"/>
    <mergeCell ref="A1:O1"/>
    <mergeCell ref="A3:D3"/>
  </mergeCells>
  <pageMargins left="0.55118110236220474" right="0.55118110236220474" top="0.78740157480314965" bottom="0.78740157480314965" header="0.51181102362204722" footer="0.51181102362204722"/>
  <pageSetup paperSize="9" scale="46"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W414"/>
  <sheetViews>
    <sheetView zoomScaleNormal="100" zoomScaleSheetLayoutView="70" workbookViewId="0">
      <pane ySplit="11" topLeftCell="A12" activePane="bottomLeft" state="frozen"/>
      <selection activeCell="E32" sqref="E32"/>
      <selection pane="bottomLeft" sqref="A1:N1"/>
    </sheetView>
  </sheetViews>
  <sheetFormatPr defaultRowHeight="7.35" customHeight="1" x14ac:dyDescent="0.2"/>
  <cols>
    <col min="1" max="1" customWidth="true" style="127" width="6.7109375" collapsed="false"/>
    <col min="2" max="2" customWidth="true" style="93" width="6.0" collapsed="false"/>
    <col min="3" max="3" customWidth="true" style="119" width="16.0" collapsed="false"/>
    <col min="4" max="4" bestFit="true" customWidth="true" style="119" width="12.140625" collapsed="false"/>
    <col min="5" max="5" customWidth="true" style="119" width="11.85546875" collapsed="false"/>
    <col min="6" max="6" customWidth="true" style="118" width="12.7109375" collapsed="false"/>
    <col min="7" max="7" customWidth="true" style="118" width="14.28515625" collapsed="false"/>
    <col min="8" max="8" customWidth="true" style="115" width="18.140625" collapsed="false"/>
    <col min="9" max="9" customWidth="true" style="118" width="17.7109375" collapsed="false"/>
    <col min="10" max="11" customWidth="true" style="115" width="15.7109375" collapsed="false"/>
    <col min="12" max="12" bestFit="true" customWidth="true" style="115" width="18.140625" collapsed="false"/>
    <col min="13" max="13" customWidth="true" style="119" width="14.0" collapsed="false"/>
    <col min="14" max="14" customWidth="true" style="119" width="14.7109375" collapsed="false"/>
    <col min="15" max="16384" style="97" width="9.140625" collapsed="false"/>
  </cols>
  <sheetData>
    <row r="1" spans="1:231" s="228" customFormat="1" ht="58.5" customHeight="1" x14ac:dyDescent="0.2">
      <c r="A1" s="384" t="s">
        <v>262</v>
      </c>
      <c r="B1" s="385"/>
      <c r="C1" s="385"/>
      <c r="D1" s="385"/>
      <c r="E1" s="385"/>
      <c r="F1" s="385"/>
      <c r="G1" s="385"/>
      <c r="H1" s="385"/>
      <c r="I1" s="385"/>
      <c r="J1" s="385"/>
      <c r="K1" s="385"/>
      <c r="L1" s="385"/>
      <c r="M1" s="386"/>
      <c r="N1" s="386"/>
    </row>
    <row r="2" spans="1:231" s="228" customFormat="1" ht="12.75" x14ac:dyDescent="0.2">
      <c r="A2" s="143"/>
      <c r="B2" s="212"/>
      <c r="C2" s="213"/>
      <c r="D2" s="213"/>
      <c r="E2" s="213"/>
      <c r="F2" s="243"/>
      <c r="G2" s="243"/>
      <c r="H2" s="229"/>
      <c r="I2" s="243"/>
      <c r="J2" s="229"/>
      <c r="K2" s="229"/>
      <c r="L2" s="229"/>
      <c r="M2" s="213"/>
      <c r="N2" s="213"/>
    </row>
    <row r="3" spans="1:231" s="245" customFormat="1" ht="18" x14ac:dyDescent="0.25">
      <c r="A3" s="286" t="s">
        <v>283</v>
      </c>
      <c r="B3" s="286"/>
      <c r="C3" s="286"/>
      <c r="D3" s="106"/>
      <c r="E3" s="106"/>
      <c r="F3" s="117"/>
      <c r="G3" s="117"/>
      <c r="H3" s="244"/>
      <c r="J3" s="246"/>
      <c r="K3" s="246"/>
      <c r="L3" s="244"/>
      <c r="M3" s="106"/>
      <c r="N3" s="106"/>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row>
    <row r="4" spans="1:231" s="245" customFormat="1" ht="18.75" thickBot="1" x14ac:dyDescent="0.3">
      <c r="A4" s="247"/>
      <c r="B4" s="248"/>
      <c r="C4" s="249"/>
      <c r="D4" s="249"/>
      <c r="E4" s="249"/>
      <c r="F4" s="250"/>
      <c r="G4" s="250"/>
      <c r="H4" s="251"/>
      <c r="I4" s="251"/>
      <c r="J4" s="251"/>
      <c r="K4" s="251"/>
      <c r="L4" s="251"/>
      <c r="M4" s="249"/>
      <c r="N4" s="287" t="s">
        <v>217</v>
      </c>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row>
    <row r="5" spans="1:231" s="245" customFormat="1" ht="16.5" customHeight="1" x14ac:dyDescent="0.2">
      <c r="A5" s="252"/>
      <c r="B5" s="253"/>
      <c r="C5" s="106"/>
      <c r="D5" s="106"/>
      <c r="E5" s="106"/>
      <c r="F5" s="387" t="s">
        <v>16</v>
      </c>
      <c r="G5" s="388"/>
      <c r="H5" s="388"/>
      <c r="I5" s="388"/>
      <c r="J5" s="388"/>
      <c r="K5" s="388"/>
      <c r="L5" s="388"/>
      <c r="M5" s="106"/>
      <c r="N5" s="106"/>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F5" s="228"/>
      <c r="FG5" s="228"/>
      <c r="FH5" s="228"/>
      <c r="FI5" s="228"/>
      <c r="FJ5" s="228"/>
      <c r="FK5" s="228"/>
      <c r="FL5" s="228"/>
      <c r="FM5" s="228"/>
      <c r="FN5" s="228"/>
      <c r="FO5" s="228"/>
      <c r="FP5" s="228"/>
      <c r="FQ5" s="228"/>
      <c r="FR5" s="228"/>
      <c r="FS5" s="228"/>
      <c r="FT5" s="228"/>
      <c r="FU5" s="228"/>
      <c r="FV5" s="228"/>
      <c r="FW5" s="228"/>
      <c r="FX5" s="228"/>
      <c r="FY5" s="228"/>
      <c r="FZ5" s="228"/>
      <c r="GA5" s="228"/>
      <c r="GB5" s="228"/>
      <c r="GC5" s="228"/>
      <c r="GD5" s="228"/>
      <c r="GE5" s="228"/>
      <c r="GF5" s="228"/>
      <c r="GG5" s="228"/>
      <c r="GH5" s="228"/>
      <c r="GI5" s="228"/>
      <c r="GJ5" s="228"/>
      <c r="GK5" s="228"/>
      <c r="GL5" s="228"/>
      <c r="GM5" s="228"/>
      <c r="GN5" s="228"/>
      <c r="GO5" s="228"/>
      <c r="GP5" s="228"/>
      <c r="GQ5" s="228"/>
      <c r="GR5" s="228"/>
      <c r="GS5" s="228"/>
      <c r="GT5" s="228"/>
      <c r="GU5" s="228"/>
      <c r="GV5" s="228"/>
      <c r="GW5" s="228"/>
      <c r="GX5" s="228"/>
      <c r="GY5" s="228"/>
      <c r="GZ5" s="228"/>
      <c r="HA5" s="228"/>
      <c r="HB5" s="228"/>
      <c r="HC5" s="228"/>
      <c r="HD5" s="228"/>
      <c r="HE5" s="228"/>
      <c r="HF5" s="228"/>
      <c r="HG5" s="228"/>
      <c r="HH5" s="228"/>
      <c r="HI5" s="228"/>
      <c r="HJ5" s="228"/>
      <c r="HK5" s="228"/>
      <c r="HL5" s="228"/>
      <c r="HM5" s="228"/>
      <c r="HN5" s="228"/>
      <c r="HO5" s="228"/>
      <c r="HP5" s="228"/>
      <c r="HQ5" s="228"/>
      <c r="HR5" s="228"/>
      <c r="HS5" s="228"/>
      <c r="HT5" s="228"/>
      <c r="HU5" s="228"/>
      <c r="HV5" s="228"/>
      <c r="HW5" s="228"/>
    </row>
    <row r="6" spans="1:231" s="245" customFormat="1" ht="52.5" customHeight="1" x14ac:dyDescent="0.2">
      <c r="A6" s="252"/>
      <c r="B6" s="253"/>
      <c r="C6" s="257" t="s">
        <v>27</v>
      </c>
      <c r="D6" s="257" t="s">
        <v>20</v>
      </c>
      <c r="E6" s="257" t="s">
        <v>22</v>
      </c>
      <c r="F6" s="258" t="s">
        <v>38</v>
      </c>
      <c r="G6" s="258" t="s">
        <v>39</v>
      </c>
      <c r="H6" s="258" t="s">
        <v>44</v>
      </c>
      <c r="I6" s="258" t="s">
        <v>72</v>
      </c>
      <c r="J6" s="258" t="s">
        <v>74</v>
      </c>
      <c r="K6" s="258" t="s">
        <v>28</v>
      </c>
      <c r="L6" s="258" t="s">
        <v>75</v>
      </c>
      <c r="M6" s="257" t="s">
        <v>36</v>
      </c>
      <c r="N6" s="257" t="s">
        <v>37</v>
      </c>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c r="EI6" s="228"/>
      <c r="EJ6" s="228"/>
      <c r="EK6" s="228"/>
      <c r="EL6" s="228"/>
      <c r="EM6" s="228"/>
      <c r="EN6" s="228"/>
      <c r="EO6" s="228"/>
      <c r="EP6" s="228"/>
      <c r="EQ6" s="228"/>
      <c r="ER6" s="228"/>
      <c r="ES6" s="228"/>
      <c r="ET6" s="228"/>
      <c r="EU6" s="228"/>
      <c r="EV6" s="228"/>
      <c r="EW6" s="228"/>
      <c r="EX6" s="228"/>
      <c r="EY6" s="228"/>
      <c r="EZ6" s="228"/>
      <c r="FA6" s="228"/>
      <c r="FB6" s="228"/>
      <c r="FC6" s="228"/>
      <c r="FD6" s="228"/>
      <c r="FE6" s="228"/>
      <c r="FF6" s="228"/>
      <c r="FG6" s="228"/>
      <c r="FH6" s="228"/>
      <c r="FI6" s="228"/>
      <c r="FJ6" s="228"/>
      <c r="FK6" s="228"/>
      <c r="FL6" s="228"/>
      <c r="FM6" s="228"/>
      <c r="FN6" s="228"/>
      <c r="FO6" s="228"/>
      <c r="FP6" s="228"/>
      <c r="FQ6" s="228"/>
      <c r="FR6" s="228"/>
      <c r="FS6" s="228"/>
      <c r="FT6" s="228"/>
      <c r="FU6" s="228"/>
      <c r="FV6" s="228"/>
      <c r="FW6" s="228"/>
      <c r="FX6" s="228"/>
      <c r="FY6" s="228"/>
      <c r="FZ6" s="228"/>
      <c r="GA6" s="228"/>
      <c r="GB6" s="228"/>
      <c r="GC6" s="228"/>
      <c r="GD6" s="228"/>
      <c r="GE6" s="228"/>
      <c r="GF6" s="228"/>
      <c r="GG6" s="228"/>
      <c r="GH6" s="228"/>
      <c r="GI6" s="228"/>
      <c r="GJ6" s="228"/>
      <c r="GK6" s="228"/>
      <c r="GL6" s="228"/>
      <c r="GM6" s="228"/>
      <c r="GN6" s="228"/>
      <c r="GO6" s="228"/>
      <c r="GP6" s="228"/>
      <c r="GQ6" s="228"/>
      <c r="GR6" s="228"/>
      <c r="GS6" s="228"/>
      <c r="GT6" s="228"/>
      <c r="GU6" s="228"/>
      <c r="GV6" s="228"/>
      <c r="GW6" s="228"/>
      <c r="GX6" s="228"/>
      <c r="GY6" s="228"/>
      <c r="GZ6" s="228"/>
      <c r="HA6" s="228"/>
      <c r="HB6" s="228"/>
      <c r="HC6" s="228"/>
      <c r="HD6" s="228"/>
      <c r="HE6" s="228"/>
      <c r="HF6" s="228"/>
      <c r="HG6" s="228"/>
      <c r="HH6" s="228"/>
      <c r="HI6" s="228"/>
      <c r="HJ6" s="228"/>
      <c r="HK6" s="228"/>
      <c r="HL6" s="228"/>
      <c r="HM6" s="228"/>
      <c r="HN6" s="228"/>
      <c r="HO6" s="228"/>
      <c r="HP6" s="228"/>
      <c r="HQ6" s="228"/>
      <c r="HR6" s="228"/>
      <c r="HS6" s="228"/>
      <c r="HT6" s="228"/>
      <c r="HU6" s="228"/>
      <c r="HV6" s="228"/>
      <c r="HW6" s="228"/>
    </row>
    <row r="7" spans="1:231" s="255" customFormat="1" ht="12.75" x14ac:dyDescent="0.2">
      <c r="A7" s="116"/>
      <c r="B7" s="254"/>
      <c r="C7" s="259"/>
      <c r="D7" s="259"/>
      <c r="E7" s="259"/>
      <c r="F7" s="260"/>
      <c r="G7" s="260"/>
      <c r="H7" s="258"/>
      <c r="I7" s="238"/>
      <c r="J7" s="261"/>
      <c r="K7" s="261"/>
      <c r="L7" s="262"/>
      <c r="M7" s="259"/>
      <c r="N7" s="259"/>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c r="HN7" s="228"/>
      <c r="HO7" s="228"/>
      <c r="HP7" s="228"/>
      <c r="HQ7" s="228"/>
      <c r="HR7" s="228"/>
      <c r="HS7" s="228"/>
      <c r="HT7" s="228"/>
      <c r="HU7" s="228"/>
      <c r="HV7" s="228"/>
      <c r="HW7" s="228"/>
    </row>
    <row r="8" spans="1:231" s="255" customFormat="1" ht="13.5" thickBot="1" x14ac:dyDescent="0.25">
      <c r="A8" s="116" t="s">
        <v>45</v>
      </c>
      <c r="B8" s="254"/>
      <c r="C8" s="259" t="s">
        <v>47</v>
      </c>
      <c r="D8" s="259" t="s">
        <v>40</v>
      </c>
      <c r="E8" s="259" t="s">
        <v>12</v>
      </c>
      <c r="F8" s="259" t="s">
        <v>41</v>
      </c>
      <c r="G8" s="259" t="s">
        <v>42</v>
      </c>
      <c r="H8" s="263" t="s">
        <v>69</v>
      </c>
      <c r="I8" s="264" t="s">
        <v>73</v>
      </c>
      <c r="J8" s="263" t="s">
        <v>68</v>
      </c>
      <c r="K8" s="263" t="s">
        <v>43</v>
      </c>
      <c r="L8" s="265" t="s">
        <v>76</v>
      </c>
      <c r="M8" s="259" t="s">
        <v>14</v>
      </c>
      <c r="N8" s="259" t="s">
        <v>13</v>
      </c>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c r="HK8" s="228"/>
      <c r="HL8" s="228"/>
      <c r="HM8" s="228"/>
      <c r="HN8" s="228"/>
      <c r="HO8" s="228"/>
      <c r="HP8" s="228"/>
      <c r="HQ8" s="228"/>
      <c r="HR8" s="228"/>
      <c r="HS8" s="228"/>
      <c r="HT8" s="228"/>
      <c r="HU8" s="228"/>
      <c r="HV8" s="228"/>
      <c r="HW8" s="228"/>
    </row>
    <row r="9" spans="1:231" s="255" customFormat="1" ht="12.75" x14ac:dyDescent="0.2">
      <c r="A9" s="90"/>
      <c r="B9" s="256"/>
      <c r="C9" s="266"/>
      <c r="D9" s="266"/>
      <c r="E9" s="266"/>
      <c r="F9" s="266"/>
      <c r="G9" s="266"/>
      <c r="H9" s="163"/>
      <c r="I9" s="267"/>
      <c r="J9" s="268"/>
      <c r="K9" s="268"/>
      <c r="L9" s="163"/>
      <c r="M9" s="266"/>
      <c r="N9" s="266"/>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228"/>
      <c r="HN9" s="228"/>
      <c r="HO9" s="228"/>
      <c r="HP9" s="228"/>
      <c r="HQ9" s="228"/>
      <c r="HR9" s="228"/>
      <c r="HS9" s="228"/>
      <c r="HT9" s="228"/>
      <c r="HU9" s="228"/>
      <c r="HV9" s="228"/>
      <c r="HW9" s="228"/>
    </row>
    <row r="10" spans="1:231" s="228" customFormat="1" ht="14.25" x14ac:dyDescent="0.2">
      <c r="A10" s="131" t="s">
        <v>232</v>
      </c>
      <c r="B10" s="116"/>
      <c r="C10" s="241">
        <v>172.11719168776744</v>
      </c>
      <c r="D10" s="241">
        <v>18.914145065189203</v>
      </c>
      <c r="E10" s="241">
        <v>105.61100456233375</v>
      </c>
      <c r="F10" s="241">
        <v>29.019067313584252</v>
      </c>
      <c r="G10" s="241">
        <v>4.5541151873448733</v>
      </c>
      <c r="H10" s="241">
        <v>14.183692082357789</v>
      </c>
      <c r="I10" s="241">
        <v>17.465108414070276</v>
      </c>
      <c r="J10" s="241">
        <v>7.9658681484998883</v>
      </c>
      <c r="K10" s="241">
        <v>5.4818053188689833</v>
      </c>
      <c r="L10" s="241">
        <v>26.94134809760768</v>
      </c>
      <c r="M10" s="241">
        <v>34.608208680752135</v>
      </c>
      <c r="N10" s="241">
        <v>12.98383337949239</v>
      </c>
    </row>
    <row r="11" spans="1:231" ht="12.75" customHeight="1" x14ac:dyDescent="0.2">
      <c r="C11" s="179"/>
      <c r="D11" s="179"/>
      <c r="E11" s="179"/>
      <c r="F11" s="182"/>
      <c r="G11" s="182"/>
      <c r="H11" s="167"/>
      <c r="I11" s="182"/>
      <c r="J11" s="167"/>
      <c r="K11" s="167"/>
      <c r="L11" s="167"/>
      <c r="M11" s="179"/>
      <c r="N11" s="179"/>
    </row>
    <row r="12" spans="1:231" ht="12.75" customHeight="1" x14ac:dyDescent="0.2">
      <c r="C12" s="179"/>
      <c r="D12" s="179"/>
      <c r="E12" s="179"/>
      <c r="F12" s="182"/>
      <c r="G12" s="182"/>
      <c r="H12" s="167"/>
      <c r="I12" s="182"/>
      <c r="J12" s="167"/>
      <c r="K12" s="167"/>
      <c r="L12" s="167"/>
      <c r="M12" s="179"/>
      <c r="N12" s="179"/>
    </row>
    <row r="13" spans="1:231" s="82" customFormat="1" ht="12.75" x14ac:dyDescent="0.2">
      <c r="A13" s="127">
        <v>1998</v>
      </c>
      <c r="C13" s="179">
        <v>93.900242287195013</v>
      </c>
      <c r="D13" s="179">
        <v>75.269621840618257</v>
      </c>
      <c r="E13" s="179">
        <v>97.309286410000027</v>
      </c>
      <c r="F13" s="179">
        <v>74.251415490494011</v>
      </c>
      <c r="G13" s="179">
        <v>141.00476470352513</v>
      </c>
      <c r="H13" s="179">
        <v>64.642440094116068</v>
      </c>
      <c r="I13" s="179">
        <v>126.8140822253628</v>
      </c>
      <c r="J13" s="179">
        <v>155.11069617499999</v>
      </c>
      <c r="K13" s="179">
        <v>102.33317424720836</v>
      </c>
      <c r="L13" s="179">
        <v>98.96160892005193</v>
      </c>
      <c r="M13" s="179">
        <v>107.6059369</v>
      </c>
      <c r="N13" s="179">
        <v>77.355162672169399</v>
      </c>
    </row>
    <row r="14" spans="1:231" s="82" customFormat="1" ht="12.75" x14ac:dyDescent="0.2">
      <c r="A14" s="127">
        <v>1999</v>
      </c>
      <c r="C14" s="179">
        <v>91.635821984581781</v>
      </c>
      <c r="D14" s="179">
        <v>68.394210595790142</v>
      </c>
      <c r="E14" s="179">
        <v>93.7590559625</v>
      </c>
      <c r="F14" s="179">
        <v>68.228087924439933</v>
      </c>
      <c r="G14" s="179">
        <v>111.97919267779947</v>
      </c>
      <c r="H14" s="179">
        <v>71.466598816786671</v>
      </c>
      <c r="I14" s="179">
        <v>116.08330277321664</v>
      </c>
      <c r="J14" s="179">
        <v>155.32569107500001</v>
      </c>
      <c r="K14" s="179">
        <v>105.7094972342863</v>
      </c>
      <c r="L14" s="179">
        <v>95.553680540222331</v>
      </c>
      <c r="M14" s="179">
        <v>108.7579228</v>
      </c>
      <c r="N14" s="179">
        <v>91.466761376433368</v>
      </c>
    </row>
    <row r="15" spans="1:231" s="82" customFormat="1" ht="12.75" x14ac:dyDescent="0.2">
      <c r="A15" s="127">
        <v>2000</v>
      </c>
      <c r="C15" s="179">
        <v>94.44028404972201</v>
      </c>
      <c r="D15" s="179">
        <v>72.641654568183952</v>
      </c>
      <c r="E15" s="179">
        <v>97.407131287500007</v>
      </c>
      <c r="F15" s="179">
        <v>71.242217662467397</v>
      </c>
      <c r="G15" s="179">
        <v>107.71899037769296</v>
      </c>
      <c r="H15" s="179">
        <v>74.263414596856592</v>
      </c>
      <c r="I15" s="179">
        <v>119.28132394885625</v>
      </c>
      <c r="J15" s="179">
        <v>173.43450257500001</v>
      </c>
      <c r="K15" s="179">
        <v>117.82128471027232</v>
      </c>
      <c r="L15" s="179">
        <v>93.412019375329407</v>
      </c>
      <c r="M15" s="179">
        <v>106.343873125</v>
      </c>
      <c r="N15" s="179">
        <v>90.621175081327664</v>
      </c>
    </row>
    <row r="16" spans="1:231" s="82" customFormat="1" ht="12.75" x14ac:dyDescent="0.2">
      <c r="A16" s="127">
        <v>2001</v>
      </c>
      <c r="C16" s="179">
        <v>92.944035877147201</v>
      </c>
      <c r="D16" s="179">
        <v>74.956433813126068</v>
      </c>
      <c r="E16" s="179">
        <v>93.966845984999992</v>
      </c>
      <c r="F16" s="179">
        <v>73.879885072928985</v>
      </c>
      <c r="G16" s="179">
        <v>102.17169177255428</v>
      </c>
      <c r="H16" s="179">
        <v>78.984880394474629</v>
      </c>
      <c r="I16" s="179">
        <v>116.11112624822222</v>
      </c>
      <c r="J16" s="179">
        <v>144.49875334999999</v>
      </c>
      <c r="K16" s="179">
        <v>106.41394216419825</v>
      </c>
      <c r="L16" s="179">
        <v>91.491018115425447</v>
      </c>
      <c r="M16" s="179">
        <v>105.95925957500002</v>
      </c>
      <c r="N16" s="179">
        <v>99.99256634249906</v>
      </c>
    </row>
    <row r="17" spans="1:14" s="82" customFormat="1" ht="12.75" x14ac:dyDescent="0.2">
      <c r="A17" s="127">
        <v>2002</v>
      </c>
      <c r="C17" s="179">
        <v>89.457710021972872</v>
      </c>
      <c r="D17" s="179">
        <v>67.033437075824168</v>
      </c>
      <c r="E17" s="179">
        <v>89.662960057500001</v>
      </c>
      <c r="F17" s="179">
        <v>76.180598365831599</v>
      </c>
      <c r="G17" s="179">
        <v>85.316964047132927</v>
      </c>
      <c r="H17" s="179">
        <v>74.431618936860801</v>
      </c>
      <c r="I17" s="179">
        <v>116.29758107325954</v>
      </c>
      <c r="J17" s="179">
        <v>127.96224117499999</v>
      </c>
      <c r="K17" s="179">
        <v>97.665209312791831</v>
      </c>
      <c r="L17" s="179">
        <v>85.757841130712109</v>
      </c>
      <c r="M17" s="179">
        <v>108.79126987500001</v>
      </c>
      <c r="N17" s="179">
        <v>108.30439153853806</v>
      </c>
    </row>
    <row r="18" spans="1:14" s="82" customFormat="1" ht="12.75" x14ac:dyDescent="0.2">
      <c r="A18" s="127">
        <v>2003</v>
      </c>
      <c r="C18" s="179">
        <v>87.087931301854383</v>
      </c>
      <c r="D18" s="179">
        <v>62.693909425932645</v>
      </c>
      <c r="E18" s="179">
        <v>87.099967565000014</v>
      </c>
      <c r="F18" s="179">
        <v>83.406262122096109</v>
      </c>
      <c r="G18" s="179">
        <v>84.52473459711311</v>
      </c>
      <c r="H18" s="179">
        <v>77.306518259432664</v>
      </c>
      <c r="I18" s="179">
        <v>104.34617117086924</v>
      </c>
      <c r="J18" s="179">
        <v>108.635807275</v>
      </c>
      <c r="K18" s="179">
        <v>99.231370202596082</v>
      </c>
      <c r="L18" s="179">
        <v>80.034771600998269</v>
      </c>
      <c r="M18" s="179">
        <v>107.97456740000001</v>
      </c>
      <c r="N18" s="179">
        <v>111.6415976639552</v>
      </c>
    </row>
    <row r="19" spans="1:14" s="82" customFormat="1" ht="12.75" x14ac:dyDescent="0.2">
      <c r="A19" s="127">
        <v>2004</v>
      </c>
      <c r="C19" s="179">
        <v>89.411082276970546</v>
      </c>
      <c r="D19" s="179">
        <v>64.125845038396847</v>
      </c>
      <c r="E19" s="179">
        <v>89.656781439999989</v>
      </c>
      <c r="F19" s="179">
        <v>81.298911291727308</v>
      </c>
      <c r="G19" s="179">
        <v>75.185873054379627</v>
      </c>
      <c r="H19" s="179">
        <v>74.855353389371402</v>
      </c>
      <c r="I19" s="179">
        <v>101.24843656024969</v>
      </c>
      <c r="J19" s="179">
        <v>126.02260334999998</v>
      </c>
      <c r="K19" s="179">
        <v>113.87652536076543</v>
      </c>
      <c r="L19" s="179">
        <v>88.693047520565358</v>
      </c>
      <c r="M19" s="179">
        <v>109.86660752500001</v>
      </c>
      <c r="N19" s="179">
        <v>114.09938453926242</v>
      </c>
    </row>
    <row r="20" spans="1:14" s="82" customFormat="1" ht="12.75" x14ac:dyDescent="0.2">
      <c r="A20" s="127">
        <v>2005</v>
      </c>
      <c r="C20" s="179">
        <v>93.107847982155391</v>
      </c>
      <c r="D20" s="179">
        <v>66.784652648330393</v>
      </c>
      <c r="E20" s="179">
        <v>94.212325727500016</v>
      </c>
      <c r="F20" s="179">
        <v>90.196749563284428</v>
      </c>
      <c r="G20" s="179">
        <v>73.38556682183463</v>
      </c>
      <c r="H20" s="179">
        <v>83.36694376708418</v>
      </c>
      <c r="I20" s="179">
        <v>108.20219089664045</v>
      </c>
      <c r="J20" s="179">
        <v>131.17546709999999</v>
      </c>
      <c r="K20" s="179">
        <v>102.51592800968551</v>
      </c>
      <c r="L20" s="179">
        <v>88.217243463089147</v>
      </c>
      <c r="M20" s="179">
        <v>108.71990342500001</v>
      </c>
      <c r="N20" s="179">
        <v>117.18613756464828</v>
      </c>
    </row>
    <row r="21" spans="1:14" s="82" customFormat="1" ht="12.75" x14ac:dyDescent="0.2">
      <c r="A21" s="127">
        <v>2006</v>
      </c>
      <c r="C21" s="179">
        <v>96.753061059837648</v>
      </c>
      <c r="D21" s="179">
        <v>78.720259793031985</v>
      </c>
      <c r="E21" s="179">
        <v>96.357020844999994</v>
      </c>
      <c r="F21" s="179">
        <v>90.424437693324279</v>
      </c>
      <c r="G21" s="179">
        <v>87.328800279683207</v>
      </c>
      <c r="H21" s="179">
        <v>88.580856299714526</v>
      </c>
      <c r="I21" s="179">
        <v>116.17131764823426</v>
      </c>
      <c r="J21" s="179">
        <v>124.30599695000001</v>
      </c>
      <c r="K21" s="179">
        <v>111.45064576106867</v>
      </c>
      <c r="L21" s="179">
        <v>86.29262716068537</v>
      </c>
      <c r="M21" s="179">
        <v>110.41450932500001</v>
      </c>
      <c r="N21" s="179">
        <v>117.46012206468252</v>
      </c>
    </row>
    <row r="22" spans="1:14" s="82" customFormat="1" ht="12.75" x14ac:dyDescent="0.2">
      <c r="A22" s="127">
        <v>2007</v>
      </c>
      <c r="C22" s="179">
        <v>93.985723254699266</v>
      </c>
      <c r="D22" s="179">
        <v>80.544668420486374</v>
      </c>
      <c r="E22" s="179">
        <v>93.0068121125</v>
      </c>
      <c r="F22" s="179">
        <v>86.853702107699405</v>
      </c>
      <c r="G22" s="179">
        <v>81.774005239544351</v>
      </c>
      <c r="H22" s="179">
        <v>82.387593867059692</v>
      </c>
      <c r="I22" s="179">
        <v>119.15585582383116</v>
      </c>
      <c r="J22" s="179">
        <v>111.96834807499999</v>
      </c>
      <c r="K22" s="179">
        <v>81.178353702352709</v>
      </c>
      <c r="L22" s="179">
        <v>90.754540095462289</v>
      </c>
      <c r="M22" s="179">
        <v>105.65697870000001</v>
      </c>
      <c r="N22" s="179">
        <v>113.99567813924946</v>
      </c>
    </row>
    <row r="23" spans="1:14" s="82" customFormat="1" ht="12.75" x14ac:dyDescent="0.2">
      <c r="A23" s="127">
        <v>2008</v>
      </c>
      <c r="C23" s="179">
        <v>94.260232727213008</v>
      </c>
      <c r="D23" s="179">
        <v>79.637861395509049</v>
      </c>
      <c r="E23" s="179">
        <v>94.289708032500002</v>
      </c>
      <c r="F23" s="179">
        <v>86.327360837607301</v>
      </c>
      <c r="G23" s="179">
        <v>80.246190644506157</v>
      </c>
      <c r="H23" s="179">
        <v>77.935190856948381</v>
      </c>
      <c r="I23" s="179">
        <v>121.27486384925496</v>
      </c>
      <c r="J23" s="179">
        <v>118.628200225</v>
      </c>
      <c r="K23" s="179">
        <v>88.939518083882561</v>
      </c>
      <c r="L23" s="179">
        <v>94.903265590254861</v>
      </c>
      <c r="M23" s="179">
        <v>110.75036807499998</v>
      </c>
      <c r="N23" s="179">
        <v>101.46015039018252</v>
      </c>
    </row>
    <row r="24" spans="1:14" s="82" customFormat="1" ht="12.75" x14ac:dyDescent="0.2">
      <c r="A24" s="127">
        <v>2009</v>
      </c>
      <c r="C24" s="179">
        <v>88.856896676942839</v>
      </c>
      <c r="D24" s="179">
        <v>82.860958645428468</v>
      </c>
      <c r="E24" s="179">
        <v>85.265950219999993</v>
      </c>
      <c r="F24" s="179">
        <v>85.383156664942064</v>
      </c>
      <c r="G24" s="179">
        <v>64.215080881605374</v>
      </c>
      <c r="H24" s="179">
        <v>75.58508144438963</v>
      </c>
      <c r="I24" s="179">
        <v>96.707236571841449</v>
      </c>
      <c r="J24" s="179">
        <v>97.170701385000001</v>
      </c>
      <c r="K24" s="179">
        <v>99.831085482521104</v>
      </c>
      <c r="L24" s="179">
        <v>82.723769558363813</v>
      </c>
      <c r="M24" s="179">
        <v>105.74806024999999</v>
      </c>
      <c r="N24" s="179">
        <v>104.53841118806731</v>
      </c>
    </row>
    <row r="25" spans="1:14" s="82" customFormat="1" ht="12.75" x14ac:dyDescent="0.2">
      <c r="A25" s="127">
        <v>2010</v>
      </c>
      <c r="C25" s="179">
        <v>91.686631674584319</v>
      </c>
      <c r="D25" s="179">
        <v>81.897773777952551</v>
      </c>
      <c r="E25" s="179">
        <v>89.822683400000017</v>
      </c>
      <c r="F25" s="179">
        <v>89.359401528137909</v>
      </c>
      <c r="G25" s="179">
        <v>89.564115804739089</v>
      </c>
      <c r="H25" s="179">
        <v>89.697483932242449</v>
      </c>
      <c r="I25" s="179">
        <v>92.102015825920375</v>
      </c>
      <c r="J25" s="179">
        <v>88.070083817499992</v>
      </c>
      <c r="K25" s="179">
        <v>94.969396313128811</v>
      </c>
      <c r="L25" s="179">
        <v>89.205775870539711</v>
      </c>
      <c r="M25" s="179">
        <v>107.66206975000003</v>
      </c>
      <c r="N25" s="179">
        <v>101.61930335520242</v>
      </c>
    </row>
    <row r="26" spans="1:14" s="82" customFormat="1" ht="12.75" x14ac:dyDescent="0.2">
      <c r="A26" s="127">
        <v>2011</v>
      </c>
      <c r="C26" s="179">
        <v>93.538336224676911</v>
      </c>
      <c r="D26" s="179">
        <v>87.964108005300886</v>
      </c>
      <c r="E26" s="179">
        <v>91.468861482500017</v>
      </c>
      <c r="F26" s="179">
        <v>89.953179743241805</v>
      </c>
      <c r="G26" s="179">
        <v>90.570230837264262</v>
      </c>
      <c r="H26" s="179">
        <v>91.751748614793797</v>
      </c>
      <c r="I26" s="179">
        <v>97.917174277083433</v>
      </c>
      <c r="J26" s="179">
        <v>93.088104529999995</v>
      </c>
      <c r="K26" s="179">
        <v>108.00580663649926</v>
      </c>
      <c r="L26" s="179">
        <v>85.674111538216295</v>
      </c>
      <c r="M26" s="179">
        <v>104.28585875750002</v>
      </c>
      <c r="N26" s="179">
        <v>102.18090961277261</v>
      </c>
    </row>
    <row r="27" spans="1:14" s="82" customFormat="1" ht="12.75" x14ac:dyDescent="0.2">
      <c r="A27" s="127">
        <v>2012</v>
      </c>
      <c r="C27" s="179">
        <v>94.96098650474805</v>
      </c>
      <c r="D27" s="179">
        <v>95.164700245120869</v>
      </c>
      <c r="E27" s="179">
        <v>92.802874857499987</v>
      </c>
      <c r="F27" s="179">
        <v>91.552054026021622</v>
      </c>
      <c r="G27" s="179">
        <v>78.585645099464642</v>
      </c>
      <c r="H27" s="179">
        <v>97.434167769935883</v>
      </c>
      <c r="I27" s="179">
        <v>102.21720006044342</v>
      </c>
      <c r="J27" s="179">
        <v>102.10341267749999</v>
      </c>
      <c r="K27" s="179">
        <v>88.191459051476059</v>
      </c>
      <c r="L27" s="179">
        <v>86.425805265678719</v>
      </c>
      <c r="M27" s="179">
        <v>102.61948976000002</v>
      </c>
      <c r="N27" s="179">
        <v>96.620869647077626</v>
      </c>
    </row>
    <row r="28" spans="1:14" s="82" customFormat="1" ht="12.75" x14ac:dyDescent="0.2">
      <c r="A28" s="127">
        <v>2013</v>
      </c>
      <c r="C28" s="179">
        <v>96.92106824984603</v>
      </c>
      <c r="D28" s="179">
        <v>96.178967035095525</v>
      </c>
      <c r="E28" s="179">
        <v>94.804362140000009</v>
      </c>
      <c r="F28" s="179">
        <v>94.054106756459461</v>
      </c>
      <c r="G28" s="179">
        <v>90.551045507263765</v>
      </c>
      <c r="H28" s="179">
        <v>86.617974597165471</v>
      </c>
      <c r="I28" s="179">
        <v>105.7525248961505</v>
      </c>
      <c r="J28" s="179">
        <v>99.743613737499999</v>
      </c>
      <c r="K28" s="179">
        <v>96.393709890450779</v>
      </c>
      <c r="L28" s="179">
        <v>91.615768447919223</v>
      </c>
      <c r="M28" s="179">
        <v>107.01208534999999</v>
      </c>
      <c r="N28" s="179">
        <v>95.979576029497451</v>
      </c>
    </row>
    <row r="29" spans="1:14" ht="12.75" customHeight="1" x14ac:dyDescent="0.2">
      <c r="A29" s="127">
        <v>2014</v>
      </c>
      <c r="C29" s="179">
        <v>100.78674695003933</v>
      </c>
      <c r="D29" s="179">
        <v>108.18943322229526</v>
      </c>
      <c r="E29" s="179">
        <v>100.67018300999999</v>
      </c>
      <c r="F29" s="179">
        <v>95.868182599276935</v>
      </c>
      <c r="G29" s="179">
        <v>95.949029839898714</v>
      </c>
      <c r="H29" s="179">
        <v>89.297096602232429</v>
      </c>
      <c r="I29" s="179">
        <v>112.9494678975899</v>
      </c>
      <c r="J29" s="179">
        <v>115.49191250000001</v>
      </c>
      <c r="K29" s="179">
        <v>98.507173400186602</v>
      </c>
      <c r="L29" s="179">
        <v>100.78384919996081</v>
      </c>
      <c r="M29" s="179">
        <v>99.718181672499995</v>
      </c>
      <c r="N29" s="179">
        <v>94.935184889366894</v>
      </c>
    </row>
    <row r="30" spans="1:14" ht="12.75" customHeight="1" x14ac:dyDescent="0.2">
      <c r="A30" s="127">
        <v>2015</v>
      </c>
      <c r="C30" s="179">
        <v>100</v>
      </c>
      <c r="D30" s="179">
        <v>100</v>
      </c>
      <c r="E30" s="179">
        <v>99.999999999999986</v>
      </c>
      <c r="F30" s="179">
        <v>100.00000000000001</v>
      </c>
      <c r="G30" s="179">
        <v>99.999999999999986</v>
      </c>
      <c r="H30" s="179">
        <v>100</v>
      </c>
      <c r="I30" s="179">
        <v>100</v>
      </c>
      <c r="J30" s="179">
        <v>100</v>
      </c>
      <c r="K30" s="179">
        <v>100.00000000000001</v>
      </c>
      <c r="L30" s="179">
        <v>100</v>
      </c>
      <c r="M30" s="179">
        <v>100</v>
      </c>
      <c r="N30" s="179">
        <v>100</v>
      </c>
    </row>
    <row r="31" spans="1:14" ht="12.75" customHeight="1" x14ac:dyDescent="0.2">
      <c r="A31" s="127">
        <v>2016</v>
      </c>
      <c r="C31" s="179">
        <v>94.620661147231033</v>
      </c>
      <c r="D31" s="179">
        <v>88.732568162781675</v>
      </c>
      <c r="E31" s="179">
        <v>93.963161049999982</v>
      </c>
      <c r="F31" s="179">
        <v>97.83332466212083</v>
      </c>
      <c r="G31" s="179">
        <v>92.44670500481115</v>
      </c>
      <c r="H31" s="179">
        <v>94.076566044851916</v>
      </c>
      <c r="I31" s="179">
        <v>86.567796329813561</v>
      </c>
      <c r="J31" s="179">
        <v>105.07696807500001</v>
      </c>
      <c r="K31" s="179">
        <v>103.70429063703696</v>
      </c>
      <c r="L31" s="179">
        <v>89.517205310524147</v>
      </c>
      <c r="M31" s="179">
        <v>94.97061202750001</v>
      </c>
      <c r="N31" s="179">
        <v>107.61346016345169</v>
      </c>
    </row>
    <row r="32" spans="1:14" ht="12.75" customHeight="1" x14ac:dyDescent="0.2">
      <c r="A32" s="127">
        <v>2017</v>
      </c>
      <c r="C32" s="179">
        <v>96.342205894194308</v>
      </c>
      <c r="D32" s="179">
        <v>93.300616210359365</v>
      </c>
      <c r="E32" s="179">
        <v>95.317472761735715</v>
      </c>
      <c r="F32" s="179">
        <v>96.552510848825364</v>
      </c>
      <c r="G32" s="179">
        <v>89.249534830821744</v>
      </c>
      <c r="H32" s="179">
        <v>100.85584066748459</v>
      </c>
      <c r="I32" s="179">
        <v>87.972545457187692</v>
      </c>
      <c r="J32" s="179">
        <v>102.50996471431704</v>
      </c>
      <c r="K32" s="179">
        <v>107.56338223309416</v>
      </c>
      <c r="L32" s="179">
        <v>92.246518039253729</v>
      </c>
      <c r="M32" s="179">
        <v>97.534136196959906</v>
      </c>
      <c r="N32" s="179">
        <v>105.90838853567809</v>
      </c>
    </row>
    <row r="33" spans="1:14" ht="12.75" customHeight="1" x14ac:dyDescent="0.2">
      <c r="C33" s="179"/>
      <c r="D33" s="179"/>
      <c r="E33" s="179"/>
      <c r="F33" s="179"/>
      <c r="G33" s="179"/>
      <c r="H33" s="179"/>
      <c r="I33" s="179"/>
      <c r="J33" s="179"/>
      <c r="K33" s="179"/>
      <c r="L33" s="179"/>
      <c r="M33" s="179"/>
      <c r="N33" s="179"/>
    </row>
    <row r="34" spans="1:14" ht="12.75" customHeight="1" x14ac:dyDescent="0.2">
      <c r="A34" s="127" t="s">
        <v>18</v>
      </c>
      <c r="B34" s="127"/>
      <c r="C34" s="167"/>
      <c r="D34" s="167"/>
      <c r="E34" s="179"/>
      <c r="F34" s="179"/>
      <c r="G34" s="179"/>
      <c r="H34" s="179"/>
      <c r="I34" s="179"/>
      <c r="J34" s="179"/>
      <c r="K34" s="179"/>
      <c r="L34" s="179"/>
      <c r="M34" s="167"/>
      <c r="N34" s="167"/>
    </row>
    <row r="35" spans="1:14" ht="26.25" customHeight="1" x14ac:dyDescent="0.2">
      <c r="A35" s="127">
        <v>1998</v>
      </c>
      <c r="B35" s="91" t="s">
        <v>3</v>
      </c>
      <c r="C35" s="167">
        <v>95.430307284771516</v>
      </c>
      <c r="D35" s="167">
        <v>75.551362918111224</v>
      </c>
      <c r="E35" s="167">
        <v>99.669107080000003</v>
      </c>
      <c r="F35" s="167">
        <v>73.646334672888102</v>
      </c>
      <c r="G35" s="167">
        <v>155.28828190388219</v>
      </c>
      <c r="H35" s="167">
        <v>67.131887431678308</v>
      </c>
      <c r="I35" s="167">
        <v>131.05787252621155</v>
      </c>
      <c r="J35" s="167">
        <v>154.86348960000001</v>
      </c>
      <c r="K35" s="167">
        <v>104.94497798688191</v>
      </c>
      <c r="L35" s="167">
        <v>103.04043879484799</v>
      </c>
      <c r="M35" s="167">
        <v>106.3069232</v>
      </c>
      <c r="N35" s="167">
        <v>75.820736769477605</v>
      </c>
    </row>
    <row r="36" spans="1:14" ht="12.75" customHeight="1" x14ac:dyDescent="0.2">
      <c r="B36" s="91" t="s">
        <v>4</v>
      </c>
      <c r="C36" s="167">
        <v>95.403328364770161</v>
      </c>
      <c r="D36" s="167">
        <v>77.752323728056183</v>
      </c>
      <c r="E36" s="167">
        <v>99.424882960000019</v>
      </c>
      <c r="F36" s="167">
        <v>75.379517453191426</v>
      </c>
      <c r="G36" s="167">
        <v>152.38700210380964</v>
      </c>
      <c r="H36" s="167">
        <v>69.588297081739725</v>
      </c>
      <c r="I36" s="167">
        <v>129.62923152592583</v>
      </c>
      <c r="J36" s="167">
        <v>153.62569099999999</v>
      </c>
      <c r="K36" s="167">
        <v>111.60424378604947</v>
      </c>
      <c r="L36" s="167">
        <v>98.712372225064385</v>
      </c>
      <c r="M36" s="167">
        <v>106.96771319999999</v>
      </c>
      <c r="N36" s="167">
        <v>73.661825689207745</v>
      </c>
    </row>
    <row r="37" spans="1:14" ht="12.75" customHeight="1" x14ac:dyDescent="0.2">
      <c r="B37" s="91" t="s">
        <v>1</v>
      </c>
      <c r="C37" s="167">
        <v>92.54523047462726</v>
      </c>
      <c r="D37" s="167">
        <v>72.697716568182543</v>
      </c>
      <c r="E37" s="167">
        <v>95.894215990000035</v>
      </c>
      <c r="F37" s="167">
        <v>73.881088202929206</v>
      </c>
      <c r="G37" s="167">
        <v>130.83569620327089</v>
      </c>
      <c r="H37" s="167">
        <v>61.568726081539225</v>
      </c>
      <c r="I37" s="167">
        <v>124.74666412494932</v>
      </c>
      <c r="J37" s="167">
        <v>156.0845343</v>
      </c>
      <c r="K37" s="167">
        <v>103.21760268709781</v>
      </c>
      <c r="L37" s="167">
        <v>97.461475425126906</v>
      </c>
      <c r="M37" s="167">
        <v>107.06506390000001</v>
      </c>
      <c r="N37" s="167">
        <v>77.46683709968336</v>
      </c>
    </row>
    <row r="38" spans="1:14" ht="12.75" customHeight="1" x14ac:dyDescent="0.2">
      <c r="B38" s="91" t="s">
        <v>2</v>
      </c>
      <c r="C38" s="167">
        <v>92.222103024611116</v>
      </c>
      <c r="D38" s="167">
        <v>75.077084148123063</v>
      </c>
      <c r="E38" s="167">
        <v>94.248939610000008</v>
      </c>
      <c r="F38" s="167">
        <v>74.098721632967283</v>
      </c>
      <c r="G38" s="167">
        <v>125.50807860313769</v>
      </c>
      <c r="H38" s="167">
        <v>60.280849781507023</v>
      </c>
      <c r="I38" s="167">
        <v>121.82256072436451</v>
      </c>
      <c r="J38" s="167">
        <v>155.86906979999998</v>
      </c>
      <c r="K38" s="167">
        <v>89.565872528804277</v>
      </c>
      <c r="L38" s="167">
        <v>96.632149235168399</v>
      </c>
      <c r="M38" s="167">
        <v>110.08404730000001</v>
      </c>
      <c r="N38" s="167">
        <v>82.4712511303089</v>
      </c>
    </row>
    <row r="39" spans="1:14" ht="26.25" customHeight="1" x14ac:dyDescent="0.2">
      <c r="A39" s="127">
        <v>1999</v>
      </c>
      <c r="B39" s="91" t="s">
        <v>3</v>
      </c>
      <c r="C39" s="167">
        <v>92.566359154628316</v>
      </c>
      <c r="D39" s="167">
        <v>71.189736418220249</v>
      </c>
      <c r="E39" s="167">
        <v>95.234394659999992</v>
      </c>
      <c r="F39" s="167">
        <v>69.224172222114248</v>
      </c>
      <c r="G39" s="167">
        <v>120.03836040300096</v>
      </c>
      <c r="H39" s="167">
        <v>67.289248941682231</v>
      </c>
      <c r="I39" s="167">
        <v>120.72951302414589</v>
      </c>
      <c r="J39" s="167">
        <v>163.63571619999996</v>
      </c>
      <c r="K39" s="167">
        <v>98.377063417702843</v>
      </c>
      <c r="L39" s="167">
        <v>96.877142015156139</v>
      </c>
      <c r="M39" s="167">
        <v>108.47717980000002</v>
      </c>
      <c r="N39" s="167">
        <v>85.27876853065986</v>
      </c>
    </row>
    <row r="40" spans="1:14" ht="12.75" customHeight="1" x14ac:dyDescent="0.2">
      <c r="B40" s="91" t="s">
        <v>4</v>
      </c>
      <c r="C40" s="167">
        <v>90.468403824523421</v>
      </c>
      <c r="D40" s="167">
        <v>67.538679768311525</v>
      </c>
      <c r="E40" s="167">
        <v>92.904670730000007</v>
      </c>
      <c r="F40" s="167">
        <v>68.099900801917499</v>
      </c>
      <c r="G40" s="167">
        <v>118.55009180296373</v>
      </c>
      <c r="H40" s="167">
        <v>68.98902643172471</v>
      </c>
      <c r="I40" s="167">
        <v>116.2226002232445</v>
      </c>
      <c r="J40" s="167">
        <v>154.71965840000001</v>
      </c>
      <c r="K40" s="167">
        <v>97.713778147785774</v>
      </c>
      <c r="L40" s="167">
        <v>94.513273485274368</v>
      </c>
      <c r="M40" s="167">
        <v>107.73261319999999</v>
      </c>
      <c r="N40" s="167">
        <v>86.256110400782006</v>
      </c>
    </row>
    <row r="41" spans="1:14" ht="12.75" customHeight="1" x14ac:dyDescent="0.2">
      <c r="B41" s="91" t="s">
        <v>1</v>
      </c>
      <c r="C41" s="167">
        <v>91.185332034559252</v>
      </c>
      <c r="D41" s="167">
        <v>67.111339268322226</v>
      </c>
      <c r="E41" s="167">
        <v>92.824261390000018</v>
      </c>
      <c r="F41" s="167">
        <v>66.741056751679707</v>
      </c>
      <c r="G41" s="167">
        <v>104.76528500261912</v>
      </c>
      <c r="H41" s="167">
        <v>74.834255141870855</v>
      </c>
      <c r="I41" s="167">
        <v>115.42974392308595</v>
      </c>
      <c r="J41" s="167">
        <v>148.77041439999999</v>
      </c>
      <c r="K41" s="167">
        <v>109.33501698633312</v>
      </c>
      <c r="L41" s="167">
        <v>95.11836571524411</v>
      </c>
      <c r="M41" s="167">
        <v>107.95721230000001</v>
      </c>
      <c r="N41" s="167">
        <v>97.795958412224508</v>
      </c>
    </row>
    <row r="42" spans="1:14" ht="12.75" customHeight="1" x14ac:dyDescent="0.2">
      <c r="B42" s="91" t="s">
        <v>2</v>
      </c>
      <c r="C42" s="167">
        <v>92.323192924616166</v>
      </c>
      <c r="D42" s="167">
        <v>67.737086928306567</v>
      </c>
      <c r="E42" s="167">
        <v>94.072897069999996</v>
      </c>
      <c r="F42" s="167">
        <v>68.847221922048263</v>
      </c>
      <c r="G42" s="167">
        <v>104.56303350261408</v>
      </c>
      <c r="H42" s="167">
        <v>74.753864751868861</v>
      </c>
      <c r="I42" s="167">
        <v>111.95135392239027</v>
      </c>
      <c r="J42" s="167">
        <v>154.17697530000004</v>
      </c>
      <c r="K42" s="167">
        <v>117.41213038532347</v>
      </c>
      <c r="L42" s="167">
        <v>95.705940945214707</v>
      </c>
      <c r="M42" s="167">
        <v>110.8646859</v>
      </c>
      <c r="N42" s="167">
        <v>96.536208162067027</v>
      </c>
    </row>
    <row r="43" spans="1:14" ht="26.25" customHeight="1" x14ac:dyDescent="0.2">
      <c r="A43" s="127">
        <v>2000</v>
      </c>
      <c r="B43" s="91" t="s">
        <v>3</v>
      </c>
      <c r="C43" s="167">
        <v>92.831684804641583</v>
      </c>
      <c r="D43" s="167">
        <v>69.441286868263973</v>
      </c>
      <c r="E43" s="167">
        <v>95.694919380000016</v>
      </c>
      <c r="F43" s="167">
        <v>72.89376555275642</v>
      </c>
      <c r="G43" s="167">
        <v>109.81805600274545</v>
      </c>
      <c r="H43" s="167">
        <v>71.187561121779694</v>
      </c>
      <c r="I43" s="167">
        <v>117.77298332355461</v>
      </c>
      <c r="J43" s="167">
        <v>159.54307419999998</v>
      </c>
      <c r="K43" s="167">
        <v>119.17009428510374</v>
      </c>
      <c r="L43" s="167">
        <v>92.926756155353672</v>
      </c>
      <c r="M43" s="167">
        <v>106.73430019999998</v>
      </c>
      <c r="N43" s="167">
        <v>89.661014991207637</v>
      </c>
    </row>
    <row r="44" spans="1:14" ht="12.75" customHeight="1" x14ac:dyDescent="0.2">
      <c r="B44" s="91" t="s">
        <v>4</v>
      </c>
      <c r="C44" s="167">
        <v>94.589785634729466</v>
      </c>
      <c r="D44" s="167">
        <v>72.02745476819932</v>
      </c>
      <c r="E44" s="167">
        <v>97.321580019999999</v>
      </c>
      <c r="F44" s="167">
        <v>68.730371172027816</v>
      </c>
      <c r="G44" s="167">
        <v>113.97310990284933</v>
      </c>
      <c r="H44" s="167">
        <v>71.205432601780146</v>
      </c>
      <c r="I44" s="167">
        <v>118.33691542366736</v>
      </c>
      <c r="J44" s="167">
        <v>178.38225239999994</v>
      </c>
      <c r="K44" s="167">
        <v>112.02748668599655</v>
      </c>
      <c r="L44" s="167">
        <v>96.429121525178573</v>
      </c>
      <c r="M44" s="167">
        <v>108.02079710000002</v>
      </c>
      <c r="N44" s="167">
        <v>92.533844221566738</v>
      </c>
    </row>
    <row r="45" spans="1:14" ht="12.75" customHeight="1" x14ac:dyDescent="0.2">
      <c r="B45" s="91" t="s">
        <v>1</v>
      </c>
      <c r="C45" s="167">
        <v>94.727144114736348</v>
      </c>
      <c r="D45" s="167">
        <v>73.601087088159957</v>
      </c>
      <c r="E45" s="167">
        <v>97.779123940000019</v>
      </c>
      <c r="F45" s="167">
        <v>70.8926586024062</v>
      </c>
      <c r="G45" s="167">
        <v>103.77412230259432</v>
      </c>
      <c r="H45" s="167">
        <v>78.538067031963465</v>
      </c>
      <c r="I45" s="167">
        <v>118.06604162361322</v>
      </c>
      <c r="J45" s="167">
        <v>179.22380400000003</v>
      </c>
      <c r="K45" s="167">
        <v>115.7182300855352</v>
      </c>
      <c r="L45" s="167">
        <v>91.617949155419097</v>
      </c>
      <c r="M45" s="167">
        <v>106.85282609999999</v>
      </c>
      <c r="N45" s="167">
        <v>88.717441321089709</v>
      </c>
    </row>
    <row r="46" spans="1:14" ht="12.75" customHeight="1" x14ac:dyDescent="0.2">
      <c r="B46" s="91" t="s">
        <v>2</v>
      </c>
      <c r="C46" s="167">
        <v>95.612521644780628</v>
      </c>
      <c r="D46" s="167">
        <v>75.496789548112602</v>
      </c>
      <c r="E46" s="167">
        <v>98.832901809999996</v>
      </c>
      <c r="F46" s="167">
        <v>72.452075322679121</v>
      </c>
      <c r="G46" s="167">
        <v>103.31067330258276</v>
      </c>
      <c r="H46" s="167">
        <v>76.122597631903076</v>
      </c>
      <c r="I46" s="167">
        <v>122.94935542458987</v>
      </c>
      <c r="J46" s="167">
        <v>176.58887970000001</v>
      </c>
      <c r="K46" s="167">
        <v>124.36932778445382</v>
      </c>
      <c r="L46" s="167">
        <v>92.674250665366316</v>
      </c>
      <c r="M46" s="167">
        <v>103.7675691</v>
      </c>
      <c r="N46" s="167">
        <v>91.572399791446557</v>
      </c>
    </row>
    <row r="47" spans="1:14" ht="26.25" customHeight="1" x14ac:dyDescent="0.2">
      <c r="A47" s="127">
        <v>2001</v>
      </c>
      <c r="B47" s="91" t="s">
        <v>3</v>
      </c>
      <c r="C47" s="167">
        <v>94.695360394734763</v>
      </c>
      <c r="D47" s="167">
        <v>74.798885098130029</v>
      </c>
      <c r="E47" s="167">
        <v>97.31580255999998</v>
      </c>
      <c r="F47" s="167">
        <v>72.273286832647827</v>
      </c>
      <c r="G47" s="167">
        <v>108.10991170270273</v>
      </c>
      <c r="H47" s="167">
        <v>82.203192942055082</v>
      </c>
      <c r="I47" s="167">
        <v>117.41252612348248</v>
      </c>
      <c r="J47" s="167">
        <v>162.7194543</v>
      </c>
      <c r="K47" s="167">
        <v>115.20884418559889</v>
      </c>
      <c r="L47" s="167">
        <v>93.559000565322037</v>
      </c>
      <c r="M47" s="167">
        <v>105.66142120000002</v>
      </c>
      <c r="N47" s="167">
        <v>92.355815731544482</v>
      </c>
    </row>
    <row r="48" spans="1:14" ht="12.75" customHeight="1" x14ac:dyDescent="0.2">
      <c r="B48" s="91" t="s">
        <v>4</v>
      </c>
      <c r="C48" s="167">
        <v>93.913176054695654</v>
      </c>
      <c r="D48" s="167">
        <v>74.734753978131607</v>
      </c>
      <c r="E48" s="167">
        <v>95.193714019999987</v>
      </c>
      <c r="F48" s="167">
        <v>74.684954623069871</v>
      </c>
      <c r="G48" s="167">
        <v>104.85442380262134</v>
      </c>
      <c r="H48" s="167">
        <v>76.866360461921673</v>
      </c>
      <c r="I48" s="167">
        <v>119.00254712380051</v>
      </c>
      <c r="J48" s="167">
        <v>148.47925570000001</v>
      </c>
      <c r="K48" s="167">
        <v>112.96205898587971</v>
      </c>
      <c r="L48" s="167">
        <v>91.735456245413232</v>
      </c>
      <c r="M48" s="167">
        <v>106.08614919999999</v>
      </c>
      <c r="N48" s="167">
        <v>101.6759410127095</v>
      </c>
    </row>
    <row r="49" spans="1:14" ht="12.75" customHeight="1" x14ac:dyDescent="0.2">
      <c r="B49" s="91" t="s">
        <v>1</v>
      </c>
      <c r="C49" s="167">
        <v>92.021647064601069</v>
      </c>
      <c r="D49" s="167">
        <v>75.51129994811221</v>
      </c>
      <c r="E49" s="167">
        <v>91.981350979999988</v>
      </c>
      <c r="F49" s="167">
        <v>73.186426312807626</v>
      </c>
      <c r="G49" s="167">
        <v>100.93287980252332</v>
      </c>
      <c r="H49" s="167">
        <v>75.60048584189002</v>
      </c>
      <c r="I49" s="167">
        <v>115.75880712315175</v>
      </c>
      <c r="J49" s="167">
        <v>139.20933869999999</v>
      </c>
      <c r="K49" s="167">
        <v>101.06199228736725</v>
      </c>
      <c r="L49" s="167">
        <v>89.920253195504003</v>
      </c>
      <c r="M49" s="167">
        <v>107.32220950000001</v>
      </c>
      <c r="N49" s="167">
        <v>103.94786031299347</v>
      </c>
    </row>
    <row r="50" spans="1:14" ht="12.75" customHeight="1" x14ac:dyDescent="0.2">
      <c r="B50" s="91" t="s">
        <v>2</v>
      </c>
      <c r="C50" s="167">
        <v>91.145959994557273</v>
      </c>
      <c r="D50" s="167">
        <v>74.78079622813047</v>
      </c>
      <c r="E50" s="167">
        <v>91.376516379999998</v>
      </c>
      <c r="F50" s="167">
        <v>75.374872523190618</v>
      </c>
      <c r="G50" s="167">
        <v>94.789551782369742</v>
      </c>
      <c r="H50" s="167">
        <v>81.269482332031743</v>
      </c>
      <c r="I50" s="167">
        <v>112.27062462245412</v>
      </c>
      <c r="J50" s="167">
        <v>127.58696469999998</v>
      </c>
      <c r="K50" s="167">
        <v>96.422873197947126</v>
      </c>
      <c r="L50" s="167">
        <v>90.749362455462531</v>
      </c>
      <c r="M50" s="167">
        <v>104.76725840000002</v>
      </c>
      <c r="N50" s="167">
        <v>101.99064831274885</v>
      </c>
    </row>
    <row r="51" spans="1:14" ht="26.25" customHeight="1" x14ac:dyDescent="0.2">
      <c r="A51" s="127">
        <v>2002</v>
      </c>
      <c r="B51" s="91" t="s">
        <v>3</v>
      </c>
      <c r="C51" s="167">
        <v>89.603289654480164</v>
      </c>
      <c r="D51" s="167">
        <v>71.224690738219365</v>
      </c>
      <c r="E51" s="167">
        <v>89.636303780000006</v>
      </c>
      <c r="F51" s="167">
        <v>72.237227432641518</v>
      </c>
      <c r="G51" s="167">
        <v>84.579897692114486</v>
      </c>
      <c r="H51" s="167">
        <v>79.36165345198404</v>
      </c>
      <c r="I51" s="167">
        <v>115.80857672316172</v>
      </c>
      <c r="J51" s="167">
        <v>126.9074621</v>
      </c>
      <c r="K51" s="167">
        <v>93.142699638357143</v>
      </c>
      <c r="L51" s="167">
        <v>88.626407475568683</v>
      </c>
      <c r="M51" s="167">
        <v>106.98767830000001</v>
      </c>
      <c r="N51" s="167">
        <v>102.97034561287133</v>
      </c>
    </row>
    <row r="52" spans="1:14" ht="12.75" customHeight="1" x14ac:dyDescent="0.2">
      <c r="B52" s="91" t="s">
        <v>4</v>
      </c>
      <c r="C52" s="167">
        <v>90.119456554505959</v>
      </c>
      <c r="D52" s="167">
        <v>68.680212428282999</v>
      </c>
      <c r="E52" s="167">
        <v>90.291957789999998</v>
      </c>
      <c r="F52" s="167">
        <v>75.300509553177577</v>
      </c>
      <c r="G52" s="167">
        <v>91.542945992288566</v>
      </c>
      <c r="H52" s="167">
        <v>74.466841381861684</v>
      </c>
      <c r="I52" s="167">
        <v>117.13338612342669</v>
      </c>
      <c r="J52" s="167">
        <v>133.16112269999999</v>
      </c>
      <c r="K52" s="167">
        <v>95.321652038084792</v>
      </c>
      <c r="L52" s="167">
        <v>85.993959845700289</v>
      </c>
      <c r="M52" s="167">
        <v>110.38844810000002</v>
      </c>
      <c r="N52" s="167">
        <v>105.68318691321039</v>
      </c>
    </row>
    <row r="53" spans="1:14" ht="12.75" customHeight="1" x14ac:dyDescent="0.2">
      <c r="B53" s="91" t="s">
        <v>1</v>
      </c>
      <c r="C53" s="167">
        <v>90.374532344518713</v>
      </c>
      <c r="D53" s="167">
        <v>65.537414928361571</v>
      </c>
      <c r="E53" s="167">
        <v>90.61831097999999</v>
      </c>
      <c r="F53" s="167">
        <v>79.115684103845254</v>
      </c>
      <c r="G53" s="167">
        <v>81.451761032036302</v>
      </c>
      <c r="H53" s="167">
        <v>73.207417311830199</v>
      </c>
      <c r="I53" s="167">
        <v>117.40894872348181</v>
      </c>
      <c r="J53" s="167">
        <v>128.16436709999999</v>
      </c>
      <c r="K53" s="167">
        <v>104.77980388690253</v>
      </c>
      <c r="L53" s="167">
        <v>85.761781285711919</v>
      </c>
      <c r="M53" s="167">
        <v>110.68617889999999</v>
      </c>
      <c r="N53" s="167">
        <v>113.20666781415082</v>
      </c>
    </row>
    <row r="54" spans="1:14" ht="12.75" customHeight="1" x14ac:dyDescent="0.2">
      <c r="B54" s="91" t="s">
        <v>2</v>
      </c>
      <c r="C54" s="167">
        <v>87.733561534386666</v>
      </c>
      <c r="D54" s="167">
        <v>62.691430208432713</v>
      </c>
      <c r="E54" s="167">
        <v>88.105267679999997</v>
      </c>
      <c r="F54" s="167">
        <v>78.068972373662078</v>
      </c>
      <c r="G54" s="167">
        <v>83.693251472092342</v>
      </c>
      <c r="H54" s="167">
        <v>70.690563601767266</v>
      </c>
      <c r="I54" s="167">
        <v>114.83941272296788</v>
      </c>
      <c r="J54" s="167">
        <v>123.61601279999998</v>
      </c>
      <c r="K54" s="167">
        <v>97.416681687822887</v>
      </c>
      <c r="L54" s="167">
        <v>82.649215915867543</v>
      </c>
      <c r="M54" s="167">
        <v>107.1027742</v>
      </c>
      <c r="N54" s="167">
        <v>111.35736581391969</v>
      </c>
    </row>
    <row r="55" spans="1:14" ht="26.25" customHeight="1" x14ac:dyDescent="0.2">
      <c r="A55" s="127">
        <v>2003</v>
      </c>
      <c r="B55" s="91" t="s">
        <v>3</v>
      </c>
      <c r="C55" s="167">
        <v>88.264350224413207</v>
      </c>
      <c r="D55" s="167">
        <v>64.142855308396435</v>
      </c>
      <c r="E55" s="167">
        <v>87.877423460000017</v>
      </c>
      <c r="F55" s="167">
        <v>83.20929300456163</v>
      </c>
      <c r="G55" s="167">
        <v>92.338647342308462</v>
      </c>
      <c r="H55" s="167">
        <v>76.965432481924154</v>
      </c>
      <c r="I55" s="167">
        <v>109.18076072183617</v>
      </c>
      <c r="J55" s="167">
        <v>110.88227049999999</v>
      </c>
      <c r="K55" s="167">
        <v>94.869326328141355</v>
      </c>
      <c r="L55" s="167">
        <v>79.500050366025008</v>
      </c>
      <c r="M55" s="167">
        <v>110.89392490000003</v>
      </c>
      <c r="N55" s="167">
        <v>113.74857101421856</v>
      </c>
    </row>
    <row r="56" spans="1:14" ht="12.75" customHeight="1" x14ac:dyDescent="0.2">
      <c r="B56" s="91" t="s">
        <v>4</v>
      </c>
      <c r="C56" s="167">
        <v>86.614506634330724</v>
      </c>
      <c r="D56" s="167">
        <v>63.919118488402013</v>
      </c>
      <c r="E56" s="167">
        <v>86.393110119999989</v>
      </c>
      <c r="F56" s="167">
        <v>82.279743454398968</v>
      </c>
      <c r="G56" s="167">
        <v>93.484425372337085</v>
      </c>
      <c r="H56" s="167">
        <v>78.37913809195949</v>
      </c>
      <c r="I56" s="167">
        <v>103.66547722073311</v>
      </c>
      <c r="J56" s="167">
        <v>106.80187070000002</v>
      </c>
      <c r="K56" s="167">
        <v>95.137290008107826</v>
      </c>
      <c r="L56" s="167">
        <v>78.048138596097601</v>
      </c>
      <c r="M56" s="167">
        <v>108.63759620000002</v>
      </c>
      <c r="N56" s="167">
        <v>107.80494131347564</v>
      </c>
    </row>
    <row r="57" spans="1:14" ht="12.75" customHeight="1" x14ac:dyDescent="0.2">
      <c r="B57" s="91" t="s">
        <v>1</v>
      </c>
      <c r="C57" s="167">
        <v>85.969956274298497</v>
      </c>
      <c r="D57" s="167">
        <v>60.494317268487642</v>
      </c>
      <c r="E57" s="167">
        <v>86.293391580000019</v>
      </c>
      <c r="F57" s="167">
        <v>83.079186944538876</v>
      </c>
      <c r="G57" s="167">
        <v>78.753536961968834</v>
      </c>
      <c r="H57" s="167">
        <v>74.821404521870548</v>
      </c>
      <c r="I57" s="167">
        <v>104.36567022087313</v>
      </c>
      <c r="J57" s="167">
        <v>114.7942833</v>
      </c>
      <c r="K57" s="167">
        <v>90.497071088687846</v>
      </c>
      <c r="L57" s="167">
        <v>79.075445496046243</v>
      </c>
      <c r="M57" s="167">
        <v>105.0824719</v>
      </c>
      <c r="N57" s="167">
        <v>112.62785071407849</v>
      </c>
    </row>
    <row r="58" spans="1:14" ht="12.75" customHeight="1" x14ac:dyDescent="0.2">
      <c r="B58" s="91" t="s">
        <v>2</v>
      </c>
      <c r="C58" s="167">
        <v>87.502912074375132</v>
      </c>
      <c r="D58" s="167">
        <v>62.219346638444513</v>
      </c>
      <c r="E58" s="167">
        <v>87.835945100000018</v>
      </c>
      <c r="F58" s="167">
        <v>85.056825084884935</v>
      </c>
      <c r="G58" s="167">
        <v>73.522328711838043</v>
      </c>
      <c r="H58" s="167">
        <v>79.060097941976508</v>
      </c>
      <c r="I58" s="167">
        <v>100.17277652003456</v>
      </c>
      <c r="J58" s="167">
        <v>102.0648046</v>
      </c>
      <c r="K58" s="167">
        <v>116.42179338544729</v>
      </c>
      <c r="L58" s="167">
        <v>83.515451945824239</v>
      </c>
      <c r="M58" s="167">
        <v>107.2842766</v>
      </c>
      <c r="N58" s="167">
        <v>112.38502761404814</v>
      </c>
    </row>
    <row r="59" spans="1:14" ht="26.25" customHeight="1" x14ac:dyDescent="0.2">
      <c r="A59" s="127">
        <v>2004</v>
      </c>
      <c r="B59" s="91" t="s">
        <v>3</v>
      </c>
      <c r="C59" s="167">
        <v>87.033996674351698</v>
      </c>
      <c r="D59" s="167">
        <v>61.205067688469875</v>
      </c>
      <c r="E59" s="167">
        <v>87.053652659999983</v>
      </c>
      <c r="F59" s="167">
        <v>81.053970004184464</v>
      </c>
      <c r="G59" s="167">
        <v>78.704286731967613</v>
      </c>
      <c r="H59" s="167">
        <v>72.57431571181435</v>
      </c>
      <c r="I59" s="167">
        <v>100.11774112002355</v>
      </c>
      <c r="J59" s="167">
        <v>114.2835248</v>
      </c>
      <c r="K59" s="167">
        <v>109.85348658626829</v>
      </c>
      <c r="L59" s="167">
        <v>84.960139595751997</v>
      </c>
      <c r="M59" s="167">
        <v>106.61665760000001</v>
      </c>
      <c r="N59" s="167">
        <v>116.8489438146061</v>
      </c>
    </row>
    <row r="60" spans="1:14" ht="12.75" customHeight="1" x14ac:dyDescent="0.2">
      <c r="B60" s="91" t="s">
        <v>4</v>
      </c>
      <c r="C60" s="167">
        <v>88.13793211440688</v>
      </c>
      <c r="D60" s="167">
        <v>62.217988048444553</v>
      </c>
      <c r="E60" s="167">
        <v>88.569936920000018</v>
      </c>
      <c r="F60" s="167">
        <v>79.476399603908376</v>
      </c>
      <c r="G60" s="167">
        <v>79.975841581999376</v>
      </c>
      <c r="H60" s="167">
        <v>75.511881071887814</v>
      </c>
      <c r="I60" s="167">
        <v>97.799764109559931</v>
      </c>
      <c r="J60" s="167">
        <v>118.4453391</v>
      </c>
      <c r="K60" s="167">
        <v>119.72592578503428</v>
      </c>
      <c r="L60" s="167">
        <v>88.656581485567159</v>
      </c>
      <c r="M60" s="167">
        <v>106.87173619999999</v>
      </c>
      <c r="N60" s="167">
        <v>114.78908301434865</v>
      </c>
    </row>
    <row r="61" spans="1:14" ht="12.75" customHeight="1" x14ac:dyDescent="0.2">
      <c r="B61" s="91" t="s">
        <v>1</v>
      </c>
      <c r="C61" s="167">
        <v>90.340254764516985</v>
      </c>
      <c r="D61" s="167">
        <v>67.35891532831603</v>
      </c>
      <c r="E61" s="167">
        <v>89.478451609999979</v>
      </c>
      <c r="F61" s="167">
        <v>78.819087973793344</v>
      </c>
      <c r="G61" s="167">
        <v>70.13399186175333</v>
      </c>
      <c r="H61" s="167">
        <v>76.148744731903747</v>
      </c>
      <c r="I61" s="167">
        <v>99.501441789900298</v>
      </c>
      <c r="J61" s="167">
        <v>129.92152889999997</v>
      </c>
      <c r="K61" s="167">
        <v>111.57544848605305</v>
      </c>
      <c r="L61" s="167">
        <v>90.789963745460526</v>
      </c>
      <c r="M61" s="167">
        <v>114.42982640000001</v>
      </c>
      <c r="N61" s="167">
        <v>115.96395941449546</v>
      </c>
    </row>
    <row r="62" spans="1:14" ht="12.75" customHeight="1" x14ac:dyDescent="0.2">
      <c r="B62" s="91" t="s">
        <v>2</v>
      </c>
      <c r="C62" s="167">
        <v>92.132145554606609</v>
      </c>
      <c r="D62" s="167">
        <v>65.721409088356964</v>
      </c>
      <c r="E62" s="167">
        <v>93.52508456999999</v>
      </c>
      <c r="F62" s="167">
        <v>85.846187585023102</v>
      </c>
      <c r="G62" s="167">
        <v>71.929372041798231</v>
      </c>
      <c r="H62" s="167">
        <v>75.186472041879668</v>
      </c>
      <c r="I62" s="167">
        <v>107.57479922151497</v>
      </c>
      <c r="J62" s="167">
        <v>141.44002059999997</v>
      </c>
      <c r="K62" s="167">
        <v>114.35124058570607</v>
      </c>
      <c r="L62" s="167">
        <v>90.365505255481736</v>
      </c>
      <c r="M62" s="167">
        <v>111.54820990000002</v>
      </c>
      <c r="N62" s="167">
        <v>108.79555191359944</v>
      </c>
    </row>
    <row r="63" spans="1:14" ht="26.25" customHeight="1" x14ac:dyDescent="0.2">
      <c r="A63" s="127">
        <v>2005</v>
      </c>
      <c r="B63" s="91" t="s">
        <v>3</v>
      </c>
      <c r="C63" s="167">
        <v>92.634611884631724</v>
      </c>
      <c r="D63" s="167">
        <v>65.26364837836843</v>
      </c>
      <c r="E63" s="167">
        <v>94.406323609999987</v>
      </c>
      <c r="F63" s="167">
        <v>91.625503476034467</v>
      </c>
      <c r="G63" s="167">
        <v>76.435678371910896</v>
      </c>
      <c r="H63" s="167">
        <v>79.638196131990966</v>
      </c>
      <c r="I63" s="167">
        <v>105.61506132112302</v>
      </c>
      <c r="J63" s="167">
        <v>131.0783515</v>
      </c>
      <c r="K63" s="167">
        <v>109.3536022863308</v>
      </c>
      <c r="L63" s="167">
        <v>89.56317172552184</v>
      </c>
      <c r="M63" s="167">
        <v>109.52765849999999</v>
      </c>
      <c r="N63" s="167">
        <v>110.88328881386045</v>
      </c>
    </row>
    <row r="64" spans="1:14" ht="12.75" customHeight="1" x14ac:dyDescent="0.2">
      <c r="B64" s="91" t="s">
        <v>4</v>
      </c>
      <c r="C64" s="167">
        <v>92.223286034611149</v>
      </c>
      <c r="D64" s="167">
        <v>66.379966468340498</v>
      </c>
      <c r="E64" s="167">
        <v>92.891254990000007</v>
      </c>
      <c r="F64" s="167">
        <v>87.787194535362758</v>
      </c>
      <c r="G64" s="167">
        <v>76.487867451912194</v>
      </c>
      <c r="H64" s="167">
        <v>79.330117271983241</v>
      </c>
      <c r="I64" s="167">
        <v>108.15620172163125</v>
      </c>
      <c r="J64" s="167">
        <v>126.32644929999999</v>
      </c>
      <c r="K64" s="167">
        <v>97.524286267809458</v>
      </c>
      <c r="L64" s="167">
        <v>90.708682175464574</v>
      </c>
      <c r="M64" s="167">
        <v>108.54096270000001</v>
      </c>
      <c r="N64" s="167">
        <v>118.98414421487304</v>
      </c>
    </row>
    <row r="65" spans="1:14" ht="12.75" customHeight="1" x14ac:dyDescent="0.2">
      <c r="B65" s="91" t="s">
        <v>1</v>
      </c>
      <c r="C65" s="167">
        <v>92.821610434641087</v>
      </c>
      <c r="D65" s="167">
        <v>66.233599778344171</v>
      </c>
      <c r="E65" s="167">
        <v>94.057703470000007</v>
      </c>
      <c r="F65" s="167">
        <v>91.756166846057326</v>
      </c>
      <c r="G65" s="167">
        <v>68.494626801712371</v>
      </c>
      <c r="H65" s="167">
        <v>84.27984847210702</v>
      </c>
      <c r="I65" s="167">
        <v>112.03511272240704</v>
      </c>
      <c r="J65" s="167">
        <v>128.42793169999999</v>
      </c>
      <c r="K65" s="167">
        <v>98.744515397656912</v>
      </c>
      <c r="L65" s="167">
        <v>85.519740805724041</v>
      </c>
      <c r="M65" s="167">
        <v>106.4839084</v>
      </c>
      <c r="N65" s="167">
        <v>118.56633951482077</v>
      </c>
    </row>
    <row r="66" spans="1:14" ht="12.75" customHeight="1" x14ac:dyDescent="0.2">
      <c r="B66" s="91" t="s">
        <v>2</v>
      </c>
      <c r="C66" s="167">
        <v>94.751883574737604</v>
      </c>
      <c r="D66" s="167">
        <v>69.261395968268459</v>
      </c>
      <c r="E66" s="167">
        <v>95.494020840000005</v>
      </c>
      <c r="F66" s="167">
        <v>89.618133395683188</v>
      </c>
      <c r="G66" s="167">
        <v>72.124094661803099</v>
      </c>
      <c r="H66" s="167">
        <v>90.219613192255494</v>
      </c>
      <c r="I66" s="167">
        <v>107.00238782140048</v>
      </c>
      <c r="J66" s="167">
        <v>138.8691359</v>
      </c>
      <c r="K66" s="167">
        <v>104.44130808694483</v>
      </c>
      <c r="L66" s="167">
        <v>87.077379145646134</v>
      </c>
      <c r="M66" s="167">
        <v>110.32708410000001</v>
      </c>
      <c r="N66" s="167">
        <v>120.31077771503885</v>
      </c>
    </row>
    <row r="67" spans="1:14" ht="26.25" customHeight="1" x14ac:dyDescent="0.2">
      <c r="A67" s="127">
        <v>2006</v>
      </c>
      <c r="B67" s="91" t="s">
        <v>3</v>
      </c>
      <c r="C67" s="167">
        <v>97.102364044855122</v>
      </c>
      <c r="D67" s="167">
        <v>72.412061858189688</v>
      </c>
      <c r="E67" s="167">
        <v>98.226314729999999</v>
      </c>
      <c r="F67" s="167">
        <v>90.302276115802911</v>
      </c>
      <c r="G67" s="167">
        <v>85.553567752138832</v>
      </c>
      <c r="H67" s="167">
        <v>88.301329982207548</v>
      </c>
      <c r="I67" s="167">
        <v>119.76917162395384</v>
      </c>
      <c r="J67" s="167">
        <v>142.10664460000001</v>
      </c>
      <c r="K67" s="167">
        <v>110.92767738613401</v>
      </c>
      <c r="L67" s="167">
        <v>86.622702305668852</v>
      </c>
      <c r="M67" s="167">
        <v>110.1535739</v>
      </c>
      <c r="N67" s="167">
        <v>119.40082291492513</v>
      </c>
    </row>
    <row r="68" spans="1:14" ht="12.75" customHeight="1" x14ac:dyDescent="0.2">
      <c r="B68" s="91" t="s">
        <v>4</v>
      </c>
      <c r="C68" s="167">
        <v>97.464224704873203</v>
      </c>
      <c r="D68" s="167">
        <v>76.309921888092234</v>
      </c>
      <c r="E68" s="167">
        <v>97.511451969999968</v>
      </c>
      <c r="F68" s="167">
        <v>90.554609025847057</v>
      </c>
      <c r="G68" s="167">
        <v>92.535365972313372</v>
      </c>
      <c r="H68" s="167">
        <v>86.753327212168827</v>
      </c>
      <c r="I68" s="167">
        <v>116.7235382233447</v>
      </c>
      <c r="J68" s="167">
        <v>131.08299670000002</v>
      </c>
      <c r="K68" s="167">
        <v>117.13955418535755</v>
      </c>
      <c r="L68" s="167">
        <v>87.644426395617771</v>
      </c>
      <c r="M68" s="167">
        <v>112.3829813</v>
      </c>
      <c r="N68" s="167">
        <v>119.38216271492279</v>
      </c>
    </row>
    <row r="69" spans="1:14" ht="12.75" customHeight="1" x14ac:dyDescent="0.2">
      <c r="B69" s="91" t="s">
        <v>1</v>
      </c>
      <c r="C69" s="167">
        <v>96.457369444822859</v>
      </c>
      <c r="D69" s="167">
        <v>82.402767717939938</v>
      </c>
      <c r="E69" s="167">
        <v>95.103300179999991</v>
      </c>
      <c r="F69" s="167">
        <v>89.121761145596295</v>
      </c>
      <c r="G69" s="167">
        <v>86.958646982173974</v>
      </c>
      <c r="H69" s="167">
        <v>90.188215802254703</v>
      </c>
      <c r="I69" s="167">
        <v>114.89942942297989</v>
      </c>
      <c r="J69" s="167">
        <v>115.4199832</v>
      </c>
      <c r="K69" s="167">
        <v>114.24036148571997</v>
      </c>
      <c r="L69" s="167">
        <v>84.53006143577349</v>
      </c>
      <c r="M69" s="167">
        <v>110.17691349999998</v>
      </c>
      <c r="N69" s="167">
        <v>116.86545921460819</v>
      </c>
    </row>
    <row r="70" spans="1:14" ht="12.75" customHeight="1" x14ac:dyDescent="0.2">
      <c r="B70" s="91" t="s">
        <v>2</v>
      </c>
      <c r="C70" s="167">
        <v>95.988286044799409</v>
      </c>
      <c r="D70" s="167">
        <v>83.756287707906097</v>
      </c>
      <c r="E70" s="167">
        <v>94.587016500000004</v>
      </c>
      <c r="F70" s="167">
        <v>91.719104486050853</v>
      </c>
      <c r="G70" s="167">
        <v>84.267620412106695</v>
      </c>
      <c r="H70" s="167">
        <v>89.08055220222704</v>
      </c>
      <c r="I70" s="167">
        <v>113.29313132265864</v>
      </c>
      <c r="J70" s="167">
        <v>108.61436329999997</v>
      </c>
      <c r="K70" s="167">
        <v>103.49498998706312</v>
      </c>
      <c r="L70" s="167">
        <v>86.373318505681354</v>
      </c>
      <c r="M70" s="167">
        <v>108.94456860000001</v>
      </c>
      <c r="N70" s="167">
        <v>114.19204341427401</v>
      </c>
    </row>
    <row r="71" spans="1:14" ht="26.25" customHeight="1" x14ac:dyDescent="0.2">
      <c r="A71" s="127">
        <v>2007</v>
      </c>
      <c r="B71" s="91" t="s">
        <v>3</v>
      </c>
      <c r="C71" s="167">
        <v>96.078952164803937</v>
      </c>
      <c r="D71" s="167">
        <v>83.232076707919191</v>
      </c>
      <c r="E71" s="167">
        <v>95.519443299999992</v>
      </c>
      <c r="F71" s="167">
        <v>91.114470575945049</v>
      </c>
      <c r="G71" s="167">
        <v>88.265684702206642</v>
      </c>
      <c r="H71" s="167">
        <v>88.132475432203307</v>
      </c>
      <c r="I71" s="167">
        <v>119.11788412382356</v>
      </c>
      <c r="J71" s="167">
        <v>114.41429269999998</v>
      </c>
      <c r="K71" s="167">
        <v>91.557520738555297</v>
      </c>
      <c r="L71" s="167">
        <v>88.028063985598621</v>
      </c>
      <c r="M71" s="167">
        <v>100.35232030000003</v>
      </c>
      <c r="N71" s="167">
        <v>120.41942611505243</v>
      </c>
    </row>
    <row r="72" spans="1:14" ht="12.75" customHeight="1" x14ac:dyDescent="0.2">
      <c r="B72" s="91" t="s">
        <v>4</v>
      </c>
      <c r="C72" s="167">
        <v>93.918327374695934</v>
      </c>
      <c r="D72" s="167">
        <v>81.577755837960524</v>
      </c>
      <c r="E72" s="167">
        <v>91.85423630999999</v>
      </c>
      <c r="F72" s="167">
        <v>84.614226814807495</v>
      </c>
      <c r="G72" s="167">
        <v>86.322264442158044</v>
      </c>
      <c r="H72" s="167">
        <v>79.825903531995664</v>
      </c>
      <c r="I72" s="167">
        <v>116.48526942329705</v>
      </c>
      <c r="J72" s="167">
        <v>109.00051970000001</v>
      </c>
      <c r="K72" s="167">
        <v>82.385322799701825</v>
      </c>
      <c r="L72" s="167">
        <v>92.068052695396588</v>
      </c>
      <c r="M72" s="167">
        <v>110.13705829999999</v>
      </c>
      <c r="N72" s="167">
        <v>115.51819141443978</v>
      </c>
    </row>
    <row r="73" spans="1:14" ht="12.75" customHeight="1" x14ac:dyDescent="0.2">
      <c r="B73" s="91" t="s">
        <v>1</v>
      </c>
      <c r="C73" s="167">
        <v>92.329452194616437</v>
      </c>
      <c r="D73" s="167">
        <v>77.880155448052989</v>
      </c>
      <c r="E73" s="167">
        <v>91.740734100000012</v>
      </c>
      <c r="F73" s="167">
        <v>84.486015734785056</v>
      </c>
      <c r="G73" s="167">
        <v>75.292138621882287</v>
      </c>
      <c r="H73" s="167">
        <v>78.058777011951491</v>
      </c>
      <c r="I73" s="167">
        <v>118.03509002360701</v>
      </c>
      <c r="J73" s="167">
        <v>120.70932969999998</v>
      </c>
      <c r="K73" s="167">
        <v>76.442804860444653</v>
      </c>
      <c r="L73" s="167">
        <v>91.284524945435777</v>
      </c>
      <c r="M73" s="167">
        <v>106.07578290000001</v>
      </c>
      <c r="N73" s="167">
        <v>108.21238291352654</v>
      </c>
    </row>
    <row r="74" spans="1:14" ht="12.75" customHeight="1" x14ac:dyDescent="0.2">
      <c r="B74" s="91" t="s">
        <v>2</v>
      </c>
      <c r="C74" s="167">
        <v>93.6161612846808</v>
      </c>
      <c r="D74" s="167">
        <v>79.488685688012779</v>
      </c>
      <c r="E74" s="167">
        <v>92.912834739999994</v>
      </c>
      <c r="F74" s="167">
        <v>87.200095305260021</v>
      </c>
      <c r="G74" s="167">
        <v>77.215933191930404</v>
      </c>
      <c r="H74" s="167">
        <v>83.533219492088321</v>
      </c>
      <c r="I74" s="167">
        <v>122.98517972459705</v>
      </c>
      <c r="J74" s="167">
        <v>103.74925020000003</v>
      </c>
      <c r="K74" s="167">
        <v>74.327766410709032</v>
      </c>
      <c r="L74" s="167">
        <v>91.637518755418142</v>
      </c>
      <c r="M74" s="167">
        <v>106.06275330000001</v>
      </c>
      <c r="N74" s="167">
        <v>111.83271211397908</v>
      </c>
    </row>
    <row r="75" spans="1:14" ht="26.25" customHeight="1" x14ac:dyDescent="0.2">
      <c r="A75" s="127">
        <v>2008</v>
      </c>
      <c r="B75" s="91" t="s">
        <v>3</v>
      </c>
      <c r="C75" s="167">
        <v>94.808343674740414</v>
      </c>
      <c r="D75" s="167">
        <v>80.471860737988195</v>
      </c>
      <c r="E75" s="167">
        <v>94.61846482</v>
      </c>
      <c r="F75" s="167">
        <v>88.800467145540082</v>
      </c>
      <c r="G75" s="167">
        <v>87.466491942186636</v>
      </c>
      <c r="H75" s="167">
        <v>80.928248902023199</v>
      </c>
      <c r="I75" s="167">
        <v>121.62415162432482</v>
      </c>
      <c r="J75" s="167">
        <v>109.69116699999999</v>
      </c>
      <c r="K75" s="167">
        <v>76.589521330426308</v>
      </c>
      <c r="L75" s="167">
        <v>95.7123661952144</v>
      </c>
      <c r="M75" s="167">
        <v>108.37024309999998</v>
      </c>
      <c r="N75" s="167">
        <v>107.47011381343378</v>
      </c>
    </row>
    <row r="76" spans="1:14" ht="12.75" customHeight="1" x14ac:dyDescent="0.2">
      <c r="B76" s="91" t="s">
        <v>4</v>
      </c>
      <c r="C76" s="167">
        <v>95.97021952479848</v>
      </c>
      <c r="D76" s="167">
        <v>80.214084287994652</v>
      </c>
      <c r="E76" s="167">
        <v>96.562897460000002</v>
      </c>
      <c r="F76" s="167">
        <v>87.841175125372217</v>
      </c>
      <c r="G76" s="167">
        <v>89.308637442232722</v>
      </c>
      <c r="H76" s="167">
        <v>77.046600581926185</v>
      </c>
      <c r="I76" s="167">
        <v>126.33580162526717</v>
      </c>
      <c r="J76" s="167">
        <v>128.0862559</v>
      </c>
      <c r="K76" s="167">
        <v>84.766318519404223</v>
      </c>
      <c r="L76" s="167">
        <v>96.705052935164773</v>
      </c>
      <c r="M76" s="167">
        <v>109.46497599999999</v>
      </c>
      <c r="N76" s="167">
        <v>104.47786801305973</v>
      </c>
    </row>
    <row r="77" spans="1:14" ht="12.75" customHeight="1" x14ac:dyDescent="0.2">
      <c r="B77" s="91" t="s">
        <v>1</v>
      </c>
      <c r="C77" s="167">
        <v>95.095825174754779</v>
      </c>
      <c r="D77" s="167">
        <v>79.865400758003375</v>
      </c>
      <c r="E77" s="167">
        <v>95.325544169999986</v>
      </c>
      <c r="F77" s="167">
        <v>84.682952434819512</v>
      </c>
      <c r="G77" s="167">
        <v>79.738842161993475</v>
      </c>
      <c r="H77" s="167">
        <v>80.496065432012387</v>
      </c>
      <c r="I77" s="167">
        <v>123.40010532468003</v>
      </c>
      <c r="J77" s="167">
        <v>120.98868580000001</v>
      </c>
      <c r="K77" s="167">
        <v>94.623878528172</v>
      </c>
      <c r="L77" s="167">
        <v>95.689686265215542</v>
      </c>
      <c r="M77" s="167">
        <v>115.20990469999998</v>
      </c>
      <c r="N77" s="167">
        <v>96.808866312101102</v>
      </c>
    </row>
    <row r="78" spans="1:14" ht="12.75" customHeight="1" x14ac:dyDescent="0.2">
      <c r="B78" s="91" t="s">
        <v>2</v>
      </c>
      <c r="C78" s="167">
        <v>91.166542534558332</v>
      </c>
      <c r="D78" s="167">
        <v>78.000099798050002</v>
      </c>
      <c r="E78" s="167">
        <v>90.651925680000019</v>
      </c>
      <c r="F78" s="167">
        <v>83.984848644697365</v>
      </c>
      <c r="G78" s="167">
        <v>64.470791031611768</v>
      </c>
      <c r="H78" s="167">
        <v>73.269848511831768</v>
      </c>
      <c r="I78" s="167">
        <v>113.73939682274785</v>
      </c>
      <c r="J78" s="167">
        <v>115.74669219999997</v>
      </c>
      <c r="K78" s="167">
        <v>99.778353957527713</v>
      </c>
      <c r="L78" s="167">
        <v>91.505956965424716</v>
      </c>
      <c r="M78" s="167">
        <v>109.9563485</v>
      </c>
      <c r="N78" s="167">
        <v>97.083753422135487</v>
      </c>
    </row>
    <row r="79" spans="1:14" ht="26.25" customHeight="1" x14ac:dyDescent="0.2">
      <c r="A79" s="127">
        <v>2009</v>
      </c>
      <c r="B79" s="91" t="s">
        <v>3</v>
      </c>
      <c r="C79" s="167">
        <v>89.01234244445061</v>
      </c>
      <c r="D79" s="167">
        <v>83.819904467904507</v>
      </c>
      <c r="E79" s="167">
        <v>84.815297590000014</v>
      </c>
      <c r="F79" s="167">
        <v>80.375652824065753</v>
      </c>
      <c r="G79" s="167">
        <v>63.010400781575257</v>
      </c>
      <c r="H79" s="167">
        <v>70.069377001751761</v>
      </c>
      <c r="I79" s="167">
        <v>108.38741592167749</v>
      </c>
      <c r="J79" s="167">
        <v>97.805414389999996</v>
      </c>
      <c r="K79" s="167">
        <v>98.465922057691742</v>
      </c>
      <c r="L79" s="167">
        <v>83.265573115836744</v>
      </c>
      <c r="M79" s="167">
        <v>112.68549830000001</v>
      </c>
      <c r="N79" s="167">
        <v>100.9855465126232</v>
      </c>
    </row>
    <row r="80" spans="1:14" ht="12.75" customHeight="1" x14ac:dyDescent="0.2">
      <c r="B80" s="91" t="s">
        <v>4</v>
      </c>
      <c r="C80" s="167">
        <v>87.021598154351068</v>
      </c>
      <c r="D80" s="167">
        <v>84.956165317876085</v>
      </c>
      <c r="E80" s="167">
        <v>82.574880629999967</v>
      </c>
      <c r="F80" s="167">
        <v>83.150580474551361</v>
      </c>
      <c r="G80" s="167">
        <v>66.59747763166493</v>
      </c>
      <c r="H80" s="167">
        <v>71.085961471777154</v>
      </c>
      <c r="I80" s="167">
        <v>93.033068228606609</v>
      </c>
      <c r="J80" s="167">
        <v>96.82808197</v>
      </c>
      <c r="K80" s="167">
        <v>96.579107877927598</v>
      </c>
      <c r="L80" s="167">
        <v>80.101428765994925</v>
      </c>
      <c r="M80" s="167">
        <v>101.54975279999999</v>
      </c>
      <c r="N80" s="167">
        <v>103.48073971293509</v>
      </c>
    </row>
    <row r="81" spans="1:14" ht="12.75" customHeight="1" x14ac:dyDescent="0.2">
      <c r="B81" s="91" t="s">
        <v>1</v>
      </c>
      <c r="C81" s="167">
        <v>90.172835454508629</v>
      </c>
      <c r="D81" s="167">
        <v>84.517051777887062</v>
      </c>
      <c r="E81" s="167">
        <v>86.531621810000004</v>
      </c>
      <c r="F81" s="167">
        <v>87.933448775388371</v>
      </c>
      <c r="G81" s="167">
        <v>62.385546921559644</v>
      </c>
      <c r="H81" s="167">
        <v>78.979401081974487</v>
      </c>
      <c r="I81" s="167">
        <v>94.273187458854636</v>
      </c>
      <c r="J81" s="167">
        <v>96.820230159999994</v>
      </c>
      <c r="K81" s="167">
        <v>105.07021328686625</v>
      </c>
      <c r="L81" s="167">
        <v>83.60155274581993</v>
      </c>
      <c r="M81" s="167">
        <v>104.90401519999999</v>
      </c>
      <c r="N81" s="167">
        <v>107.50349051343795</v>
      </c>
    </row>
    <row r="82" spans="1:14" ht="12.75" customHeight="1" x14ac:dyDescent="0.2">
      <c r="B82" s="91" t="s">
        <v>2</v>
      </c>
      <c r="C82" s="167">
        <v>89.220810654461033</v>
      </c>
      <c r="D82" s="167">
        <v>78.150713018046218</v>
      </c>
      <c r="E82" s="167">
        <v>87.142000850000002</v>
      </c>
      <c r="F82" s="167">
        <v>90.072944585762784</v>
      </c>
      <c r="G82" s="167">
        <v>64.866898191621672</v>
      </c>
      <c r="H82" s="167">
        <v>82.205586222055146</v>
      </c>
      <c r="I82" s="167">
        <v>91.135274678227049</v>
      </c>
      <c r="J82" s="167">
        <v>97.22907902</v>
      </c>
      <c r="K82" s="167">
        <v>99.209098707598855</v>
      </c>
      <c r="L82" s="167">
        <v>83.926523605803681</v>
      </c>
      <c r="M82" s="167">
        <v>103.8529747</v>
      </c>
      <c r="N82" s="167">
        <v>106.183868013273</v>
      </c>
    </row>
    <row r="83" spans="1:14" ht="26.25" customHeight="1" x14ac:dyDescent="0.2">
      <c r="A83" s="127">
        <v>2010</v>
      </c>
      <c r="B83" s="91" t="s">
        <v>3</v>
      </c>
      <c r="C83" s="167">
        <v>90.376965554518847</v>
      </c>
      <c r="D83" s="167">
        <v>80.671808307983184</v>
      </c>
      <c r="E83" s="167">
        <v>88.377358220000019</v>
      </c>
      <c r="F83" s="167">
        <v>89.99615912574933</v>
      </c>
      <c r="G83" s="167">
        <v>78.1973711919549</v>
      </c>
      <c r="H83" s="167">
        <v>86.814262632170355</v>
      </c>
      <c r="I83" s="167">
        <v>90.711813478142346</v>
      </c>
      <c r="J83" s="167">
        <v>83.65813873999997</v>
      </c>
      <c r="K83" s="167">
        <v>97.44832584781895</v>
      </c>
      <c r="L83" s="167">
        <v>88.298156005585099</v>
      </c>
      <c r="M83" s="167">
        <v>106.18718370000002</v>
      </c>
      <c r="N83" s="167">
        <v>101.5488654126936</v>
      </c>
    </row>
    <row r="84" spans="1:14" ht="12.75" customHeight="1" x14ac:dyDescent="0.2">
      <c r="B84" s="91" t="s">
        <v>4</v>
      </c>
      <c r="C84" s="167">
        <v>91.946959684597346</v>
      </c>
      <c r="D84" s="167">
        <v>80.94820662797629</v>
      </c>
      <c r="E84" s="167">
        <v>90.019202579999998</v>
      </c>
      <c r="F84" s="167">
        <v>89.39342859564384</v>
      </c>
      <c r="G84" s="167">
        <v>94.313470022357833</v>
      </c>
      <c r="H84" s="167">
        <v>90.669127272266735</v>
      </c>
      <c r="I84" s="167">
        <v>90.549354008109859</v>
      </c>
      <c r="J84" s="167">
        <v>85.946260210000005</v>
      </c>
      <c r="K84" s="167">
        <v>93.005059598374345</v>
      </c>
      <c r="L84" s="167">
        <v>90.71758414546413</v>
      </c>
      <c r="M84" s="167">
        <v>108.2282778</v>
      </c>
      <c r="N84" s="167">
        <v>104.58250941307283</v>
      </c>
    </row>
    <row r="85" spans="1:14" ht="12.75" customHeight="1" x14ac:dyDescent="0.2">
      <c r="B85" s="91" t="s">
        <v>1</v>
      </c>
      <c r="C85" s="167">
        <v>93.423652204671185</v>
      </c>
      <c r="D85" s="167">
        <v>83.194173487920153</v>
      </c>
      <c r="E85" s="167">
        <v>92.045065249999979</v>
      </c>
      <c r="F85" s="167">
        <v>91.459047256005334</v>
      </c>
      <c r="G85" s="167">
        <v>94.195344902354876</v>
      </c>
      <c r="H85" s="167">
        <v>93.872955502346841</v>
      </c>
      <c r="I85" s="167">
        <v>92.439901648487947</v>
      </c>
      <c r="J85" s="167">
        <v>93.295373240000018</v>
      </c>
      <c r="K85" s="167">
        <v>93.955501578255578</v>
      </c>
      <c r="L85" s="167">
        <v>90.355225055482222</v>
      </c>
      <c r="M85" s="167">
        <v>108.33819490000002</v>
      </c>
      <c r="N85" s="167">
        <v>101.72140561271519</v>
      </c>
    </row>
    <row r="86" spans="1:14" ht="12.75" customHeight="1" x14ac:dyDescent="0.2">
      <c r="B86" s="91" t="s">
        <v>2</v>
      </c>
      <c r="C86" s="167">
        <v>90.998949254549942</v>
      </c>
      <c r="D86" s="167">
        <v>82.776906687930548</v>
      </c>
      <c r="E86" s="167">
        <v>88.849107550000014</v>
      </c>
      <c r="F86" s="167">
        <v>86.588971135153088</v>
      </c>
      <c r="G86" s="167">
        <v>91.55027710228876</v>
      </c>
      <c r="H86" s="167">
        <v>87.43359032218585</v>
      </c>
      <c r="I86" s="167">
        <v>94.706994168941407</v>
      </c>
      <c r="J86" s="167">
        <v>89.380563079999988</v>
      </c>
      <c r="K86" s="167">
        <v>95.468698228066387</v>
      </c>
      <c r="L86" s="167">
        <v>87.452138275627405</v>
      </c>
      <c r="M86" s="167">
        <v>107.89462260000002</v>
      </c>
      <c r="N86" s="167">
        <v>98.624432982328045</v>
      </c>
    </row>
    <row r="87" spans="1:14" ht="26.25" customHeight="1" x14ac:dyDescent="0.2">
      <c r="A87" s="127">
        <v>2011</v>
      </c>
      <c r="B87" s="91" t="s">
        <v>3</v>
      </c>
      <c r="C87" s="167">
        <v>92.380083684619009</v>
      </c>
      <c r="D87" s="167">
        <v>82.395537257940106</v>
      </c>
      <c r="E87" s="167">
        <v>91.50333692000001</v>
      </c>
      <c r="F87" s="167">
        <v>89.173757175605402</v>
      </c>
      <c r="G87" s="167">
        <v>99.309272912482726</v>
      </c>
      <c r="H87" s="167">
        <v>91.106291422277664</v>
      </c>
      <c r="I87" s="167">
        <v>97.239676109447956</v>
      </c>
      <c r="J87" s="167">
        <v>98.404498790000005</v>
      </c>
      <c r="K87" s="167">
        <v>104.44915498694384</v>
      </c>
      <c r="L87" s="167">
        <v>85.179439985741027</v>
      </c>
      <c r="M87" s="167">
        <v>99.081237130000019</v>
      </c>
      <c r="N87" s="167">
        <v>104.01145381300144</v>
      </c>
    </row>
    <row r="88" spans="1:14" ht="12.75" customHeight="1" x14ac:dyDescent="0.2">
      <c r="B88" s="91" t="s">
        <v>4</v>
      </c>
      <c r="C88" s="167">
        <v>94.348417224717423</v>
      </c>
      <c r="D88" s="167">
        <v>87.406729117814805</v>
      </c>
      <c r="E88" s="167">
        <v>92.348981710000004</v>
      </c>
      <c r="F88" s="167">
        <v>91.500928066012676</v>
      </c>
      <c r="G88" s="167">
        <v>99.482420672487052</v>
      </c>
      <c r="H88" s="167">
        <v>93.171358432329285</v>
      </c>
      <c r="I88" s="167">
        <v>96.764375949352882</v>
      </c>
      <c r="J88" s="167">
        <v>91.697233429999969</v>
      </c>
      <c r="K88" s="167">
        <v>112.38418698595197</v>
      </c>
      <c r="L88" s="167">
        <v>85.378492665731073</v>
      </c>
      <c r="M88" s="167">
        <v>108.42257180000001</v>
      </c>
      <c r="N88" s="167">
        <v>101.41893701267738</v>
      </c>
    </row>
    <row r="89" spans="1:14" ht="12.75" customHeight="1" x14ac:dyDescent="0.2">
      <c r="B89" s="91" t="s">
        <v>1</v>
      </c>
      <c r="C89" s="167">
        <v>92.96745474464835</v>
      </c>
      <c r="D89" s="167">
        <v>89.576808047760579</v>
      </c>
      <c r="E89" s="167">
        <v>90.109911150000016</v>
      </c>
      <c r="F89" s="167">
        <v>87.425930795299536</v>
      </c>
      <c r="G89" s="167">
        <v>85.779044132144492</v>
      </c>
      <c r="H89" s="167">
        <v>90.190175172254754</v>
      </c>
      <c r="I89" s="167">
        <v>99.254023929850803</v>
      </c>
      <c r="J89" s="167">
        <v>88.944228669999973</v>
      </c>
      <c r="K89" s="167">
        <v>108.99168818637602</v>
      </c>
      <c r="L89" s="167">
        <v>84.950839485752468</v>
      </c>
      <c r="M89" s="167">
        <v>106.39820400000001</v>
      </c>
      <c r="N89" s="167">
        <v>101.07379491263423</v>
      </c>
    </row>
    <row r="90" spans="1:14" ht="12.75" customHeight="1" x14ac:dyDescent="0.2">
      <c r="B90" s="91" t="s">
        <v>2</v>
      </c>
      <c r="C90" s="167">
        <v>94.457389244722847</v>
      </c>
      <c r="D90" s="167">
        <v>92.477357597688055</v>
      </c>
      <c r="E90" s="167">
        <v>91.913216150000011</v>
      </c>
      <c r="F90" s="167">
        <v>91.712102936049618</v>
      </c>
      <c r="G90" s="167">
        <v>77.71018563194275</v>
      </c>
      <c r="H90" s="167">
        <v>92.539169432313514</v>
      </c>
      <c r="I90" s="167">
        <v>98.410621119682133</v>
      </c>
      <c r="J90" s="167">
        <v>93.306457230000021</v>
      </c>
      <c r="K90" s="167">
        <v>106.1981963867252</v>
      </c>
      <c r="L90" s="167">
        <v>87.18767401564061</v>
      </c>
      <c r="M90" s="167">
        <v>103.24142210000001</v>
      </c>
      <c r="N90" s="167">
        <v>102.21945271277743</v>
      </c>
    </row>
    <row r="91" spans="1:14" ht="26.25" customHeight="1" x14ac:dyDescent="0.2">
      <c r="A91" s="127">
        <v>2012</v>
      </c>
      <c r="B91" s="91" t="s">
        <v>3</v>
      </c>
      <c r="C91" s="167">
        <v>95.127304204756356</v>
      </c>
      <c r="D91" s="167">
        <v>92.884795857677872</v>
      </c>
      <c r="E91" s="167">
        <v>92.494470779999986</v>
      </c>
      <c r="F91" s="167">
        <v>89.768565935709503</v>
      </c>
      <c r="G91" s="167">
        <v>86.877483652171932</v>
      </c>
      <c r="H91" s="167">
        <v>100.95107100252379</v>
      </c>
      <c r="I91" s="167">
        <v>99.174063579834808</v>
      </c>
      <c r="J91" s="167">
        <v>97.949868330000015</v>
      </c>
      <c r="K91" s="167">
        <v>90.696963958662892</v>
      </c>
      <c r="L91" s="167">
        <v>86.301566505684917</v>
      </c>
      <c r="M91" s="167">
        <v>107.62141209999999</v>
      </c>
      <c r="N91" s="167">
        <v>100.33470841254186</v>
      </c>
    </row>
    <row r="92" spans="1:14" ht="12.75" customHeight="1" x14ac:dyDescent="0.2">
      <c r="B92" s="91" t="s">
        <v>4</v>
      </c>
      <c r="C92" s="167">
        <v>93.979302644698961</v>
      </c>
      <c r="D92" s="167">
        <v>93.428676377664274</v>
      </c>
      <c r="E92" s="167">
        <v>92.617237029999998</v>
      </c>
      <c r="F92" s="167">
        <v>90.520959135841196</v>
      </c>
      <c r="G92" s="167">
        <v>83.52712303208817</v>
      </c>
      <c r="H92" s="167">
        <v>98.844734912471139</v>
      </c>
      <c r="I92" s="167">
        <v>103.41570212068314</v>
      </c>
      <c r="J92" s="167">
        <v>99.775177979999981</v>
      </c>
      <c r="K92" s="167">
        <v>87.153810569105758</v>
      </c>
      <c r="L92" s="167">
        <v>85.332053135733403</v>
      </c>
      <c r="M92" s="167">
        <v>95.660057140000035</v>
      </c>
      <c r="N92" s="167">
        <v>97.132230672141546</v>
      </c>
    </row>
    <row r="93" spans="1:14" ht="12.75" customHeight="1" x14ac:dyDescent="0.2">
      <c r="B93" s="91" t="s">
        <v>1</v>
      </c>
      <c r="C93" s="167">
        <v>94.850754714742536</v>
      </c>
      <c r="D93" s="167">
        <v>97.528042207561796</v>
      </c>
      <c r="E93" s="167">
        <v>92.389722989999981</v>
      </c>
      <c r="F93" s="167">
        <v>92.948458516265987</v>
      </c>
      <c r="G93" s="167">
        <v>72.840308181820987</v>
      </c>
      <c r="H93" s="167">
        <v>94.347528672358706</v>
      </c>
      <c r="I93" s="167">
        <v>100.66823672013365</v>
      </c>
      <c r="J93" s="167">
        <v>103.7739727</v>
      </c>
      <c r="K93" s="167">
        <v>86.218243449222726</v>
      </c>
      <c r="L93" s="167">
        <v>86.949732355652515</v>
      </c>
      <c r="M93" s="167">
        <v>102.0050049</v>
      </c>
      <c r="N93" s="167">
        <v>94.772049101846505</v>
      </c>
    </row>
    <row r="94" spans="1:14" ht="12.75" customHeight="1" x14ac:dyDescent="0.2">
      <c r="B94" s="91" t="s">
        <v>2</v>
      </c>
      <c r="C94" s="167">
        <v>95.886584454794345</v>
      </c>
      <c r="D94" s="167">
        <v>96.817286537579562</v>
      </c>
      <c r="E94" s="167">
        <v>93.710068629999981</v>
      </c>
      <c r="F94" s="167">
        <v>92.970232516269803</v>
      </c>
      <c r="G94" s="167">
        <v>71.097665531777437</v>
      </c>
      <c r="H94" s="167">
        <v>95.593336492389867</v>
      </c>
      <c r="I94" s="167">
        <v>105.61079782112213</v>
      </c>
      <c r="J94" s="167">
        <v>106.9146317</v>
      </c>
      <c r="K94" s="167">
        <v>88.696818228912889</v>
      </c>
      <c r="L94" s="167">
        <v>87.119869065643996</v>
      </c>
      <c r="M94" s="167">
        <v>105.19148490000001</v>
      </c>
      <c r="N94" s="167">
        <v>94.244490401780553</v>
      </c>
    </row>
    <row r="95" spans="1:14" ht="26.25" customHeight="1" x14ac:dyDescent="0.2">
      <c r="A95" s="127">
        <v>2013</v>
      </c>
      <c r="B95" s="91" t="s">
        <v>3</v>
      </c>
      <c r="C95" s="167">
        <v>95.984595194799198</v>
      </c>
      <c r="D95" s="167">
        <v>100.81252719747967</v>
      </c>
      <c r="E95" s="167">
        <v>93.173523720000006</v>
      </c>
      <c r="F95" s="167">
        <v>94.210672916486885</v>
      </c>
      <c r="G95" s="167">
        <v>82.947326092073681</v>
      </c>
      <c r="H95" s="167">
        <v>87.265327102181629</v>
      </c>
      <c r="I95" s="167">
        <v>102.40335772048068</v>
      </c>
      <c r="J95" s="167">
        <v>101.1592064</v>
      </c>
      <c r="K95" s="167">
        <v>96.305448537961809</v>
      </c>
      <c r="L95" s="167">
        <v>87.883447695605838</v>
      </c>
      <c r="M95" s="167">
        <v>102.84927439999998</v>
      </c>
      <c r="N95" s="167">
        <v>95.586520331948336</v>
      </c>
    </row>
    <row r="96" spans="1:14" ht="12.75" customHeight="1" x14ac:dyDescent="0.2">
      <c r="B96" s="91" t="s">
        <v>4</v>
      </c>
      <c r="C96" s="167">
        <v>97.594806394879726</v>
      </c>
      <c r="D96" s="167">
        <v>94.342552277641431</v>
      </c>
      <c r="E96" s="167">
        <v>95.233627350000006</v>
      </c>
      <c r="F96" s="167">
        <v>96.008034176801416</v>
      </c>
      <c r="G96" s="167">
        <v>92.724293292318094</v>
      </c>
      <c r="H96" s="167">
        <v>90.315038322257905</v>
      </c>
      <c r="I96" s="167">
        <v>103.75019632075004</v>
      </c>
      <c r="J96" s="167">
        <v>99.359000809999998</v>
      </c>
      <c r="K96" s="167">
        <v>94.812258858148454</v>
      </c>
      <c r="L96" s="167">
        <v>90.668781615466585</v>
      </c>
      <c r="M96" s="167">
        <v>111.89757740000002</v>
      </c>
      <c r="N96" s="167">
        <v>96.291705992036469</v>
      </c>
    </row>
    <row r="97" spans="1:14" ht="12.75" customHeight="1" x14ac:dyDescent="0.2">
      <c r="B97" s="91" t="s">
        <v>1</v>
      </c>
      <c r="C97" s="167">
        <v>96.610389514830516</v>
      </c>
      <c r="D97" s="167">
        <v>92.31379663769215</v>
      </c>
      <c r="E97" s="167">
        <v>95.21927405000001</v>
      </c>
      <c r="F97" s="167">
        <v>91.73680433605395</v>
      </c>
      <c r="G97" s="167">
        <v>95.813869862395336</v>
      </c>
      <c r="H97" s="167">
        <v>86.531500942163305</v>
      </c>
      <c r="I97" s="167">
        <v>108.33219412166643</v>
      </c>
      <c r="J97" s="167">
        <v>97.629195839999994</v>
      </c>
      <c r="K97" s="167">
        <v>97.762311007779715</v>
      </c>
      <c r="L97" s="167">
        <v>93.579273855321034</v>
      </c>
      <c r="M97" s="167">
        <v>106.49384759999998</v>
      </c>
      <c r="N97" s="167">
        <v>96.870169622108804</v>
      </c>
    </row>
    <row r="98" spans="1:14" ht="12.75" customHeight="1" x14ac:dyDescent="0.2">
      <c r="B98" s="91" t="s">
        <v>2</v>
      </c>
      <c r="C98" s="167">
        <v>97.49448189487471</v>
      </c>
      <c r="D98" s="167">
        <v>97.246992027568808</v>
      </c>
      <c r="E98" s="167">
        <v>95.591023440000001</v>
      </c>
      <c r="F98" s="167">
        <v>94.26091559649565</v>
      </c>
      <c r="G98" s="167">
        <v>90.718692782267951</v>
      </c>
      <c r="H98" s="167">
        <v>82.360032022059016</v>
      </c>
      <c r="I98" s="167">
        <v>108.52435142170484</v>
      </c>
      <c r="J98" s="167">
        <v>100.82705190000001</v>
      </c>
      <c r="K98" s="167">
        <v>96.694821157913154</v>
      </c>
      <c r="L98" s="167">
        <v>94.331570625283419</v>
      </c>
      <c r="M98" s="167">
        <v>106.807642</v>
      </c>
      <c r="N98" s="167">
        <v>95.169908171896253</v>
      </c>
    </row>
    <row r="99" spans="1:14" ht="26.25" customHeight="1" x14ac:dyDescent="0.2">
      <c r="A99" s="127">
        <v>2014</v>
      </c>
      <c r="B99" s="91" t="s">
        <v>3</v>
      </c>
      <c r="C99" s="167">
        <v>99.922996984996104</v>
      </c>
      <c r="D99" s="167">
        <v>103.35500469741611</v>
      </c>
      <c r="E99" s="167">
        <v>98.745393859999965</v>
      </c>
      <c r="F99" s="167">
        <v>94.499250296537369</v>
      </c>
      <c r="G99" s="167">
        <v>96.373588672409326</v>
      </c>
      <c r="H99" s="167">
        <v>91.187606462279717</v>
      </c>
      <c r="I99" s="167">
        <v>112.28792152245758</v>
      </c>
      <c r="J99" s="167">
        <v>108.68468989999998</v>
      </c>
      <c r="K99" s="167">
        <v>98.198171357725215</v>
      </c>
      <c r="L99" s="167">
        <v>96.186717675190692</v>
      </c>
      <c r="M99" s="167">
        <v>104.61504119999999</v>
      </c>
      <c r="N99" s="167">
        <v>96.170107132021244</v>
      </c>
    </row>
    <row r="100" spans="1:14" ht="12.75" x14ac:dyDescent="0.2">
      <c r="B100" s="91" t="s">
        <v>4</v>
      </c>
      <c r="C100" s="167">
        <v>100.34516800501726</v>
      </c>
      <c r="D100" s="167">
        <v>109.92344949725191</v>
      </c>
      <c r="E100" s="167">
        <v>99.629210579999992</v>
      </c>
      <c r="F100" s="167">
        <v>92.919816286260968</v>
      </c>
      <c r="G100" s="167">
        <v>95.159217742378985</v>
      </c>
      <c r="H100" s="167">
        <v>88.553393842213836</v>
      </c>
      <c r="I100" s="167">
        <v>112.83089062256617</v>
      </c>
      <c r="J100" s="167">
        <v>116.8210076</v>
      </c>
      <c r="K100" s="167">
        <v>101.31735968733533</v>
      </c>
      <c r="L100" s="167">
        <v>99.637174635018113</v>
      </c>
      <c r="M100" s="167">
        <v>99.557116750000006</v>
      </c>
      <c r="N100" s="167">
        <v>95.353714611919216</v>
      </c>
    </row>
    <row r="101" spans="1:14" ht="12.75" x14ac:dyDescent="0.2">
      <c r="B101" s="91" t="s">
        <v>1</v>
      </c>
      <c r="C101" s="167">
        <v>100.93028410504651</v>
      </c>
      <c r="D101" s="167">
        <v>109.7276334972568</v>
      </c>
      <c r="E101" s="167">
        <v>101.85127470000002</v>
      </c>
      <c r="F101" s="167">
        <v>96.497625676887068</v>
      </c>
      <c r="G101" s="167">
        <v>96.588061942414711</v>
      </c>
      <c r="H101" s="167">
        <v>87.829743952195756</v>
      </c>
      <c r="I101" s="167">
        <v>114.07853572281572</v>
      </c>
      <c r="J101" s="167">
        <v>117.11444109999999</v>
      </c>
      <c r="K101" s="167">
        <v>97.920021317760003</v>
      </c>
      <c r="L101" s="167">
        <v>104.30438639478479</v>
      </c>
      <c r="M101" s="167">
        <v>95.508997879999995</v>
      </c>
      <c r="N101" s="167">
        <v>93.907482131738462</v>
      </c>
    </row>
    <row r="102" spans="1:14" ht="12.75" x14ac:dyDescent="0.2">
      <c r="B102" s="91" t="s">
        <v>2</v>
      </c>
      <c r="C102" s="167">
        <v>101.94853870509745</v>
      </c>
      <c r="D102" s="167">
        <v>109.75164519725621</v>
      </c>
      <c r="E102" s="167">
        <v>102.45485290000001</v>
      </c>
      <c r="F102" s="167">
        <v>99.55603813742232</v>
      </c>
      <c r="G102" s="167">
        <v>95.675251002391889</v>
      </c>
      <c r="H102" s="167">
        <v>89.617642152240407</v>
      </c>
      <c r="I102" s="167">
        <v>112.60052372252011</v>
      </c>
      <c r="J102" s="167">
        <v>119.3475114</v>
      </c>
      <c r="K102" s="167">
        <v>96.593141237925877</v>
      </c>
      <c r="L102" s="167">
        <v>103.00711809484966</v>
      </c>
      <c r="M102" s="167">
        <v>99.191570859999999</v>
      </c>
      <c r="N102" s="167">
        <v>94.309435681788671</v>
      </c>
    </row>
    <row r="103" spans="1:14" ht="23.25" customHeight="1" x14ac:dyDescent="0.2">
      <c r="A103" s="127">
        <v>2015</v>
      </c>
      <c r="B103" s="91" t="s">
        <v>3</v>
      </c>
      <c r="C103" s="167">
        <v>102.15293260510765</v>
      </c>
      <c r="D103" s="167">
        <v>106.32870839734177</v>
      </c>
      <c r="E103" s="167">
        <v>101.89834319999999</v>
      </c>
      <c r="F103" s="167">
        <v>98.148389857175985</v>
      </c>
      <c r="G103" s="167">
        <v>89.612727592240319</v>
      </c>
      <c r="H103" s="167">
        <v>101.12182130252805</v>
      </c>
      <c r="I103" s="167">
        <v>107.53969372150794</v>
      </c>
      <c r="J103" s="167">
        <v>101.74010129999999</v>
      </c>
      <c r="K103" s="167">
        <v>101.70898538728638</v>
      </c>
      <c r="L103" s="167">
        <v>105.05272209474734</v>
      </c>
      <c r="M103" s="167">
        <v>102.15702430000002</v>
      </c>
      <c r="N103" s="167">
        <v>98.703984982338</v>
      </c>
    </row>
    <row r="104" spans="1:14" ht="14.25" customHeight="1" x14ac:dyDescent="0.2">
      <c r="B104" s="91" t="s">
        <v>4</v>
      </c>
      <c r="C104" s="167">
        <v>100.56266680502816</v>
      </c>
      <c r="D104" s="167">
        <v>101.01484609747463</v>
      </c>
      <c r="E104" s="167">
        <v>99.652431560000011</v>
      </c>
      <c r="F104" s="167">
        <v>96.729506506927692</v>
      </c>
      <c r="G104" s="167">
        <v>101.31050370253274</v>
      </c>
      <c r="H104" s="167">
        <v>101.59471050253988</v>
      </c>
      <c r="I104" s="167">
        <v>102.03219982040645</v>
      </c>
      <c r="J104" s="167">
        <v>97.1646298</v>
      </c>
      <c r="K104" s="167">
        <v>97.089913277863772</v>
      </c>
      <c r="L104" s="167">
        <v>101.38920119493056</v>
      </c>
      <c r="M104" s="167">
        <v>103.74010689999997</v>
      </c>
      <c r="N104" s="167">
        <v>99.734059092466737</v>
      </c>
    </row>
    <row r="105" spans="1:14" ht="12.75" customHeight="1" x14ac:dyDescent="0.2">
      <c r="B105" s="91" t="s">
        <v>1</v>
      </c>
      <c r="C105" s="167">
        <v>98.47976977492398</v>
      </c>
      <c r="D105" s="167">
        <v>96.384661677590387</v>
      </c>
      <c r="E105" s="167">
        <v>99.124611849999994</v>
      </c>
      <c r="F105" s="167">
        <v>101.66324581779108</v>
      </c>
      <c r="G105" s="167">
        <v>105.50483420263761</v>
      </c>
      <c r="H105" s="167">
        <v>98.003283072450074</v>
      </c>
      <c r="I105" s="167">
        <v>95.926234809185246</v>
      </c>
      <c r="J105" s="167">
        <v>98.841225599999987</v>
      </c>
      <c r="K105" s="167">
        <v>98.929619347633803</v>
      </c>
      <c r="L105" s="167">
        <v>97.907647865104636</v>
      </c>
      <c r="M105" s="167">
        <v>96.587310390000013</v>
      </c>
      <c r="N105" s="167">
        <v>100.42018031255252</v>
      </c>
    </row>
    <row r="106" spans="1:14" ht="12" customHeight="1" x14ac:dyDescent="0.2">
      <c r="B106" s="91" t="s">
        <v>2</v>
      </c>
      <c r="C106" s="167">
        <v>98.804630814940225</v>
      </c>
      <c r="D106" s="167">
        <v>96.271783827593183</v>
      </c>
      <c r="E106" s="167">
        <v>99.324613389999982</v>
      </c>
      <c r="F106" s="167">
        <v>103.4588578181053</v>
      </c>
      <c r="G106" s="167">
        <v>103.57193450258927</v>
      </c>
      <c r="H106" s="167">
        <v>99.280185122482024</v>
      </c>
      <c r="I106" s="167">
        <v>94.501871648900391</v>
      </c>
      <c r="J106" s="167">
        <v>102.25404330000001</v>
      </c>
      <c r="K106" s="167">
        <v>102.27148198721608</v>
      </c>
      <c r="L106" s="167">
        <v>95.650428845217476</v>
      </c>
      <c r="M106" s="167">
        <v>97.515558409999997</v>
      </c>
      <c r="N106" s="167">
        <v>101.14177561264273</v>
      </c>
    </row>
    <row r="107" spans="1:14" ht="23.25" customHeight="1" x14ac:dyDescent="0.2">
      <c r="A107" s="127">
        <v>2016</v>
      </c>
      <c r="B107" s="91" t="s">
        <v>3</v>
      </c>
      <c r="C107" s="167">
        <v>95.859193574792982</v>
      </c>
      <c r="D107" s="167">
        <v>87.40130373781497</v>
      </c>
      <c r="E107" s="167">
        <v>95.265045259999994</v>
      </c>
      <c r="F107" s="167">
        <v>98.65243804726417</v>
      </c>
      <c r="G107" s="167">
        <v>104.43575370261088</v>
      </c>
      <c r="H107" s="167">
        <v>97.444403922436123</v>
      </c>
      <c r="I107" s="167">
        <v>89.136180267827228</v>
      </c>
      <c r="J107" s="167">
        <v>99.053198200000011</v>
      </c>
      <c r="K107" s="167">
        <v>101.64292598729463</v>
      </c>
      <c r="L107" s="167">
        <v>90.38698425548067</v>
      </c>
      <c r="M107" s="167">
        <v>99.005738350000001</v>
      </c>
      <c r="N107" s="167">
        <v>104.36559481304569</v>
      </c>
    </row>
    <row r="108" spans="1:14" ht="12" customHeight="1" x14ac:dyDescent="0.2">
      <c r="B108" s="127" t="s">
        <v>4</v>
      </c>
      <c r="C108" s="167">
        <v>94.911474404745562</v>
      </c>
      <c r="D108" s="167">
        <v>87.667992067808271</v>
      </c>
      <c r="E108" s="167">
        <v>95.240486209999986</v>
      </c>
      <c r="F108" s="167">
        <v>99.968693097494537</v>
      </c>
      <c r="G108" s="167">
        <v>93.901559912347537</v>
      </c>
      <c r="H108" s="167">
        <v>96.681557272417052</v>
      </c>
      <c r="I108" s="167">
        <v>86.638200847327639</v>
      </c>
      <c r="J108" s="167">
        <v>105.3578552</v>
      </c>
      <c r="K108" s="167">
        <v>105.93173208675854</v>
      </c>
      <c r="L108" s="167">
        <v>90.020868695498947</v>
      </c>
      <c r="M108" s="167">
        <v>92.872686640000012</v>
      </c>
      <c r="N108" s="167">
        <v>108.21323741352667</v>
      </c>
    </row>
    <row r="109" spans="1:14" ht="12" customHeight="1" x14ac:dyDescent="0.2">
      <c r="B109" s="127" t="s">
        <v>1</v>
      </c>
      <c r="C109" s="167">
        <v>93.824071174691184</v>
      </c>
      <c r="D109" s="167">
        <v>89.672049377758199</v>
      </c>
      <c r="E109" s="167">
        <v>92.857588059999983</v>
      </c>
      <c r="F109" s="167">
        <v>97.768224427109445</v>
      </c>
      <c r="G109" s="167">
        <v>86.162076662154035</v>
      </c>
      <c r="H109" s="167">
        <v>88.898521772222495</v>
      </c>
      <c r="I109" s="167">
        <v>86.570518857314099</v>
      </c>
      <c r="J109" s="167">
        <v>107.400077</v>
      </c>
      <c r="K109" s="167">
        <v>104.23566488697055</v>
      </c>
      <c r="L109" s="167">
        <v>88.287150235585656</v>
      </c>
      <c r="M109" s="167">
        <v>93.451465520000028</v>
      </c>
      <c r="N109" s="167">
        <v>108.85253351360657</v>
      </c>
    </row>
    <row r="110" spans="1:14" ht="12" customHeight="1" x14ac:dyDescent="0.2">
      <c r="B110" s="127" t="s">
        <v>2</v>
      </c>
      <c r="C110" s="167">
        <v>93.887905434694389</v>
      </c>
      <c r="D110" s="167">
        <v>90.188927467745273</v>
      </c>
      <c r="E110" s="167">
        <v>92.489524669999994</v>
      </c>
      <c r="F110" s="167">
        <v>94.943943076615199</v>
      </c>
      <c r="G110" s="167">
        <v>85.287429742132161</v>
      </c>
      <c r="H110" s="167">
        <v>93.281781212332049</v>
      </c>
      <c r="I110" s="167">
        <v>83.926285346785264</v>
      </c>
      <c r="J110" s="167">
        <v>108.4967419</v>
      </c>
      <c r="K110" s="167">
        <v>103.00683958712415</v>
      </c>
      <c r="L110" s="167">
        <v>89.373818055531331</v>
      </c>
      <c r="M110" s="167">
        <v>94.5525576</v>
      </c>
      <c r="N110" s="167">
        <v>109.02247491362782</v>
      </c>
    </row>
    <row r="111" spans="1:14" ht="19.5" customHeight="1" x14ac:dyDescent="0.2">
      <c r="A111" s="127">
        <v>2017</v>
      </c>
      <c r="B111" s="122" t="s">
        <v>3</v>
      </c>
      <c r="C111" s="167">
        <v>95.600269677066834</v>
      </c>
      <c r="D111" s="167">
        <v>92.209151002885889</v>
      </c>
      <c r="E111" s="167">
        <v>95.651641059096193</v>
      </c>
      <c r="F111" s="167">
        <v>96.090724941803657</v>
      </c>
      <c r="G111" s="167">
        <v>89.994638733532881</v>
      </c>
      <c r="H111" s="167">
        <v>104.94088430645986</v>
      </c>
      <c r="I111" s="167">
        <v>88.166537673749801</v>
      </c>
      <c r="J111" s="167">
        <v>105.26632265581969</v>
      </c>
      <c r="K111" s="167">
        <v>104.89539069946663</v>
      </c>
      <c r="L111" s="167">
        <v>91.413313694446671</v>
      </c>
      <c r="M111" s="167">
        <v>92.889426984724594</v>
      </c>
      <c r="N111" s="167">
        <v>107.47261422703069</v>
      </c>
    </row>
    <row r="112" spans="1:14" ht="12.75" x14ac:dyDescent="0.2">
      <c r="B112" s="127" t="s">
        <v>4</v>
      </c>
      <c r="C112" s="167">
        <v>95.200454354179243</v>
      </c>
      <c r="D112" s="167">
        <v>92.992011128299907</v>
      </c>
      <c r="E112" s="167">
        <v>95.012599882742606</v>
      </c>
      <c r="F112" s="167">
        <v>96.119854998923202</v>
      </c>
      <c r="G112" s="167">
        <v>88.282733059426747</v>
      </c>
      <c r="H112" s="167">
        <v>102.74053664488525</v>
      </c>
      <c r="I112" s="167">
        <v>86.84231243923449</v>
      </c>
      <c r="J112" s="167">
        <v>100.85966437102954</v>
      </c>
      <c r="K112" s="167">
        <v>106.45241701754199</v>
      </c>
      <c r="L112" s="167">
        <v>92.138180365139178</v>
      </c>
      <c r="M112" s="167">
        <v>92.909878729568575</v>
      </c>
      <c r="N112" s="167">
        <v>106.08504197569619</v>
      </c>
    </row>
    <row r="113" spans="1:14" ht="12.75" x14ac:dyDescent="0.2">
      <c r="B113" s="132" t="s">
        <v>1</v>
      </c>
      <c r="C113" s="167">
        <v>96.719925900184691</v>
      </c>
      <c r="D113" s="167">
        <v>94.251138084324822</v>
      </c>
      <c r="E113" s="167">
        <v>94.669897978587969</v>
      </c>
      <c r="F113" s="167">
        <v>96.020331790405692</v>
      </c>
      <c r="G113" s="167">
        <v>91.131503581425136</v>
      </c>
      <c r="H113" s="167">
        <v>94.58932498156183</v>
      </c>
      <c r="I113" s="167">
        <v>88.137072080867</v>
      </c>
      <c r="J113" s="167">
        <v>103.95708337699723</v>
      </c>
      <c r="K113" s="167">
        <v>108.39001740824895</v>
      </c>
      <c r="L113" s="167">
        <v>92.539287235768683</v>
      </c>
      <c r="M113" s="167">
        <v>101.19862838138461</v>
      </c>
      <c r="N113" s="167">
        <v>104.94138619311879</v>
      </c>
    </row>
    <row r="114" spans="1:14" ht="12.75" x14ac:dyDescent="0.2">
      <c r="B114" s="136" t="s">
        <v>2</v>
      </c>
      <c r="C114" s="167">
        <v>97.848173645346421</v>
      </c>
      <c r="D114" s="167">
        <v>93.750164625926843</v>
      </c>
      <c r="E114" s="167">
        <v>95.935752126516093</v>
      </c>
      <c r="F114" s="167">
        <v>97.979131664168875</v>
      </c>
      <c r="G114" s="167">
        <v>87.589263948902243</v>
      </c>
      <c r="H114" s="167">
        <v>101.15261673703138</v>
      </c>
      <c r="I114" s="167">
        <v>88.744259634899436</v>
      </c>
      <c r="J114" s="167">
        <v>99.95678845342168</v>
      </c>
      <c r="K114" s="167">
        <v>110.51570380711907</v>
      </c>
      <c r="L114" s="167">
        <v>92.895290861660371</v>
      </c>
      <c r="M114" s="167">
        <v>103.13861069216189</v>
      </c>
      <c r="N114" s="167">
        <v>105.13451174686666</v>
      </c>
    </row>
    <row r="115" spans="1:14" ht="19.5" customHeight="1" x14ac:dyDescent="0.2">
      <c r="A115" s="127">
        <v>2018</v>
      </c>
      <c r="B115" s="140" t="s">
        <v>3</v>
      </c>
      <c r="C115" s="167">
        <v>98.668662347605292</v>
      </c>
      <c r="D115" s="167">
        <v>92.882331762854477</v>
      </c>
      <c r="E115" s="167">
        <v>97.83031886332634</v>
      </c>
      <c r="F115" s="167">
        <v>99.636199500813461</v>
      </c>
      <c r="G115" s="167">
        <v>90.869661304926169</v>
      </c>
      <c r="H115" s="167">
        <v>107.0920236490453</v>
      </c>
      <c r="I115" s="167">
        <v>90.034611957637821</v>
      </c>
      <c r="J115" s="167">
        <v>112.74983899538093</v>
      </c>
      <c r="K115" s="167">
        <v>101.30125997156588</v>
      </c>
      <c r="L115" s="167">
        <v>92.118273413391421</v>
      </c>
      <c r="M115" s="167">
        <v>102.41870062098623</v>
      </c>
      <c r="N115" s="167">
        <v>103.82350342352439</v>
      </c>
    </row>
    <row r="116" spans="1:14" ht="14.25" customHeight="1" x14ac:dyDescent="0.2">
      <c r="B116" s="143" t="s">
        <v>4</v>
      </c>
      <c r="C116" s="167">
        <v>98.991190792575324</v>
      </c>
      <c r="D116" s="167">
        <v>93.083218155098095</v>
      </c>
      <c r="E116" s="167">
        <v>98.57028540927503</v>
      </c>
      <c r="F116" s="167">
        <v>102.83606621847014</v>
      </c>
      <c r="G116" s="167">
        <v>91.242828067284037</v>
      </c>
      <c r="H116" s="167">
        <v>101.87086155110426</v>
      </c>
      <c r="I116" s="167">
        <v>84.376174485586091</v>
      </c>
      <c r="J116" s="167">
        <v>121.00796495016866</v>
      </c>
      <c r="K116" s="167">
        <v>97.369602838324468</v>
      </c>
      <c r="L116" s="167">
        <v>96.270503596366041</v>
      </c>
      <c r="M116" s="167">
        <v>99.558492328120167</v>
      </c>
      <c r="N116" s="167">
        <v>109.48146922226066</v>
      </c>
    </row>
    <row r="117" spans="1:14" ht="12" customHeight="1" x14ac:dyDescent="0.2">
      <c r="B117" s="143" t="s">
        <v>1</v>
      </c>
      <c r="C117" s="167">
        <v>98.120542481280154</v>
      </c>
      <c r="D117" s="167">
        <v>93.780267099374782</v>
      </c>
      <c r="E117" s="167">
        <v>97.695730413025245</v>
      </c>
      <c r="F117" s="167">
        <v>97.723073644535575</v>
      </c>
      <c r="G117" s="167">
        <v>88.891769393997137</v>
      </c>
      <c r="H117" s="179">
        <v>105.3225899000736</v>
      </c>
      <c r="I117" s="167">
        <v>84.100447066406076</v>
      </c>
      <c r="J117" s="179">
        <v>122.12809842259547</v>
      </c>
      <c r="K117" s="179">
        <v>96.996149318922292</v>
      </c>
      <c r="L117" s="179">
        <v>96.855258212958759</v>
      </c>
      <c r="M117" s="167">
        <v>97.823824965766761</v>
      </c>
      <c r="N117" s="167">
        <v>108.70240575975056</v>
      </c>
    </row>
    <row r="118" spans="1:14" ht="12" customHeight="1" thickBot="1" x14ac:dyDescent="0.25">
      <c r="B118" s="143"/>
      <c r="C118" s="167"/>
      <c r="D118" s="167"/>
      <c r="E118" s="167"/>
      <c r="F118" s="167"/>
      <c r="G118" s="167"/>
      <c r="H118" s="179"/>
      <c r="I118" s="167"/>
      <c r="J118" s="179"/>
      <c r="K118" s="179"/>
      <c r="L118" s="179"/>
      <c r="M118" s="167"/>
      <c r="N118" s="167"/>
    </row>
    <row r="119" spans="1:14" ht="12.75" customHeight="1" x14ac:dyDescent="0.2">
      <c r="A119" s="90" t="s">
        <v>213</v>
      </c>
      <c r="B119" s="95"/>
      <c r="C119" s="183"/>
      <c r="D119" s="169"/>
      <c r="E119" s="169"/>
      <c r="F119" s="169"/>
      <c r="G119" s="169"/>
      <c r="H119" s="169"/>
      <c r="I119" s="169"/>
      <c r="J119" s="169"/>
      <c r="K119" s="169"/>
      <c r="L119" s="169"/>
      <c r="M119" s="169"/>
      <c r="N119" s="169"/>
    </row>
    <row r="120" spans="1:14" ht="12.75" customHeight="1" x14ac:dyDescent="0.2">
      <c r="A120" s="91">
        <v>2015</v>
      </c>
      <c r="C120" s="167">
        <v>-0.78060555960728362</v>
      </c>
      <c r="D120" s="167">
        <v>-7.5695314952510699</v>
      </c>
      <c r="E120" s="167">
        <v>-0.66572145789526305</v>
      </c>
      <c r="F120" s="167">
        <v>4.3098943660941469</v>
      </c>
      <c r="G120" s="167">
        <v>4.2220022097781973</v>
      </c>
      <c r="H120" s="167">
        <v>11.985723842112005</v>
      </c>
      <c r="I120" s="167">
        <v>-11.464833025447319</v>
      </c>
      <c r="J120" s="167">
        <v>-13.413850515290415</v>
      </c>
      <c r="K120" s="167">
        <v>1.5154496350725521</v>
      </c>
      <c r="L120" s="167">
        <v>-0.77775279093141858</v>
      </c>
      <c r="M120" s="167">
        <v>0.28261478776816507</v>
      </c>
      <c r="N120" s="167">
        <v>5.335024223669449</v>
      </c>
    </row>
    <row r="121" spans="1:14" ht="12.75" customHeight="1" x14ac:dyDescent="0.2">
      <c r="A121" s="91">
        <v>2016</v>
      </c>
      <c r="C121" s="167">
        <v>-5.3793388527689672</v>
      </c>
      <c r="D121" s="167">
        <v>-11.267431837218322</v>
      </c>
      <c r="E121" s="167">
        <v>-6.0368389500000008</v>
      </c>
      <c r="F121" s="167">
        <v>-2.166675337879187</v>
      </c>
      <c r="G121" s="167">
        <v>-7.5532949951888417</v>
      </c>
      <c r="H121" s="167">
        <v>-5.9234339551480826</v>
      </c>
      <c r="I121" s="167">
        <v>-13.432203670186437</v>
      </c>
      <c r="J121" s="167">
        <v>5.0769680750000212</v>
      </c>
      <c r="K121" s="167">
        <v>3.7042906370369444</v>
      </c>
      <c r="L121" s="167">
        <v>-10.482794689475849</v>
      </c>
      <c r="M121" s="167">
        <v>-5.0293879724999879</v>
      </c>
      <c r="N121" s="167">
        <v>7.6134601634517018</v>
      </c>
    </row>
    <row r="122" spans="1:14" ht="12.75" customHeight="1" x14ac:dyDescent="0.2">
      <c r="A122" s="91">
        <v>2017</v>
      </c>
      <c r="C122" s="167">
        <v>1.819417372580534</v>
      </c>
      <c r="D122" s="167">
        <v>5.148107557528947</v>
      </c>
      <c r="E122" s="167">
        <v>1.4413219996026738</v>
      </c>
      <c r="F122" s="167">
        <v>-1.3091794822663094</v>
      </c>
      <c r="G122" s="167">
        <v>-3.4583927829802241</v>
      </c>
      <c r="H122" s="167">
        <v>7.2061246574418814</v>
      </c>
      <c r="I122" s="167">
        <v>1.6227155904745327</v>
      </c>
      <c r="J122" s="167">
        <v>-2.4429743336815246</v>
      </c>
      <c r="K122" s="167">
        <v>3.7212458350098121</v>
      </c>
      <c r="L122" s="167">
        <v>3.0489253091201096</v>
      </c>
      <c r="M122" s="167">
        <v>2.6992815090183919</v>
      </c>
      <c r="N122" s="167">
        <v>-1.5844408545026001</v>
      </c>
    </row>
    <row r="123" spans="1:14" ht="12.75" customHeight="1" x14ac:dyDescent="0.2">
      <c r="A123" s="131"/>
      <c r="C123" s="167"/>
      <c r="D123" s="167"/>
      <c r="E123" s="167"/>
      <c r="F123" s="167"/>
      <c r="G123" s="167"/>
      <c r="H123" s="167"/>
      <c r="I123" s="167"/>
      <c r="J123" s="167"/>
      <c r="K123" s="167"/>
      <c r="L123" s="167"/>
      <c r="M123" s="167"/>
      <c r="N123" s="167"/>
    </row>
    <row r="124" spans="1:14" ht="12.75" customHeight="1" x14ac:dyDescent="0.2">
      <c r="A124" s="131" t="s">
        <v>11</v>
      </c>
      <c r="C124" s="205"/>
      <c r="D124" s="167"/>
      <c r="E124" s="167"/>
      <c r="F124" s="167"/>
      <c r="G124" s="167"/>
      <c r="H124" s="167"/>
      <c r="I124" s="167"/>
      <c r="J124" s="167"/>
      <c r="K124" s="167"/>
      <c r="L124" s="167"/>
      <c r="M124" s="167"/>
      <c r="N124" s="167"/>
    </row>
    <row r="125" spans="1:14" ht="12.75" x14ac:dyDescent="0.2">
      <c r="A125" s="127">
        <v>2015</v>
      </c>
      <c r="B125" s="127" t="s">
        <v>3</v>
      </c>
      <c r="C125" s="167">
        <v>0.20048732684776471</v>
      </c>
      <c r="D125" s="167">
        <v>-3.1188022683053207</v>
      </c>
      <c r="E125" s="167">
        <v>-0.54317553951611641</v>
      </c>
      <c r="F125" s="167">
        <v>-1.4139255705447829</v>
      </c>
      <c r="G125" s="167">
        <v>-6.33656389362387</v>
      </c>
      <c r="H125" s="167">
        <v>12.836958074331628</v>
      </c>
      <c r="I125" s="167">
        <v>-4.494499522474249</v>
      </c>
      <c r="J125" s="167">
        <v>-14.753060112822769</v>
      </c>
      <c r="K125" s="167">
        <v>5.2962809613565476</v>
      </c>
      <c r="L125" s="167">
        <v>1.9858860608196638</v>
      </c>
      <c r="M125" s="167">
        <v>2.9896224188096454</v>
      </c>
      <c r="N125" s="167">
        <v>4.6597132819000908</v>
      </c>
    </row>
    <row r="126" spans="1:14" ht="12.75" x14ac:dyDescent="0.2">
      <c r="B126" s="127" t="s">
        <v>4</v>
      </c>
      <c r="C126" s="167">
        <v>-1.5567500212910979</v>
      </c>
      <c r="D126" s="167">
        <v>-4.9975800326753417</v>
      </c>
      <c r="E126" s="167">
        <v>-2.2040708116243146</v>
      </c>
      <c r="F126" s="167">
        <v>-1.4456511740162381</v>
      </c>
      <c r="G126" s="167">
        <v>13.053699429304455</v>
      </c>
      <c r="H126" s="167">
        <v>0.46764308031703727</v>
      </c>
      <c r="I126" s="167">
        <v>-5.1213591098409399</v>
      </c>
      <c r="J126" s="167">
        <v>-4.4972153964230372</v>
      </c>
      <c r="K126" s="167">
        <v>-4.5414592347314713</v>
      </c>
      <c r="L126" s="167">
        <v>-3.4873164890602548</v>
      </c>
      <c r="M126" s="167">
        <v>1.5496561404832798</v>
      </c>
      <c r="N126" s="167">
        <v>1.043599313961896</v>
      </c>
    </row>
    <row r="127" spans="1:14" ht="12.75" x14ac:dyDescent="0.2">
      <c r="B127" s="127" t="s">
        <v>1</v>
      </c>
      <c r="C127" s="167">
        <v>-2.0712428342244738</v>
      </c>
      <c r="D127" s="167">
        <v>-4.5836672516595511</v>
      </c>
      <c r="E127" s="167">
        <v>-0.52966064323500817</v>
      </c>
      <c r="F127" s="167">
        <v>5.1005525501259807</v>
      </c>
      <c r="G127" s="167">
        <v>4.1400746682893175</v>
      </c>
      <c r="H127" s="167">
        <v>-3.5350535597028165</v>
      </c>
      <c r="I127" s="167">
        <v>-5.9843510401311644</v>
      </c>
      <c r="J127" s="167">
        <v>1.7255206997145223</v>
      </c>
      <c r="K127" s="167">
        <v>1.8948477835230237</v>
      </c>
      <c r="L127" s="167">
        <v>-3.4338502412424643</v>
      </c>
      <c r="M127" s="167">
        <v>-6.8949191626483275</v>
      </c>
      <c r="N127" s="167">
        <v>0.68795076258718613</v>
      </c>
    </row>
    <row r="128" spans="1:14" ht="12.75" x14ac:dyDescent="0.2">
      <c r="B128" s="127" t="s">
        <v>2</v>
      </c>
      <c r="C128" s="167">
        <v>0.3298759133563367</v>
      </c>
      <c r="D128" s="167">
        <v>-0.11711183919987933</v>
      </c>
      <c r="E128" s="167">
        <v>0.20176779133584954</v>
      </c>
      <c r="F128" s="167">
        <v>1.7662351677542043</v>
      </c>
      <c r="G128" s="167">
        <v>-1.8320484693013395</v>
      </c>
      <c r="H128" s="167">
        <v>1.302917626839073</v>
      </c>
      <c r="I128" s="167">
        <v>-1.4848525673067159</v>
      </c>
      <c r="J128" s="167">
        <v>3.4528281891316626</v>
      </c>
      <c r="K128" s="167">
        <v>3.3780203154720967</v>
      </c>
      <c r="L128" s="167">
        <v>-2.3054573050280136</v>
      </c>
      <c r="M128" s="167">
        <v>0.96104552062989956</v>
      </c>
      <c r="N128" s="167">
        <v>0.71857598526938737</v>
      </c>
    </row>
    <row r="129" spans="1:14" ht="12.75" x14ac:dyDescent="0.2">
      <c r="A129" s="127">
        <v>2016</v>
      </c>
      <c r="B129" s="127" t="s">
        <v>3</v>
      </c>
      <c r="C129" s="167">
        <v>-2.9810720568998472</v>
      </c>
      <c r="D129" s="167">
        <v>-9.2139978476598827</v>
      </c>
      <c r="E129" s="167">
        <v>-4.0871723447440171</v>
      </c>
      <c r="F129" s="167">
        <v>-4.6457305562868978</v>
      </c>
      <c r="G129" s="167">
        <v>0.83402825695026994</v>
      </c>
      <c r="H129" s="167">
        <v>-1.8490912338460008</v>
      </c>
      <c r="I129" s="167">
        <v>-5.6778678426689044</v>
      </c>
      <c r="J129" s="167">
        <v>-3.1302870739391087</v>
      </c>
      <c r="K129" s="167">
        <v>-0.61459557220459038</v>
      </c>
      <c r="L129" s="167">
        <v>-5.5027924634338703</v>
      </c>
      <c r="M129" s="167">
        <v>1.5281458305705486</v>
      </c>
      <c r="N129" s="167">
        <v>3.1874259482547407</v>
      </c>
    </row>
    <row r="130" spans="1:14" ht="12.75" x14ac:dyDescent="0.2">
      <c r="B130" s="127" t="s">
        <v>4</v>
      </c>
      <c r="C130" s="167">
        <v>-0.98865756606639765</v>
      </c>
      <c r="D130" s="167">
        <v>0.3051308373995365</v>
      </c>
      <c r="E130" s="167">
        <v>-2.577970748135483E-2</v>
      </c>
      <c r="F130" s="167">
        <v>1.3342346892630808</v>
      </c>
      <c r="G130" s="167">
        <v>-10.086769537049832</v>
      </c>
      <c r="H130" s="167">
        <v>-0.78285321610287451</v>
      </c>
      <c r="I130" s="167">
        <v>-2.8024304081618934</v>
      </c>
      <c r="J130" s="167">
        <v>6.3649201788216425</v>
      </c>
      <c r="K130" s="167">
        <v>4.2194831148406831</v>
      </c>
      <c r="L130" s="167">
        <v>-0.40505340785227384</v>
      </c>
      <c r="M130" s="167">
        <v>-6.1946426663864074</v>
      </c>
      <c r="N130" s="167">
        <v>3.6866963747712145</v>
      </c>
    </row>
    <row r="131" spans="1:14" ht="12.75" x14ac:dyDescent="0.2">
      <c r="B131" s="127" t="s">
        <v>1</v>
      </c>
      <c r="C131" s="167">
        <v>-1.1457026001062798</v>
      </c>
      <c r="D131" s="167">
        <v>2.2859623708500809</v>
      </c>
      <c r="E131" s="167">
        <v>-2.5019802447730499</v>
      </c>
      <c r="F131" s="167">
        <v>-2.2011577847067421</v>
      </c>
      <c r="G131" s="167">
        <v>-8.2421242601485307</v>
      </c>
      <c r="H131" s="167">
        <v>-8.0501759795454149</v>
      </c>
      <c r="I131" s="167">
        <v>-7.8120262599645773E-2</v>
      </c>
      <c r="J131" s="167">
        <v>1.9383669078335553</v>
      </c>
      <c r="K131" s="167">
        <v>-1.6010945600312687</v>
      </c>
      <c r="L131" s="167">
        <v>-1.9259072757648044</v>
      </c>
      <c r="M131" s="167">
        <v>0.62319601267002422</v>
      </c>
      <c r="N131" s="167">
        <v>0.59077439633090645</v>
      </c>
    </row>
    <row r="132" spans="1:14" ht="12.75" x14ac:dyDescent="0.2">
      <c r="B132" s="127" t="s">
        <v>2</v>
      </c>
      <c r="C132" s="167">
        <v>6.8036122504588903E-2</v>
      </c>
      <c r="D132" s="167">
        <v>0.57640936453859926</v>
      </c>
      <c r="E132" s="167">
        <v>-0.39637405804915371</v>
      </c>
      <c r="F132" s="167">
        <v>-2.8887518076999297</v>
      </c>
      <c r="G132" s="167">
        <v>-1.0151181980576074</v>
      </c>
      <c r="H132" s="167">
        <v>4.9306325377832749</v>
      </c>
      <c r="I132" s="167">
        <v>-3.0544272408567497</v>
      </c>
      <c r="J132" s="167">
        <v>1.0211025267700791</v>
      </c>
      <c r="K132" s="167">
        <v>-1.1788914103238124</v>
      </c>
      <c r="L132" s="167">
        <v>1.2308334984717506</v>
      </c>
      <c r="M132" s="167">
        <v>1.1782502006502105</v>
      </c>
      <c r="N132" s="167">
        <v>0.15612075763031807</v>
      </c>
    </row>
    <row r="133" spans="1:14" ht="12.75" x14ac:dyDescent="0.2">
      <c r="A133" s="127">
        <v>2017</v>
      </c>
      <c r="B133" s="122" t="s">
        <v>3</v>
      </c>
      <c r="C133" s="167">
        <v>1.8238390072121913</v>
      </c>
      <c r="D133" s="167">
        <v>2.239990641714984</v>
      </c>
      <c r="E133" s="167">
        <v>3.4188913829739542</v>
      </c>
      <c r="F133" s="167">
        <v>1.2078515258872935</v>
      </c>
      <c r="G133" s="167">
        <v>5.5192295108822398</v>
      </c>
      <c r="H133" s="167">
        <v>12.498799811282391</v>
      </c>
      <c r="I133" s="167">
        <v>5.0523531566346813</v>
      </c>
      <c r="J133" s="167">
        <v>-2.9774343336113729</v>
      </c>
      <c r="K133" s="167">
        <v>1.8334230230849125</v>
      </c>
      <c r="L133" s="167">
        <v>2.2819833406335199</v>
      </c>
      <c r="M133" s="167">
        <v>-1.7589483113838122</v>
      </c>
      <c r="N133" s="167">
        <v>-1.4215974163354739</v>
      </c>
    </row>
    <row r="134" spans="1:14" ht="12.75" x14ac:dyDescent="0.2">
      <c r="B134" s="127" t="s">
        <v>4</v>
      </c>
      <c r="C134" s="167">
        <v>-0.41821568520481467</v>
      </c>
      <c r="D134" s="167">
        <v>0.84900480798215661</v>
      </c>
      <c r="E134" s="167">
        <v>-0.66809222432343551</v>
      </c>
      <c r="F134" s="167">
        <v>3.0315160112692752E-2</v>
      </c>
      <c r="G134" s="167">
        <v>-1.9022307308493747</v>
      </c>
      <c r="H134" s="167">
        <v>-2.0967496854218504</v>
      </c>
      <c r="I134" s="167">
        <v>-1.5019589851826276</v>
      </c>
      <c r="J134" s="167">
        <v>-4.1861995114983008</v>
      </c>
      <c r="K134" s="167">
        <v>1.4843610455070877</v>
      </c>
      <c r="L134" s="167">
        <v>0.79295525060540939</v>
      </c>
      <c r="M134" s="167">
        <v>2.2017301115817567E-2</v>
      </c>
      <c r="N134" s="167">
        <v>-1.2910937928832023</v>
      </c>
    </row>
    <row r="135" spans="1:14" ht="12.75" x14ac:dyDescent="0.2">
      <c r="B135" s="132" t="s">
        <v>1</v>
      </c>
      <c r="C135" s="167">
        <v>1.5960759392517954</v>
      </c>
      <c r="D135" s="167">
        <v>1.354016265211988</v>
      </c>
      <c r="E135" s="167">
        <v>-0.36069100790586672</v>
      </c>
      <c r="F135" s="167">
        <v>-0.10354073933904751</v>
      </c>
      <c r="G135" s="167">
        <v>3.2268716919771512</v>
      </c>
      <c r="H135" s="167">
        <v>-7.9337834213358827</v>
      </c>
      <c r="I135" s="167">
        <v>1.490931788048</v>
      </c>
      <c r="J135" s="167">
        <v>3.0710185536343859</v>
      </c>
      <c r="K135" s="167">
        <v>1.82015631489858</v>
      </c>
      <c r="L135" s="167">
        <v>0.4353318776645354</v>
      </c>
      <c r="M135" s="167">
        <v>8.9212791633729083</v>
      </c>
      <c r="N135" s="167">
        <v>-1.0780556441118305</v>
      </c>
    </row>
    <row r="136" spans="1:14" ht="12.75" x14ac:dyDescent="0.2">
      <c r="B136" s="136" t="s">
        <v>2</v>
      </c>
      <c r="C136" s="167">
        <v>1.1665101422080104</v>
      </c>
      <c r="D136" s="167">
        <v>-0.53153040756894754</v>
      </c>
      <c r="E136" s="167">
        <v>1.3371242337394618</v>
      </c>
      <c r="F136" s="167">
        <v>2.0399844879091633</v>
      </c>
      <c r="G136" s="167">
        <v>-3.8869540096613586</v>
      </c>
      <c r="H136" s="167">
        <v>6.9387235364550159</v>
      </c>
      <c r="I136" s="167">
        <v>0.68891278062348515</v>
      </c>
      <c r="J136" s="167">
        <v>-3.8480253520278174</v>
      </c>
      <c r="K136" s="167">
        <v>1.9611459151849253</v>
      </c>
      <c r="L136" s="167">
        <v>0.38470539003037096</v>
      </c>
      <c r="M136" s="167">
        <v>1.9170045501665456</v>
      </c>
      <c r="N136" s="167">
        <v>0.18403183029473968</v>
      </c>
    </row>
    <row r="137" spans="1:14" ht="12.75" x14ac:dyDescent="0.2">
      <c r="A137" s="127">
        <v>2018</v>
      </c>
      <c r="B137" s="140" t="s">
        <v>3</v>
      </c>
      <c r="C137" s="167">
        <v>0.83853246482938903</v>
      </c>
      <c r="D137" s="167">
        <v>-0.92568676176209008</v>
      </c>
      <c r="E137" s="167">
        <v>1.9748286689948102</v>
      </c>
      <c r="F137" s="167">
        <v>1.6912456851774449</v>
      </c>
      <c r="G137" s="167">
        <v>3.7452048437553342</v>
      </c>
      <c r="H137" s="167">
        <v>5.8717283878624071</v>
      </c>
      <c r="I137" s="167">
        <v>1.4540121558813901</v>
      </c>
      <c r="J137" s="167">
        <v>12.798581006752352</v>
      </c>
      <c r="K137" s="167">
        <v>-8.3376782829297937</v>
      </c>
      <c r="L137" s="167">
        <v>-0.83644438922753084</v>
      </c>
      <c r="M137" s="167">
        <v>-0.69800249038101114</v>
      </c>
      <c r="N137" s="167">
        <v>-1.2469818916349795</v>
      </c>
    </row>
    <row r="138" spans="1:14" ht="12.75" x14ac:dyDescent="0.2">
      <c r="B138" s="143" t="s">
        <v>4</v>
      </c>
      <c r="C138" s="167">
        <v>0.32688032582601778</v>
      </c>
      <c r="D138" s="167">
        <v>0.21628052228115369</v>
      </c>
      <c r="E138" s="167">
        <v>0.75637752646238177</v>
      </c>
      <c r="F138" s="167">
        <v>3.2115503538757029</v>
      </c>
      <c r="G138" s="167">
        <v>0.41066155304094742</v>
      </c>
      <c r="H138" s="167">
        <v>-4.8753977374183188</v>
      </c>
      <c r="I138" s="167">
        <v>-6.2847357799621362</v>
      </c>
      <c r="J138" s="167">
        <v>7.3242906849082523</v>
      </c>
      <c r="K138" s="167">
        <v>-3.8811532396980875</v>
      </c>
      <c r="L138" s="167">
        <v>4.5074989240636354</v>
      </c>
      <c r="M138" s="167">
        <v>-2.792662155957859</v>
      </c>
      <c r="N138" s="167">
        <v>5.4496001504166891</v>
      </c>
    </row>
    <row r="139" spans="1:14" ht="13.5" customHeight="1" x14ac:dyDescent="0.2">
      <c r="A139" s="143"/>
      <c r="B139" s="195" t="s">
        <v>1</v>
      </c>
      <c r="C139" s="167">
        <v>-0.87952100012567147</v>
      </c>
      <c r="D139" s="167">
        <v>0.7488449132852848</v>
      </c>
      <c r="E139" s="167">
        <v>-0.88723999592629221</v>
      </c>
      <c r="F139" s="167">
        <v>-4.9719838204159483</v>
      </c>
      <c r="G139" s="167">
        <v>-2.5767051757242698</v>
      </c>
      <c r="H139" s="167">
        <v>3.3883372501348319</v>
      </c>
      <c r="I139" s="167">
        <v>-0.32678350359095498</v>
      </c>
      <c r="J139" s="167">
        <v>0.9256692093682295</v>
      </c>
      <c r="K139" s="167">
        <v>-0.38354220261355154</v>
      </c>
      <c r="L139" s="167">
        <v>0.60740787130855178</v>
      </c>
      <c r="M139" s="167">
        <v>-1.7423600154935714</v>
      </c>
      <c r="N139" s="167">
        <v>-0.71159390538365619</v>
      </c>
    </row>
    <row r="140" spans="1:14" ht="13.5" customHeight="1" x14ac:dyDescent="0.2">
      <c r="A140" s="143"/>
      <c r="B140" s="195"/>
      <c r="C140" s="167"/>
      <c r="D140" s="167"/>
      <c r="E140" s="167"/>
      <c r="F140" s="167"/>
      <c r="G140" s="167"/>
      <c r="H140" s="167"/>
      <c r="I140" s="167"/>
      <c r="J140" s="167"/>
      <c r="K140" s="167"/>
      <c r="L140" s="167"/>
      <c r="M140" s="167"/>
      <c r="N140" s="167"/>
    </row>
    <row r="141" spans="1:14" ht="12" customHeight="1" x14ac:dyDescent="0.2">
      <c r="A141" s="86" t="s">
        <v>77</v>
      </c>
      <c r="B141" s="91"/>
      <c r="C141" s="167"/>
      <c r="D141" s="167"/>
      <c r="E141" s="167"/>
      <c r="F141" s="167"/>
      <c r="G141" s="167"/>
      <c r="H141" s="167"/>
      <c r="I141" s="167"/>
      <c r="J141" s="167"/>
      <c r="K141" s="167"/>
      <c r="L141" s="167"/>
      <c r="M141" s="167"/>
      <c r="N141" s="167"/>
    </row>
    <row r="142" spans="1:14" ht="12.75" x14ac:dyDescent="0.2">
      <c r="A142" s="127">
        <v>2015</v>
      </c>
      <c r="B142" s="127" t="s">
        <v>3</v>
      </c>
      <c r="C142" s="167">
        <v>2.2316540610229918</v>
      </c>
      <c r="D142" s="167">
        <v>2.8771743648326797</v>
      </c>
      <c r="E142" s="167">
        <v>3.1930090273073697</v>
      </c>
      <c r="F142" s="167">
        <v>3.8615539797275167</v>
      </c>
      <c r="G142" s="167">
        <v>-7.0152633862689884</v>
      </c>
      <c r="H142" s="167">
        <v>10.8942598952388</v>
      </c>
      <c r="I142" s="167">
        <v>-4.2286184805727212</v>
      </c>
      <c r="J142" s="167">
        <v>-6.3896659284667034</v>
      </c>
      <c r="K142" s="167">
        <v>3.5752336128252793</v>
      </c>
      <c r="L142" s="167">
        <v>9.2174934687925703</v>
      </c>
      <c r="M142" s="167">
        <v>-2.3495826907918627</v>
      </c>
      <c r="N142" s="167">
        <v>2.6347873844398295</v>
      </c>
    </row>
    <row r="143" spans="1:14" ht="12.75" x14ac:dyDescent="0.2">
      <c r="B143" s="127" t="s">
        <v>4</v>
      </c>
      <c r="C143" s="167">
        <v>0.2167506461297819</v>
      </c>
      <c r="D143" s="167">
        <v>-8.1043703054460625</v>
      </c>
      <c r="E143" s="167">
        <v>2.3307401378414028E-2</v>
      </c>
      <c r="F143" s="167">
        <v>4.0999760577766331</v>
      </c>
      <c r="G143" s="167">
        <v>6.4642040005067125</v>
      </c>
      <c r="H143" s="167">
        <v>14.72706589152677</v>
      </c>
      <c r="I143" s="167">
        <v>-9.5706864871631048</v>
      </c>
      <c r="J143" s="167">
        <v>-16.826064253190019</v>
      </c>
      <c r="K143" s="167">
        <v>-4.1724798420699312</v>
      </c>
      <c r="L143" s="167">
        <v>1.7584065047311137</v>
      </c>
      <c r="M143" s="167">
        <v>4.2015983252146283</v>
      </c>
      <c r="N143" s="167">
        <v>4.5937848340519505</v>
      </c>
    </row>
    <row r="144" spans="1:14" ht="12.75" x14ac:dyDescent="0.2">
      <c r="B144" s="127" t="s">
        <v>1</v>
      </c>
      <c r="C144" s="167">
        <v>-2.4279277046045711</v>
      </c>
      <c r="D144" s="167">
        <v>-12.160083467032933</v>
      </c>
      <c r="E144" s="167">
        <v>-2.6771023318375997</v>
      </c>
      <c r="F144" s="167">
        <v>5.3531059491563004</v>
      </c>
      <c r="G144" s="167">
        <v>9.2317539879193777</v>
      </c>
      <c r="H144" s="167">
        <v>11.583250346023565</v>
      </c>
      <c r="I144" s="167">
        <v>-15.912108968278083</v>
      </c>
      <c r="J144" s="167">
        <v>-15.602871284163101</v>
      </c>
      <c r="K144" s="167">
        <v>1.0310435151944519</v>
      </c>
      <c r="L144" s="167">
        <v>-6.1327608078426739</v>
      </c>
      <c r="M144" s="167">
        <v>1.1290166727064177</v>
      </c>
      <c r="N144" s="167">
        <v>6.9352281979807362</v>
      </c>
    </row>
    <row r="145" spans="1:14" ht="12.75" x14ac:dyDescent="0.2">
      <c r="B145" s="127" t="s">
        <v>2</v>
      </c>
      <c r="C145" s="167">
        <v>-3.083818493221846</v>
      </c>
      <c r="D145" s="167">
        <v>-12.282149707583635</v>
      </c>
      <c r="E145" s="167">
        <v>-3.0552379134790808</v>
      </c>
      <c r="F145" s="167">
        <v>3.9202239800821603</v>
      </c>
      <c r="G145" s="167">
        <v>8.2536323839902614</v>
      </c>
      <c r="H145" s="167">
        <v>10.781965178047326</v>
      </c>
      <c r="I145" s="167">
        <v>-16.07332850264531</v>
      </c>
      <c r="J145" s="167">
        <v>-14.322433622189457</v>
      </c>
      <c r="K145" s="167">
        <v>5.87861692509144</v>
      </c>
      <c r="L145" s="167">
        <v>-7.1419231852094871</v>
      </c>
      <c r="M145" s="167">
        <v>-1.6896722528626396</v>
      </c>
      <c r="N145" s="167">
        <v>7.2445984661674734</v>
      </c>
    </row>
    <row r="146" spans="1:14" ht="12.75" x14ac:dyDescent="0.2">
      <c r="A146" s="127">
        <v>2016</v>
      </c>
      <c r="B146" s="127" t="s">
        <v>3</v>
      </c>
      <c r="C146" s="167">
        <v>-6.1610948112907904</v>
      </c>
      <c r="D146" s="167">
        <v>-17.800841320103899</v>
      </c>
      <c r="E146" s="167">
        <v>-6.509721092305254</v>
      </c>
      <c r="F146" s="167">
        <v>0.5135572685620815</v>
      </c>
      <c r="G146" s="167">
        <v>16.541206264604426</v>
      </c>
      <c r="H146" s="167">
        <v>-3.6366209911213199</v>
      </c>
      <c r="I146" s="167">
        <v>-17.113228443201358</v>
      </c>
      <c r="J146" s="167">
        <v>-2.6409479307251127</v>
      </c>
      <c r="K146" s="167">
        <v>-6.4949423829374631E-2</v>
      </c>
      <c r="L146" s="167">
        <v>-13.960359662112898</v>
      </c>
      <c r="M146" s="167">
        <v>-3.0847472032327183</v>
      </c>
      <c r="N146" s="167">
        <v>5.7359485857848336</v>
      </c>
    </row>
    <row r="147" spans="1:14" ht="12.75" x14ac:dyDescent="0.2">
      <c r="B147" s="127" t="s">
        <v>4</v>
      </c>
      <c r="C147" s="167">
        <v>-5.6195729288277319</v>
      </c>
      <c r="D147" s="167">
        <v>-13.212764801707733</v>
      </c>
      <c r="E147" s="167">
        <v>-4.4273333635051593</v>
      </c>
      <c r="F147" s="167">
        <v>3.3487057957179323</v>
      </c>
      <c r="G147" s="167">
        <v>-7.3131052747889775</v>
      </c>
      <c r="H147" s="167">
        <v>-4.8360325117516867</v>
      </c>
      <c r="I147" s="167">
        <v>-15.087392999636185</v>
      </c>
      <c r="J147" s="167">
        <v>8.43231268092579</v>
      </c>
      <c r="K147" s="167">
        <v>9.1068356231714489</v>
      </c>
      <c r="L147" s="167">
        <v>-11.212567379414395</v>
      </c>
      <c r="M147" s="167">
        <v>-10.475620842067945</v>
      </c>
      <c r="N147" s="167">
        <v>8.5017880533656118</v>
      </c>
    </row>
    <row r="148" spans="1:14" ht="12.75" x14ac:dyDescent="0.2">
      <c r="B148" s="127" t="s">
        <v>1</v>
      </c>
      <c r="C148" s="167">
        <v>-4.7275685258743145</v>
      </c>
      <c r="D148" s="167">
        <v>-6.9643988815212943</v>
      </c>
      <c r="E148" s="167">
        <v>-6.3223690595465509</v>
      </c>
      <c r="F148" s="167">
        <v>-3.8312974953235268</v>
      </c>
      <c r="G148" s="167">
        <v>-18.333527261256066</v>
      </c>
      <c r="H148" s="167">
        <v>-9.2902615247050235</v>
      </c>
      <c r="I148" s="167">
        <v>-9.7530315564677057</v>
      </c>
      <c r="J148" s="167">
        <v>8.6591918989721748</v>
      </c>
      <c r="K148" s="167">
        <v>5.3634549231323492</v>
      </c>
      <c r="L148" s="167">
        <v>-9.8260941196074096</v>
      </c>
      <c r="M148" s="167">
        <v>-3.2466427083827853</v>
      </c>
      <c r="N148" s="167">
        <v>8.3970703645510412</v>
      </c>
    </row>
    <row r="149" spans="1:14" ht="12.75" x14ac:dyDescent="0.2">
      <c r="B149" s="127" t="s">
        <v>2</v>
      </c>
      <c r="C149" s="167">
        <v>-4.9762094546507596</v>
      </c>
      <c r="D149" s="167">
        <v>-6.3184207438612532</v>
      </c>
      <c r="E149" s="167">
        <v>-6.8815658946105192</v>
      </c>
      <c r="F149" s="167">
        <v>-8.2302423601664731</v>
      </c>
      <c r="G149" s="167">
        <v>-17.653918359514662</v>
      </c>
      <c r="H149" s="167">
        <v>-6.0418943646707968</v>
      </c>
      <c r="I149" s="167">
        <v>-11.19087497166854</v>
      </c>
      <c r="J149" s="167">
        <v>6.105087289003075</v>
      </c>
      <c r="K149" s="167">
        <v>0.719025074849311</v>
      </c>
      <c r="L149" s="167">
        <v>-6.562030997104074</v>
      </c>
      <c r="M149" s="167">
        <v>-3.0384903274020991</v>
      </c>
      <c r="N149" s="167">
        <v>7.7917351690234726</v>
      </c>
    </row>
    <row r="150" spans="1:14" ht="12.75" x14ac:dyDescent="0.2">
      <c r="A150" s="127">
        <v>2017</v>
      </c>
      <c r="B150" s="122" t="s">
        <v>3</v>
      </c>
      <c r="C150" s="167">
        <v>-0.27010857078004769</v>
      </c>
      <c r="D150" s="167">
        <v>5.5008873546021908</v>
      </c>
      <c r="E150" s="167">
        <v>0.40581075465937477</v>
      </c>
      <c r="F150" s="167">
        <v>-2.5967053183553412</v>
      </c>
      <c r="G150" s="167">
        <v>-13.82775003491642</v>
      </c>
      <c r="H150" s="167">
        <v>7.6930845510541523</v>
      </c>
      <c r="I150" s="167">
        <v>-1.0878215682609937</v>
      </c>
      <c r="J150" s="167">
        <v>6.2725127191498142</v>
      </c>
      <c r="K150" s="167">
        <v>3.1998928411196559</v>
      </c>
      <c r="L150" s="167">
        <v>1.1354836621886299</v>
      </c>
      <c r="M150" s="167">
        <v>-6.1777342073379042</v>
      </c>
      <c r="N150" s="167">
        <v>2.9770533283030032</v>
      </c>
    </row>
    <row r="151" spans="1:14" ht="12.75" x14ac:dyDescent="0.2">
      <c r="B151" s="127" t="s">
        <v>4</v>
      </c>
      <c r="C151" s="167">
        <v>0.30447314325909858</v>
      </c>
      <c r="D151" s="167">
        <v>6.0729337297627195</v>
      </c>
      <c r="E151" s="167">
        <v>-0.23927463658144354</v>
      </c>
      <c r="F151" s="167">
        <v>-3.8500434279137297</v>
      </c>
      <c r="G151" s="167">
        <v>-5.9837417590993036</v>
      </c>
      <c r="H151" s="167">
        <v>6.2669443308571937</v>
      </c>
      <c r="I151" s="167">
        <v>0.23559075547578967</v>
      </c>
      <c r="J151" s="167">
        <v>-4.2694403947684645</v>
      </c>
      <c r="K151" s="167">
        <v>0.49152876152067648</v>
      </c>
      <c r="L151" s="167">
        <v>2.3520231478793674</v>
      </c>
      <c r="M151" s="167">
        <v>4.0046315998942816E-2</v>
      </c>
      <c r="N151" s="167">
        <v>-1.9666683011227093</v>
      </c>
    </row>
    <row r="152" spans="1:14" ht="12.75" x14ac:dyDescent="0.2">
      <c r="B152" s="132" t="s">
        <v>1</v>
      </c>
      <c r="C152" s="167">
        <v>3.0864731078463992</v>
      </c>
      <c r="D152" s="167">
        <v>5.1064838356447817</v>
      </c>
      <c r="E152" s="167">
        <v>1.9517090164101081</v>
      </c>
      <c r="F152" s="167">
        <v>-1.7877921450919709</v>
      </c>
      <c r="G152" s="167">
        <v>5.7675338290144484</v>
      </c>
      <c r="H152" s="167">
        <v>6.4014598846991122</v>
      </c>
      <c r="I152" s="167">
        <v>1.809568943597184</v>
      </c>
      <c r="J152" s="167">
        <v>-3.20576457594417</v>
      </c>
      <c r="K152" s="167">
        <v>3.9855384678394223</v>
      </c>
      <c r="L152" s="167">
        <v>4.8162580724789628</v>
      </c>
      <c r="M152" s="167">
        <v>8.2900389183587109</v>
      </c>
      <c r="N152" s="167">
        <v>-3.5930696275423779</v>
      </c>
    </row>
    <row r="153" spans="1:14" ht="12.75" x14ac:dyDescent="0.2">
      <c r="B153" s="136" t="s">
        <v>2</v>
      </c>
      <c r="C153" s="167">
        <v>4.2180813304080855</v>
      </c>
      <c r="D153" s="167">
        <v>3.9486412114781988</v>
      </c>
      <c r="E153" s="167">
        <v>3.7260732702564248</v>
      </c>
      <c r="F153" s="167">
        <v>3.1968217131075116</v>
      </c>
      <c r="G153" s="167">
        <v>2.6989137950688802</v>
      </c>
      <c r="H153" s="167">
        <v>8.4376985756558387</v>
      </c>
      <c r="I153" s="167">
        <v>5.7407214774324755</v>
      </c>
      <c r="J153" s="167">
        <v>-7.8711611952822391</v>
      </c>
      <c r="K153" s="167">
        <v>7.2896753750452126</v>
      </c>
      <c r="L153" s="167">
        <v>3.9401615403081625</v>
      </c>
      <c r="M153" s="167">
        <v>9.0807200884874817</v>
      </c>
      <c r="N153" s="167">
        <v>-3.5662033629683787</v>
      </c>
    </row>
    <row r="154" spans="1:14" ht="12.75" x14ac:dyDescent="0.2">
      <c r="A154" s="127">
        <v>2018</v>
      </c>
      <c r="B154" s="140" t="s">
        <v>3</v>
      </c>
      <c r="C154" s="167">
        <v>3.209606710214663</v>
      </c>
      <c r="D154" s="167">
        <v>0.73005851658640708</v>
      </c>
      <c r="E154" s="167">
        <v>2.2777213021197396</v>
      </c>
      <c r="F154" s="167">
        <v>3.6897156943680898</v>
      </c>
      <c r="G154" s="167">
        <v>0.97230522140787645</v>
      </c>
      <c r="H154" s="167">
        <v>2.0498582195128456</v>
      </c>
      <c r="I154" s="167">
        <v>2.1188019096322286</v>
      </c>
      <c r="J154" s="167">
        <v>7.1091267850492468</v>
      </c>
      <c r="K154" s="167">
        <v>-3.4263952914749263</v>
      </c>
      <c r="L154" s="167">
        <v>0.77117838797651217</v>
      </c>
      <c r="M154" s="167">
        <v>10.258727979696447</v>
      </c>
      <c r="N154" s="167">
        <v>-3.395386657104793</v>
      </c>
    </row>
    <row r="155" spans="1:14" ht="12.75" x14ac:dyDescent="0.2">
      <c r="B155" s="143" t="s">
        <v>4</v>
      </c>
      <c r="C155" s="167">
        <v>3.9818470028443409</v>
      </c>
      <c r="D155" s="167">
        <v>9.8080497121788568E-2</v>
      </c>
      <c r="E155" s="167">
        <v>3.7444355074201185</v>
      </c>
      <c r="F155" s="167">
        <v>6.9873297453706851</v>
      </c>
      <c r="G155" s="167">
        <v>3.3529716460689141</v>
      </c>
      <c r="H155" s="167">
        <v>-0.84647707923403148</v>
      </c>
      <c r="I155" s="167">
        <v>-2.8397884445718891</v>
      </c>
      <c r="J155" s="167">
        <v>19.976569131759291</v>
      </c>
      <c r="K155" s="167">
        <v>-8.5322761414809314</v>
      </c>
      <c r="L155" s="167">
        <v>4.4849195142021125</v>
      </c>
      <c r="M155" s="167">
        <v>7.1559813546884676</v>
      </c>
      <c r="N155" s="167">
        <v>3.2016080526626745</v>
      </c>
    </row>
    <row r="156" spans="1:14" ht="12.75" x14ac:dyDescent="0.2">
      <c r="A156" s="131"/>
      <c r="B156" s="195" t="s">
        <v>1</v>
      </c>
      <c r="C156" s="167">
        <v>1.4481158541631789</v>
      </c>
      <c r="D156" s="167">
        <v>-0.49959182936205604</v>
      </c>
      <c r="E156" s="167">
        <v>3.1961927698724857</v>
      </c>
      <c r="F156" s="167">
        <v>1.773313862158532</v>
      </c>
      <c r="G156" s="167">
        <v>-2.457694759120066</v>
      </c>
      <c r="H156" s="167">
        <v>11.347226466204274</v>
      </c>
      <c r="I156" s="167">
        <v>-4.5799399947813786</v>
      </c>
      <c r="J156" s="167">
        <v>17.479342874310543</v>
      </c>
      <c r="K156" s="167">
        <v>-10.511916467742477</v>
      </c>
      <c r="L156" s="167">
        <v>4.663933671970022</v>
      </c>
      <c r="M156" s="167">
        <v>-3.3348311825920351</v>
      </c>
      <c r="N156" s="167">
        <v>3.5839240389969218</v>
      </c>
    </row>
    <row r="157" spans="1:14" ht="12.75" x14ac:dyDescent="0.2">
      <c r="A157" s="131"/>
      <c r="B157" s="195"/>
      <c r="C157" s="167"/>
      <c r="D157" s="167"/>
      <c r="E157" s="167"/>
      <c r="F157" s="167"/>
      <c r="G157" s="167"/>
      <c r="H157" s="167"/>
      <c r="I157" s="167"/>
      <c r="J157" s="167"/>
      <c r="K157" s="167"/>
      <c r="L157" s="167"/>
      <c r="M157" s="167"/>
      <c r="N157" s="167"/>
    </row>
    <row r="158" spans="1:14" ht="14.25" x14ac:dyDescent="0.2">
      <c r="A158" s="86" t="s">
        <v>229</v>
      </c>
      <c r="B158" s="135"/>
      <c r="C158" s="167"/>
      <c r="D158" s="167"/>
      <c r="E158" s="167"/>
      <c r="F158" s="167"/>
      <c r="G158" s="167"/>
      <c r="H158" s="167"/>
      <c r="I158" s="167"/>
      <c r="J158" s="167"/>
      <c r="K158" s="167"/>
      <c r="L158" s="167"/>
      <c r="M158" s="167"/>
      <c r="N158" s="167"/>
    </row>
    <row r="159" spans="1:14" ht="12.75" x14ac:dyDescent="0.2">
      <c r="A159" s="127">
        <v>2015</v>
      </c>
      <c r="B159" s="127" t="s">
        <v>3</v>
      </c>
      <c r="C159" s="180">
        <v>3.512117534582984</v>
      </c>
      <c r="D159" s="180">
        <v>12.516990658687945</v>
      </c>
      <c r="E159" s="180">
        <v>5.4690610308773131</v>
      </c>
      <c r="F159" s="180">
        <v>2.8198471275596972</v>
      </c>
      <c r="G159" s="180">
        <v>0.37398823503139056</v>
      </c>
      <c r="H159" s="180">
        <v>4.7741727924522621</v>
      </c>
      <c r="I159" s="180">
        <v>3.2698440521523509</v>
      </c>
      <c r="J159" s="180">
        <v>11.936809421182332</v>
      </c>
      <c r="K159" s="180">
        <v>2.5994292752750567</v>
      </c>
      <c r="L159" s="180">
        <v>9.9355393212322554</v>
      </c>
      <c r="M159" s="180">
        <v>-7.7706612632777166</v>
      </c>
      <c r="N159" s="180">
        <v>-0.57926204340907361</v>
      </c>
    </row>
    <row r="160" spans="1:14" ht="12.75" x14ac:dyDescent="0.2">
      <c r="B160" s="127" t="s">
        <v>4</v>
      </c>
      <c r="C160" s="180">
        <v>2.8453734877522692</v>
      </c>
      <c r="D160" s="180">
        <v>5.9536380217405309</v>
      </c>
      <c r="E160" s="180">
        <v>4.2838250783425167</v>
      </c>
      <c r="F160" s="180">
        <v>4.6904087592069743</v>
      </c>
      <c r="G160" s="180">
        <v>1.3545739967848647</v>
      </c>
      <c r="H160" s="180">
        <v>9.04430356661085</v>
      </c>
      <c r="I160" s="180">
        <v>-1.2951863947991171</v>
      </c>
      <c r="J160" s="180">
        <v>2.6900382187707663</v>
      </c>
      <c r="K160" s="180">
        <v>-0.16767711356764892</v>
      </c>
      <c r="L160" s="180">
        <v>7.8227713340591549</v>
      </c>
      <c r="M160" s="180">
        <v>-4.0423982948477715</v>
      </c>
      <c r="N160" s="180">
        <v>0.80587937345249827</v>
      </c>
    </row>
    <row r="161" spans="1:14" ht="12.75" x14ac:dyDescent="0.2">
      <c r="B161" s="127" t="s">
        <v>1</v>
      </c>
      <c r="C161" s="180">
        <v>1.1163922292705593</v>
      </c>
      <c r="D161" s="180">
        <v>-1.6116998724558016</v>
      </c>
      <c r="E161" s="180">
        <v>1.8476565508775735</v>
      </c>
      <c r="F161" s="180">
        <v>4.7384012408134879</v>
      </c>
      <c r="G161" s="180">
        <v>3.5011537127846282</v>
      </c>
      <c r="H161" s="180">
        <v>11.547049728150483</v>
      </c>
      <c r="I161" s="180">
        <v>-6.6163974770334306</v>
      </c>
      <c r="J161" s="180">
        <v>-5.9429223963028051</v>
      </c>
      <c r="K161" s="180">
        <v>4.8533618017643221E-2</v>
      </c>
      <c r="L161" s="180">
        <v>3.2694936991056807</v>
      </c>
      <c r="M161" s="180">
        <v>-1.1839896709805089</v>
      </c>
      <c r="N161" s="180">
        <v>3.3017362067675151</v>
      </c>
    </row>
    <row r="162" spans="1:14" ht="12.75" x14ac:dyDescent="0.2">
      <c r="B162" s="127" t="s">
        <v>2</v>
      </c>
      <c r="C162" s="180">
        <v>-0.78060555960728095</v>
      </c>
      <c r="D162" s="180">
        <v>-7.5695314952510699</v>
      </c>
      <c r="E162" s="180">
        <v>-0.66572145789527326</v>
      </c>
      <c r="F162" s="180">
        <v>4.3098943660941416</v>
      </c>
      <c r="G162" s="180">
        <v>4.2220022097781964</v>
      </c>
      <c r="H162" s="180">
        <v>11.985723842112009</v>
      </c>
      <c r="I162" s="180">
        <v>-11.464833025447319</v>
      </c>
      <c r="J162" s="180">
        <v>-13.41385051529042</v>
      </c>
      <c r="K162" s="180">
        <v>1.5154496350725566</v>
      </c>
      <c r="L162" s="180">
        <v>-0.77775279093143013</v>
      </c>
      <c r="M162" s="180">
        <v>0.28261478776816773</v>
      </c>
      <c r="N162" s="180">
        <v>5.3350242236694498</v>
      </c>
    </row>
    <row r="163" spans="1:14" ht="12.75" x14ac:dyDescent="0.2">
      <c r="A163" s="127">
        <v>2016</v>
      </c>
      <c r="B163" s="127" t="s">
        <v>3</v>
      </c>
      <c r="C163" s="180">
        <v>-2.878965667832091</v>
      </c>
      <c r="D163" s="180">
        <v>-12.544158318367238</v>
      </c>
      <c r="E163" s="180">
        <v>-3.0719429884693739</v>
      </c>
      <c r="F163" s="180">
        <v>3.4568386006718299</v>
      </c>
      <c r="G163" s="180">
        <v>10.022343269270465</v>
      </c>
      <c r="H163" s="180">
        <v>7.953741140254948</v>
      </c>
      <c r="I163" s="180">
        <v>-14.641138440079672</v>
      </c>
      <c r="J163" s="180">
        <v>-12.682865857928135</v>
      </c>
      <c r="K163" s="180">
        <v>0.6023132100690276</v>
      </c>
      <c r="L163" s="180">
        <v>-6.4725845542611893</v>
      </c>
      <c r="M163" s="180">
        <v>0.10948238026530532</v>
      </c>
      <c r="N163" s="180">
        <v>6.117851240427953</v>
      </c>
    </row>
    <row r="164" spans="1:14" ht="12.75" x14ac:dyDescent="0.2">
      <c r="B164" s="127" t="s">
        <v>4</v>
      </c>
      <c r="C164" s="180">
        <v>-4.3243577056272642</v>
      </c>
      <c r="D164" s="180">
        <v>-13.845813129755513</v>
      </c>
      <c r="E164" s="180">
        <v>-4.1645578901619018</v>
      </c>
      <c r="F164" s="180">
        <v>3.2772167579396978</v>
      </c>
      <c r="G164" s="180">
        <v>6.3226484449458553</v>
      </c>
      <c r="H164" s="180">
        <v>2.9580691250551894</v>
      </c>
      <c r="I164" s="180">
        <v>-16.05691974638664</v>
      </c>
      <c r="J164" s="180">
        <v>-6.8586693527138749</v>
      </c>
      <c r="K164" s="180">
        <v>3.9316613225813342</v>
      </c>
      <c r="L164" s="180">
        <v>-9.6162340772757062</v>
      </c>
      <c r="M164" s="180">
        <v>-3.6486495434669735</v>
      </c>
      <c r="N164" s="180">
        <v>7.1086185288303199</v>
      </c>
    </row>
    <row r="165" spans="1:14" ht="12.75" x14ac:dyDescent="0.2">
      <c r="B165" s="127" t="s">
        <v>1</v>
      </c>
      <c r="C165" s="180">
        <v>-4.8976401564195129</v>
      </c>
      <c r="D165" s="180">
        <v>-12.689065964395681</v>
      </c>
      <c r="E165" s="180">
        <v>-5.0709434784271537</v>
      </c>
      <c r="F165" s="180">
        <v>0.94699817545594556</v>
      </c>
      <c r="G165" s="180">
        <v>-1.0282982954832534</v>
      </c>
      <c r="H165" s="180">
        <v>-2.0579088159577594</v>
      </c>
      <c r="I165" s="180">
        <v>-14.650102349879148</v>
      </c>
      <c r="J165" s="180">
        <v>-0.72604694909146872</v>
      </c>
      <c r="K165" s="180">
        <v>5.011174312635589</v>
      </c>
      <c r="L165" s="180">
        <v>-10.558623033066667</v>
      </c>
      <c r="M165" s="180">
        <v>-4.6879980248618693</v>
      </c>
      <c r="N165" s="180">
        <v>7.4791200472857184</v>
      </c>
    </row>
    <row r="166" spans="1:14" ht="12.75" x14ac:dyDescent="0.2">
      <c r="B166" s="127" t="s">
        <v>2</v>
      </c>
      <c r="C166" s="180">
        <v>-5.3793388527689672</v>
      </c>
      <c r="D166" s="180">
        <v>-11.267431837218325</v>
      </c>
      <c r="E166" s="180">
        <v>-6.0368389500000035</v>
      </c>
      <c r="F166" s="180">
        <v>-2.1666753378791839</v>
      </c>
      <c r="G166" s="180">
        <v>-7.5532949951888355</v>
      </c>
      <c r="H166" s="180">
        <v>-5.9234339551480844</v>
      </c>
      <c r="I166" s="180">
        <v>-13.432203670186439</v>
      </c>
      <c r="J166" s="180">
        <v>5.0769680750000106</v>
      </c>
      <c r="K166" s="180">
        <v>3.7042906370369479</v>
      </c>
      <c r="L166" s="180">
        <v>-10.482794689475853</v>
      </c>
      <c r="M166" s="180">
        <v>-5.0293879724999897</v>
      </c>
      <c r="N166" s="180">
        <v>7.6134601634516912</v>
      </c>
    </row>
    <row r="167" spans="1:14" ht="12.75" x14ac:dyDescent="0.2">
      <c r="A167" s="127">
        <v>2017</v>
      </c>
      <c r="B167" s="122" t="s">
        <v>3</v>
      </c>
      <c r="C167" s="180">
        <v>-3.9325105575802723</v>
      </c>
      <c r="D167" s="180">
        <v>-5.5985331102631477</v>
      </c>
      <c r="E167" s="180">
        <v>-4.3540701262231778</v>
      </c>
      <c r="F167" s="180">
        <v>-2.9294242343080867</v>
      </c>
      <c r="G167" s="180">
        <v>-14.337998933641401</v>
      </c>
      <c r="H167" s="180">
        <v>-3.1590019356741408</v>
      </c>
      <c r="I167" s="180">
        <v>-9.5113411943683843</v>
      </c>
      <c r="J167" s="180">
        <v>7.3513559164577487</v>
      </c>
      <c r="K167" s="180">
        <v>4.534670559118652</v>
      </c>
      <c r="L167" s="180">
        <v>-6.8094415826240891</v>
      </c>
      <c r="M167" s="180">
        <v>-5.8164677087417971</v>
      </c>
      <c r="N167" s="180">
        <v>6.8774686982894764</v>
      </c>
    </row>
    <row r="168" spans="1:14" ht="12.75" x14ac:dyDescent="0.2">
      <c r="B168" s="127" t="s">
        <v>4</v>
      </c>
      <c r="C168" s="180">
        <v>-2.4590241699328459</v>
      </c>
      <c r="D168" s="180">
        <v>-0.72434481323574573</v>
      </c>
      <c r="E168" s="180">
        <v>-3.3277400044271985</v>
      </c>
      <c r="F168" s="180">
        <v>-4.66149911996132</v>
      </c>
      <c r="G168" s="180">
        <v>-14.159354481420038</v>
      </c>
      <c r="H168" s="180">
        <v>-0.39541854070775173</v>
      </c>
      <c r="I168" s="180">
        <v>-5.6517456758175371</v>
      </c>
      <c r="J168" s="180">
        <v>4.0730520632006488</v>
      </c>
      <c r="K168" s="180">
        <v>2.4009625219441375</v>
      </c>
      <c r="L168" s="180">
        <v>-3.4103286687505516</v>
      </c>
      <c r="M168" s="180">
        <v>-3.1550661007765086</v>
      </c>
      <c r="N168" s="180">
        <v>4.175361851066171</v>
      </c>
    </row>
    <row r="169" spans="1:14" ht="12.75" x14ac:dyDescent="0.2">
      <c r="B169" s="132" t="s">
        <v>1</v>
      </c>
      <c r="C169" s="180">
        <v>-0.51925348839380092</v>
      </c>
      <c r="D169" s="180">
        <v>2.3899681144336</v>
      </c>
      <c r="E169" s="180">
        <v>-1.2710282852442418</v>
      </c>
      <c r="F169" s="180">
        <v>-4.1699219913642906</v>
      </c>
      <c r="G169" s="180">
        <v>-8.6002282395204048</v>
      </c>
      <c r="H169" s="180">
        <v>3.465262174768398</v>
      </c>
      <c r="I169" s="180">
        <v>-2.7391488050518262</v>
      </c>
      <c r="J169" s="180">
        <v>1.0903207732986999</v>
      </c>
      <c r="K169" s="180">
        <v>2.0920648192269198</v>
      </c>
      <c r="L169" s="180">
        <v>0.30717204628093953</v>
      </c>
      <c r="M169" s="180">
        <v>-0.33824542722797446</v>
      </c>
      <c r="N169" s="180">
        <v>1.1710105239557151</v>
      </c>
    </row>
    <row r="170" spans="1:14" ht="12.75" x14ac:dyDescent="0.2">
      <c r="B170" s="136" t="s">
        <v>2</v>
      </c>
      <c r="C170" s="180">
        <v>1.8194173725805172</v>
      </c>
      <c r="D170" s="180">
        <v>5.1481075575289452</v>
      </c>
      <c r="E170" s="180">
        <v>1.4413219996026641</v>
      </c>
      <c r="F170" s="180">
        <v>-1.3091794822663019</v>
      </c>
      <c r="G170" s="180">
        <v>-3.4583927829802263</v>
      </c>
      <c r="H170" s="180">
        <v>7.2061246574418902</v>
      </c>
      <c r="I170" s="180">
        <v>1.6227155904745416</v>
      </c>
      <c r="J170" s="180">
        <v>-2.4429743336815193</v>
      </c>
      <c r="K170" s="180">
        <v>3.7212458350098103</v>
      </c>
      <c r="L170" s="180">
        <v>3.0489253091201078</v>
      </c>
      <c r="M170" s="180">
        <v>2.6992815090183768</v>
      </c>
      <c r="N170" s="180">
        <v>-1.5844408545026027</v>
      </c>
    </row>
    <row r="171" spans="1:14" ht="12.75" x14ac:dyDescent="0.2">
      <c r="A171" s="127">
        <v>2018</v>
      </c>
      <c r="B171" s="140" t="s">
        <v>3</v>
      </c>
      <c r="C171" s="180">
        <v>2.700384718719576</v>
      </c>
      <c r="D171" s="180">
        <v>3.9299492888053607</v>
      </c>
      <c r="E171" s="180">
        <v>1.916155489813903</v>
      </c>
      <c r="F171" s="180">
        <v>0.25308753208237533</v>
      </c>
      <c r="G171" s="180">
        <v>0.71126703055462315</v>
      </c>
      <c r="H171" s="180">
        <v>5.6726424595679674</v>
      </c>
      <c r="I171" s="180">
        <v>2.4490806848762077</v>
      </c>
      <c r="J171" s="180">
        <v>-2.1095377783104539</v>
      </c>
      <c r="K171" s="180">
        <v>2.0546268812796029</v>
      </c>
      <c r="L171" s="180">
        <v>2.9507168712250262</v>
      </c>
      <c r="M171" s="180">
        <v>6.929381539201799</v>
      </c>
      <c r="N171" s="180">
        <v>-3.1313750799514111</v>
      </c>
    </row>
    <row r="172" spans="1:14" ht="12.75" x14ac:dyDescent="0.2">
      <c r="B172" s="143" t="s">
        <v>4</v>
      </c>
      <c r="C172" s="180">
        <v>3.6368913036901347</v>
      </c>
      <c r="D172" s="180">
        <v>2.5024662461524798</v>
      </c>
      <c r="E172" s="180">
        <v>3.1249679154636851</v>
      </c>
      <c r="F172" s="180">
        <v>2.7104386216533385</v>
      </c>
      <c r="G172" s="180">
        <v>2.874569690440552</v>
      </c>
      <c r="H172" s="180">
        <v>4.65811553281371</v>
      </c>
      <c r="I172" s="180">
        <v>0.81283701963850774</v>
      </c>
      <c r="J172" s="180">
        <v>6.1174450928789099</v>
      </c>
      <c r="K172" s="180">
        <v>-1.6560644892789327</v>
      </c>
      <c r="L172" s="180">
        <v>4.2441581903475338</v>
      </c>
      <c r="M172" s="180">
        <v>7.8937972137543824</v>
      </c>
      <c r="N172" s="180">
        <v>-1.3364874814219121</v>
      </c>
    </row>
    <row r="173" spans="1:14" ht="13.5" thickBot="1" x14ac:dyDescent="0.25">
      <c r="A173" s="114"/>
      <c r="B173" s="350" t="s">
        <v>1</v>
      </c>
      <c r="C173" s="349">
        <v>3.2039170932994949</v>
      </c>
      <c r="D173" s="167">
        <v>1.0428365862103988</v>
      </c>
      <c r="E173" s="167">
        <v>3.2312489656418677</v>
      </c>
      <c r="F173" s="167">
        <v>3.9145617286828838</v>
      </c>
      <c r="G173" s="167">
        <v>1.0987477293603121</v>
      </c>
      <c r="H173" s="180">
        <v>5.027287990177328</v>
      </c>
      <c r="I173" s="167">
        <v>5.280906967216481E-2</v>
      </c>
      <c r="J173" s="180">
        <v>8.9022158791239434</v>
      </c>
      <c r="K173" s="180">
        <v>-3.9177191716229061</v>
      </c>
      <c r="L173" s="180">
        <v>3.4681133975774117</v>
      </c>
      <c r="M173" s="167">
        <v>5.6058470312278246</v>
      </c>
      <c r="N173" s="167">
        <v>-8.8797204748971126E-2</v>
      </c>
    </row>
    <row r="174" spans="1:14" ht="12.75" x14ac:dyDescent="0.2">
      <c r="A174" s="142" t="s">
        <v>230</v>
      </c>
      <c r="B174" s="108"/>
      <c r="C174" s="108"/>
      <c r="D174" s="113"/>
      <c r="E174" s="113"/>
      <c r="F174" s="113"/>
      <c r="G174" s="113"/>
      <c r="H174" s="101"/>
      <c r="I174" s="113"/>
      <c r="J174" s="101"/>
      <c r="K174" s="101"/>
      <c r="L174" s="101"/>
      <c r="M174" s="113"/>
      <c r="N174" s="113"/>
    </row>
    <row r="175" spans="1:14" ht="12.75" x14ac:dyDescent="0.2">
      <c r="A175" s="206" t="s">
        <v>214</v>
      </c>
      <c r="B175" s="108"/>
      <c r="C175" s="108"/>
      <c r="D175" s="108"/>
      <c r="E175" s="108"/>
      <c r="F175" s="112"/>
      <c r="G175" s="112"/>
      <c r="H175" s="97"/>
      <c r="I175" s="112"/>
      <c r="J175" s="97"/>
      <c r="K175" s="97"/>
      <c r="L175" s="97"/>
      <c r="M175" s="108"/>
      <c r="N175" s="108"/>
    </row>
    <row r="176" spans="1:14" ht="12.75" x14ac:dyDescent="0.2">
      <c r="A176" s="206" t="s">
        <v>17</v>
      </c>
      <c r="B176" s="108"/>
      <c r="C176" s="108"/>
      <c r="D176" s="108"/>
      <c r="E176" s="108"/>
      <c r="F176" s="108"/>
      <c r="G176" s="108"/>
      <c r="H176" s="91"/>
      <c r="I176" s="108"/>
      <c r="J176" s="119"/>
      <c r="K176" s="119"/>
      <c r="L176" s="119"/>
      <c r="M176" s="108"/>
      <c r="N176" s="108"/>
    </row>
    <row r="177" spans="1:14" ht="12.75" x14ac:dyDescent="0.2">
      <c r="A177" s="206" t="s">
        <v>215</v>
      </c>
      <c r="B177" s="82"/>
      <c r="F177" s="119"/>
      <c r="H177" s="91"/>
      <c r="J177" s="118"/>
      <c r="K177" s="118"/>
      <c r="L177" s="91"/>
    </row>
    <row r="178" spans="1:14" ht="12.75" x14ac:dyDescent="0.2">
      <c r="H178" s="196"/>
      <c r="J178" s="196"/>
      <c r="K178" s="196"/>
      <c r="L178" s="196"/>
    </row>
    <row r="179" spans="1:14" ht="12.75" x14ac:dyDescent="0.2">
      <c r="C179" s="112"/>
      <c r="D179" s="112"/>
      <c r="E179" s="112"/>
      <c r="F179" s="112"/>
      <c r="G179" s="112"/>
      <c r="H179" s="112"/>
      <c r="I179" s="112"/>
      <c r="J179" s="112"/>
      <c r="K179" s="112"/>
      <c r="L179" s="112"/>
      <c r="M179" s="112"/>
      <c r="N179" s="112"/>
    </row>
    <row r="180" spans="1:14" ht="12.75" x14ac:dyDescent="0.2">
      <c r="H180" s="197"/>
      <c r="J180" s="197"/>
      <c r="K180" s="197"/>
      <c r="L180" s="197"/>
    </row>
    <row r="181" spans="1:14" ht="19.5" customHeight="1" x14ac:dyDescent="0.2">
      <c r="H181" s="197"/>
      <c r="J181" s="197"/>
      <c r="K181" s="197"/>
      <c r="L181" s="197"/>
    </row>
    <row r="182" spans="1:14" ht="12.75" x14ac:dyDescent="0.2">
      <c r="H182" s="197"/>
      <c r="J182" s="197"/>
      <c r="K182" s="197"/>
      <c r="L182" s="197"/>
    </row>
    <row r="183" spans="1:14" ht="12.75" x14ac:dyDescent="0.2">
      <c r="H183" s="119"/>
      <c r="J183" s="119"/>
      <c r="K183" s="119"/>
      <c r="L183" s="119"/>
    </row>
    <row r="184" spans="1:14" ht="12.75" x14ac:dyDescent="0.2">
      <c r="H184" s="119"/>
      <c r="J184" s="119"/>
      <c r="K184" s="119"/>
      <c r="L184" s="119"/>
    </row>
    <row r="185" spans="1:14" ht="12.75" x14ac:dyDescent="0.2">
      <c r="H185" s="119"/>
      <c r="J185" s="119"/>
      <c r="K185" s="119"/>
      <c r="L185" s="119"/>
    </row>
    <row r="186" spans="1:14" ht="12.75" x14ac:dyDescent="0.2">
      <c r="H186" s="119"/>
      <c r="J186" s="119"/>
      <c r="K186" s="119"/>
      <c r="L186" s="119"/>
    </row>
    <row r="187" spans="1:14" ht="12.75" x14ac:dyDescent="0.2">
      <c r="H187" s="119"/>
      <c r="J187" s="119"/>
      <c r="K187" s="119"/>
      <c r="L187" s="119"/>
    </row>
    <row r="188" spans="1:14" ht="12.75" x14ac:dyDescent="0.2">
      <c r="H188" s="109"/>
      <c r="J188" s="109"/>
      <c r="K188" s="109"/>
      <c r="L188" s="109"/>
    </row>
    <row r="189" spans="1:14" ht="12.75" x14ac:dyDescent="0.2">
      <c r="H189" s="109"/>
      <c r="J189" s="109"/>
      <c r="K189" s="109"/>
      <c r="L189" s="109"/>
    </row>
    <row r="190" spans="1:14" ht="12.75" x14ac:dyDescent="0.2">
      <c r="H190" s="109"/>
      <c r="J190" s="109"/>
      <c r="K190" s="109"/>
      <c r="L190" s="109"/>
    </row>
    <row r="191" spans="1:14" ht="12.75" x14ac:dyDescent="0.2">
      <c r="H191" s="109"/>
      <c r="J191" s="109"/>
      <c r="K191" s="109"/>
      <c r="L191" s="109"/>
    </row>
    <row r="192" spans="1:14" ht="12.75" x14ac:dyDescent="0.2">
      <c r="H192" s="109"/>
      <c r="J192" s="109"/>
      <c r="K192" s="109"/>
      <c r="L192" s="109"/>
    </row>
    <row r="193" spans="1:12" s="119" customFormat="1" ht="12.75" x14ac:dyDescent="0.2">
      <c r="A193" s="127"/>
      <c r="B193" s="93"/>
      <c r="F193" s="118"/>
      <c r="G193" s="118"/>
      <c r="H193" s="109"/>
      <c r="I193" s="118"/>
      <c r="J193" s="109"/>
      <c r="K193" s="109"/>
      <c r="L193" s="109"/>
    </row>
    <row r="194" spans="1:12" s="119" customFormat="1" ht="12.75" x14ac:dyDescent="0.2">
      <c r="A194" s="127"/>
      <c r="B194" s="93"/>
      <c r="F194" s="118"/>
      <c r="G194" s="118"/>
      <c r="H194" s="109"/>
      <c r="I194" s="118"/>
      <c r="J194" s="109"/>
      <c r="K194" s="109"/>
      <c r="L194" s="109"/>
    </row>
    <row r="195" spans="1:12" s="119" customFormat="1" ht="12.75" x14ac:dyDescent="0.2">
      <c r="A195" s="127"/>
      <c r="B195" s="93"/>
      <c r="F195" s="118"/>
      <c r="G195" s="118"/>
      <c r="H195" s="109"/>
      <c r="I195" s="118"/>
      <c r="J195" s="109"/>
      <c r="K195" s="109"/>
      <c r="L195" s="109"/>
    </row>
    <row r="196" spans="1:12" s="119" customFormat="1" ht="12.75" x14ac:dyDescent="0.2">
      <c r="A196" s="127"/>
      <c r="B196" s="93"/>
      <c r="F196" s="118"/>
      <c r="G196" s="118"/>
      <c r="H196" s="109"/>
      <c r="I196" s="118"/>
      <c r="J196" s="109"/>
      <c r="K196" s="109"/>
      <c r="L196" s="109"/>
    </row>
    <row r="197" spans="1:12" s="119" customFormat="1" ht="12.75" x14ac:dyDescent="0.2">
      <c r="A197" s="127"/>
      <c r="B197" s="93"/>
      <c r="F197" s="118"/>
      <c r="G197" s="118"/>
      <c r="H197" s="109"/>
      <c r="I197" s="118"/>
      <c r="J197" s="109"/>
      <c r="K197" s="109"/>
      <c r="L197" s="109"/>
    </row>
    <row r="198" spans="1:12" s="119" customFormat="1" ht="12.75" x14ac:dyDescent="0.2">
      <c r="A198" s="127"/>
      <c r="B198" s="93"/>
      <c r="F198" s="118"/>
      <c r="G198" s="118"/>
      <c r="H198" s="109"/>
      <c r="I198" s="118"/>
      <c r="J198" s="109"/>
      <c r="K198" s="109"/>
      <c r="L198" s="109"/>
    </row>
    <row r="199" spans="1:12" s="119" customFormat="1" ht="12.75" x14ac:dyDescent="0.2">
      <c r="A199" s="127"/>
      <c r="B199" s="93"/>
      <c r="F199" s="118"/>
      <c r="G199" s="118"/>
      <c r="H199" s="109"/>
      <c r="I199" s="118"/>
      <c r="J199" s="109"/>
      <c r="K199" s="109"/>
      <c r="L199" s="109"/>
    </row>
    <row r="200" spans="1:12" s="119" customFormat="1" ht="12.75" x14ac:dyDescent="0.2">
      <c r="A200" s="127"/>
      <c r="B200" s="93"/>
      <c r="F200" s="118"/>
      <c r="G200" s="118"/>
      <c r="H200" s="109"/>
      <c r="I200" s="118"/>
      <c r="J200" s="109"/>
      <c r="K200" s="109"/>
      <c r="L200" s="109"/>
    </row>
    <row r="201" spans="1:12" s="119" customFormat="1" ht="12.75" x14ac:dyDescent="0.2">
      <c r="A201" s="127"/>
      <c r="B201" s="93"/>
      <c r="F201" s="118"/>
      <c r="G201" s="118"/>
      <c r="H201" s="109"/>
      <c r="I201" s="118"/>
      <c r="J201" s="109"/>
      <c r="K201" s="109"/>
      <c r="L201" s="109"/>
    </row>
    <row r="202" spans="1:12" s="119" customFormat="1" ht="12.75" x14ac:dyDescent="0.2">
      <c r="A202" s="127"/>
      <c r="B202" s="93"/>
      <c r="F202" s="118"/>
      <c r="G202" s="118"/>
      <c r="H202" s="109"/>
      <c r="I202" s="118"/>
      <c r="J202" s="109"/>
      <c r="K202" s="109"/>
      <c r="L202" s="109"/>
    </row>
    <row r="203" spans="1:12" s="119" customFormat="1" ht="12.75" x14ac:dyDescent="0.2">
      <c r="A203" s="127">
        <v>2018</v>
      </c>
      <c r="B203" s="93" t="s">
        <v>3</v>
      </c>
      <c r="F203" s="118"/>
      <c r="G203" s="118"/>
      <c r="H203" s="109"/>
      <c r="I203" s="118"/>
      <c r="J203" s="109"/>
      <c r="K203" s="109"/>
      <c r="L203" s="109"/>
    </row>
    <row r="204" spans="1:12" s="119" customFormat="1" ht="12.75" x14ac:dyDescent="0.2">
      <c r="A204" s="127"/>
      <c r="B204" s="93"/>
      <c r="F204" s="118"/>
      <c r="G204" s="118"/>
      <c r="H204" s="109"/>
      <c r="I204" s="118"/>
      <c r="J204" s="109"/>
      <c r="K204" s="109"/>
      <c r="L204" s="109"/>
    </row>
    <row r="205" spans="1:12" s="119" customFormat="1" ht="12.75" x14ac:dyDescent="0.2">
      <c r="A205" s="127"/>
      <c r="B205" s="93"/>
      <c r="F205" s="118"/>
      <c r="G205" s="118"/>
      <c r="H205" s="109"/>
      <c r="I205" s="118"/>
      <c r="J205" s="109"/>
      <c r="K205" s="109"/>
      <c r="L205" s="109"/>
    </row>
    <row r="206" spans="1:12" s="119" customFormat="1" ht="12.75" x14ac:dyDescent="0.2">
      <c r="A206" s="127"/>
      <c r="B206" s="93"/>
      <c r="F206" s="118"/>
      <c r="G206" s="118"/>
      <c r="H206" s="109"/>
      <c r="I206" s="118"/>
      <c r="J206" s="109"/>
      <c r="K206" s="109"/>
      <c r="L206" s="109"/>
    </row>
    <row r="207" spans="1:12" s="119" customFormat="1" ht="12.75" x14ac:dyDescent="0.2">
      <c r="A207" s="127"/>
      <c r="B207" s="93"/>
      <c r="F207" s="118"/>
      <c r="G207" s="118"/>
      <c r="H207" s="109"/>
      <c r="I207" s="118"/>
      <c r="J207" s="109"/>
      <c r="K207" s="109"/>
      <c r="L207" s="109"/>
    </row>
    <row r="208" spans="1:12" s="119" customFormat="1" ht="12.75" x14ac:dyDescent="0.2">
      <c r="A208" s="127"/>
      <c r="B208" s="93"/>
      <c r="F208" s="118"/>
      <c r="G208" s="118"/>
      <c r="H208" s="109"/>
      <c r="I208" s="118"/>
      <c r="J208" s="109"/>
      <c r="K208" s="109"/>
      <c r="L208" s="109"/>
    </row>
    <row r="209" spans="1:12" s="119" customFormat="1" ht="12.75" x14ac:dyDescent="0.2">
      <c r="A209" s="127"/>
      <c r="B209" s="93"/>
      <c r="F209" s="118"/>
      <c r="G209" s="118"/>
      <c r="H209" s="109"/>
      <c r="I209" s="118"/>
      <c r="J209" s="109"/>
      <c r="K209" s="109"/>
      <c r="L209" s="109"/>
    </row>
    <row r="210" spans="1:12" s="119" customFormat="1" ht="12.75" x14ac:dyDescent="0.2">
      <c r="A210" s="127"/>
      <c r="B210" s="93"/>
      <c r="F210" s="118"/>
      <c r="G210" s="118"/>
      <c r="H210" s="109"/>
      <c r="I210" s="118"/>
      <c r="J210" s="109"/>
      <c r="K210" s="109"/>
      <c r="L210" s="109"/>
    </row>
    <row r="211" spans="1:12" s="119" customFormat="1" ht="12.75" x14ac:dyDescent="0.2">
      <c r="A211" s="127"/>
      <c r="B211" s="93"/>
      <c r="F211" s="118"/>
      <c r="G211" s="118"/>
      <c r="H211" s="109"/>
      <c r="I211" s="118"/>
      <c r="J211" s="109"/>
      <c r="K211" s="109"/>
      <c r="L211" s="109"/>
    </row>
    <row r="212" spans="1:12" s="119" customFormat="1" ht="12.75" x14ac:dyDescent="0.2">
      <c r="A212" s="127"/>
      <c r="B212" s="93"/>
      <c r="F212" s="118"/>
      <c r="G212" s="118"/>
      <c r="H212" s="109"/>
      <c r="I212" s="118"/>
      <c r="J212" s="109"/>
      <c r="K212" s="109"/>
      <c r="L212" s="109"/>
    </row>
    <row r="213" spans="1:12" s="119" customFormat="1" ht="12.75" x14ac:dyDescent="0.2">
      <c r="A213" s="127"/>
      <c r="B213" s="93"/>
      <c r="F213" s="118"/>
      <c r="G213" s="118"/>
      <c r="H213" s="109"/>
      <c r="I213" s="118"/>
      <c r="J213" s="109"/>
      <c r="K213" s="109"/>
      <c r="L213" s="109"/>
    </row>
    <row r="214" spans="1:12" s="119" customFormat="1" ht="12.75" x14ac:dyDescent="0.2">
      <c r="A214" s="127"/>
      <c r="B214" s="93"/>
      <c r="F214" s="118"/>
      <c r="G214" s="118"/>
      <c r="H214" s="109"/>
      <c r="I214" s="118"/>
      <c r="J214" s="109"/>
      <c r="K214" s="109"/>
      <c r="L214" s="109"/>
    </row>
    <row r="215" spans="1:12" s="119" customFormat="1" ht="12.75" x14ac:dyDescent="0.2">
      <c r="A215" s="127"/>
      <c r="B215" s="93"/>
      <c r="F215" s="118"/>
      <c r="G215" s="118"/>
      <c r="H215" s="109"/>
      <c r="I215" s="118"/>
      <c r="J215" s="109"/>
      <c r="K215" s="109"/>
      <c r="L215" s="109"/>
    </row>
    <row r="216" spans="1:12" s="119" customFormat="1" ht="12.75" x14ac:dyDescent="0.2">
      <c r="A216" s="127"/>
      <c r="B216" s="93"/>
      <c r="F216" s="118"/>
      <c r="G216" s="118"/>
      <c r="H216" s="109"/>
      <c r="I216" s="118"/>
      <c r="J216" s="109"/>
      <c r="K216" s="109"/>
      <c r="L216" s="109"/>
    </row>
    <row r="217" spans="1:12" s="119" customFormat="1" ht="12.75" x14ac:dyDescent="0.2">
      <c r="A217" s="127"/>
      <c r="B217" s="93"/>
      <c r="F217" s="118"/>
      <c r="G217" s="118"/>
      <c r="H217" s="109"/>
      <c r="I217" s="118"/>
      <c r="J217" s="109"/>
      <c r="K217" s="109"/>
      <c r="L217" s="109"/>
    </row>
    <row r="218" spans="1:12" s="119" customFormat="1" ht="12.75" x14ac:dyDescent="0.2">
      <c r="A218" s="127">
        <v>2018</v>
      </c>
      <c r="B218" s="93" t="s">
        <v>3</v>
      </c>
      <c r="F218" s="118"/>
      <c r="G218" s="118"/>
      <c r="H218" s="109"/>
      <c r="I218" s="118"/>
      <c r="J218" s="109"/>
      <c r="K218" s="109"/>
      <c r="L218" s="109"/>
    </row>
    <row r="219" spans="1:12" s="119" customFormat="1" ht="12.75" x14ac:dyDescent="0.2">
      <c r="A219" s="127"/>
      <c r="B219" s="93"/>
      <c r="F219" s="118"/>
      <c r="G219" s="118"/>
      <c r="H219" s="109"/>
      <c r="I219" s="118"/>
      <c r="J219" s="109"/>
      <c r="K219" s="109"/>
      <c r="L219" s="109"/>
    </row>
    <row r="220" spans="1:12" s="119" customFormat="1" ht="12.75" x14ac:dyDescent="0.2">
      <c r="A220" s="127"/>
      <c r="B220" s="93"/>
      <c r="F220" s="118"/>
      <c r="G220" s="118"/>
      <c r="H220" s="109"/>
      <c r="I220" s="118"/>
      <c r="J220" s="109"/>
      <c r="K220" s="109"/>
      <c r="L220" s="109"/>
    </row>
    <row r="221" spans="1:12" s="119" customFormat="1" ht="12.75" x14ac:dyDescent="0.2">
      <c r="A221" s="127"/>
      <c r="B221" s="93"/>
      <c r="F221" s="118"/>
      <c r="G221" s="118"/>
      <c r="H221" s="109"/>
      <c r="I221" s="118"/>
      <c r="J221" s="109"/>
      <c r="K221" s="109"/>
      <c r="L221" s="109"/>
    </row>
    <row r="222" spans="1:12" s="119" customFormat="1" ht="12.75" x14ac:dyDescent="0.2">
      <c r="A222" s="127"/>
      <c r="B222" s="93"/>
      <c r="F222" s="118"/>
      <c r="G222" s="118"/>
      <c r="H222" s="109"/>
      <c r="I222" s="118"/>
      <c r="J222" s="109"/>
      <c r="K222" s="109"/>
      <c r="L222" s="109"/>
    </row>
    <row r="223" spans="1:12" s="119" customFormat="1" ht="12.75" x14ac:dyDescent="0.2">
      <c r="A223" s="127"/>
      <c r="B223" s="93"/>
      <c r="F223" s="118"/>
      <c r="G223" s="118"/>
      <c r="H223" s="109"/>
      <c r="I223" s="118"/>
      <c r="J223" s="109"/>
      <c r="K223" s="109"/>
      <c r="L223" s="109"/>
    </row>
    <row r="224" spans="1:12" s="119" customFormat="1" ht="12.75" x14ac:dyDescent="0.2">
      <c r="A224" s="127"/>
      <c r="B224" s="93"/>
      <c r="F224" s="118"/>
      <c r="G224" s="118"/>
      <c r="H224" s="109"/>
      <c r="I224" s="118"/>
      <c r="J224" s="109"/>
      <c r="K224" s="109"/>
      <c r="L224" s="109"/>
    </row>
    <row r="225" spans="1:12" s="119" customFormat="1" ht="12.75" x14ac:dyDescent="0.2">
      <c r="A225" s="127"/>
      <c r="B225" s="93"/>
      <c r="F225" s="118"/>
      <c r="G225" s="118"/>
      <c r="H225" s="109"/>
      <c r="I225" s="118"/>
      <c r="J225" s="109"/>
      <c r="K225" s="109"/>
      <c r="L225" s="109"/>
    </row>
    <row r="226" spans="1:12" s="119" customFormat="1" ht="12.75" x14ac:dyDescent="0.2">
      <c r="A226" s="127"/>
      <c r="B226" s="93"/>
      <c r="F226" s="118"/>
      <c r="G226" s="118"/>
      <c r="H226" s="109"/>
      <c r="I226" s="118"/>
      <c r="J226" s="109"/>
      <c r="K226" s="109"/>
      <c r="L226" s="109"/>
    </row>
    <row r="227" spans="1:12" s="119" customFormat="1" ht="12.75" x14ac:dyDescent="0.2">
      <c r="A227" s="127"/>
      <c r="B227" s="93"/>
      <c r="F227" s="118"/>
      <c r="G227" s="118"/>
      <c r="H227" s="109"/>
      <c r="I227" s="118"/>
      <c r="J227" s="109"/>
      <c r="K227" s="109"/>
      <c r="L227" s="109"/>
    </row>
    <row r="228" spans="1:12" s="119" customFormat="1" ht="12.75" x14ac:dyDescent="0.2">
      <c r="A228" s="127"/>
      <c r="B228" s="93"/>
      <c r="F228" s="118"/>
      <c r="G228" s="118"/>
      <c r="H228" s="109"/>
      <c r="I228" s="118"/>
      <c r="J228" s="109"/>
      <c r="K228" s="109"/>
      <c r="L228" s="109"/>
    </row>
    <row r="229" spans="1:12" s="119" customFormat="1" ht="12.75" x14ac:dyDescent="0.2">
      <c r="A229" s="127"/>
      <c r="B229" s="93"/>
      <c r="F229" s="118"/>
      <c r="G229" s="118"/>
      <c r="H229" s="109"/>
      <c r="I229" s="118"/>
      <c r="J229" s="109"/>
      <c r="K229" s="109"/>
      <c r="L229" s="109"/>
    </row>
    <row r="230" spans="1:12" s="119" customFormat="1" ht="12.75" x14ac:dyDescent="0.2">
      <c r="A230" s="127"/>
      <c r="B230" s="93"/>
      <c r="F230" s="118"/>
      <c r="G230" s="118"/>
      <c r="H230" s="109"/>
      <c r="I230" s="118"/>
      <c r="J230" s="109"/>
      <c r="K230" s="109"/>
      <c r="L230" s="109"/>
    </row>
    <row r="231" spans="1:12" s="119" customFormat="1" ht="12.75" x14ac:dyDescent="0.2">
      <c r="A231" s="127"/>
      <c r="B231" s="93"/>
      <c r="F231" s="118"/>
      <c r="G231" s="118"/>
      <c r="H231" s="109"/>
      <c r="I231" s="118"/>
      <c r="J231" s="109"/>
      <c r="K231" s="109"/>
      <c r="L231" s="109"/>
    </row>
    <row r="232" spans="1:12" s="119" customFormat="1" ht="12.75" x14ac:dyDescent="0.2">
      <c r="A232" s="127"/>
      <c r="B232" s="93"/>
      <c r="F232" s="118"/>
      <c r="G232" s="118"/>
      <c r="H232" s="109"/>
      <c r="I232" s="118"/>
      <c r="J232" s="109"/>
      <c r="K232" s="109"/>
      <c r="L232" s="109"/>
    </row>
    <row r="233" spans="1:12" s="119" customFormat="1" ht="12.75" x14ac:dyDescent="0.2">
      <c r="A233" s="127"/>
      <c r="B233" s="93"/>
      <c r="F233" s="118"/>
      <c r="G233" s="118"/>
      <c r="H233" s="109"/>
      <c r="I233" s="118"/>
      <c r="J233" s="109"/>
      <c r="K233" s="109"/>
      <c r="L233" s="109"/>
    </row>
    <row r="234" spans="1:12" s="119" customFormat="1" ht="12.75" x14ac:dyDescent="0.2">
      <c r="A234" s="127"/>
      <c r="B234" s="93"/>
      <c r="F234" s="118"/>
      <c r="G234" s="118"/>
      <c r="H234" s="109"/>
      <c r="I234" s="118"/>
      <c r="J234" s="109"/>
      <c r="K234" s="109"/>
      <c r="L234" s="109"/>
    </row>
    <row r="235" spans="1:12" s="119" customFormat="1" ht="12.75" x14ac:dyDescent="0.2">
      <c r="A235" s="127"/>
      <c r="B235" s="93"/>
      <c r="F235" s="118"/>
      <c r="G235" s="118"/>
      <c r="H235" s="109"/>
      <c r="I235" s="118"/>
      <c r="J235" s="109"/>
      <c r="K235" s="109"/>
      <c r="L235" s="109"/>
    </row>
    <row r="236" spans="1:12" s="119" customFormat="1" ht="12.75" x14ac:dyDescent="0.2">
      <c r="A236" s="127"/>
      <c r="B236" s="93"/>
      <c r="F236" s="118"/>
      <c r="G236" s="118"/>
      <c r="H236" s="109"/>
      <c r="I236" s="118"/>
      <c r="J236" s="109"/>
      <c r="K236" s="109"/>
      <c r="L236" s="109"/>
    </row>
    <row r="237" spans="1:12" s="119" customFormat="1" ht="12.75" x14ac:dyDescent="0.2">
      <c r="A237" s="127"/>
      <c r="B237" s="93"/>
      <c r="F237" s="118"/>
      <c r="G237" s="118"/>
      <c r="H237" s="109"/>
      <c r="I237" s="118"/>
      <c r="J237" s="109"/>
      <c r="K237" s="109"/>
      <c r="L237" s="109"/>
    </row>
    <row r="238" spans="1:12" s="119" customFormat="1" ht="12.75" x14ac:dyDescent="0.2">
      <c r="A238" s="127"/>
      <c r="B238" s="93"/>
      <c r="F238" s="118"/>
      <c r="G238" s="118"/>
      <c r="H238" s="109"/>
      <c r="I238" s="118"/>
      <c r="J238" s="109"/>
      <c r="K238" s="109"/>
      <c r="L238" s="109"/>
    </row>
    <row r="239" spans="1:12" s="119" customFormat="1" ht="12.75" x14ac:dyDescent="0.2">
      <c r="A239" s="127"/>
      <c r="B239" s="93"/>
      <c r="F239" s="118"/>
      <c r="G239" s="118"/>
      <c r="H239" s="109"/>
      <c r="I239" s="118"/>
      <c r="J239" s="109"/>
      <c r="K239" s="109"/>
      <c r="L239" s="109"/>
    </row>
    <row r="240" spans="1:12" s="119" customFormat="1" ht="12.75" x14ac:dyDescent="0.2">
      <c r="A240" s="127"/>
      <c r="B240" s="93"/>
      <c r="F240" s="118"/>
      <c r="G240" s="118"/>
      <c r="H240" s="109"/>
      <c r="I240" s="118"/>
      <c r="J240" s="109"/>
      <c r="K240" s="109"/>
      <c r="L240" s="109"/>
    </row>
    <row r="241" spans="1:12" s="119" customFormat="1" ht="12.75" x14ac:dyDescent="0.2">
      <c r="A241" s="127"/>
      <c r="B241" s="93"/>
      <c r="F241" s="118"/>
      <c r="G241" s="118"/>
      <c r="H241" s="109"/>
      <c r="I241" s="118"/>
      <c r="J241" s="109"/>
      <c r="K241" s="109"/>
      <c r="L241" s="109"/>
    </row>
    <row r="242" spans="1:12" s="119" customFormat="1" ht="12.75" x14ac:dyDescent="0.2">
      <c r="A242" s="127"/>
      <c r="B242" s="93"/>
      <c r="F242" s="118"/>
      <c r="G242" s="118"/>
      <c r="H242" s="109"/>
      <c r="I242" s="118"/>
      <c r="J242" s="109"/>
      <c r="K242" s="109"/>
      <c r="L242" s="109"/>
    </row>
    <row r="243" spans="1:12" s="119" customFormat="1" ht="12.75" x14ac:dyDescent="0.2">
      <c r="A243" s="127"/>
      <c r="B243" s="93"/>
      <c r="F243" s="118"/>
      <c r="G243" s="118"/>
      <c r="H243" s="109"/>
      <c r="I243" s="118"/>
      <c r="J243" s="109"/>
      <c r="K243" s="109"/>
      <c r="L243" s="109"/>
    </row>
    <row r="244" spans="1:12" s="119" customFormat="1" ht="12.75" x14ac:dyDescent="0.2">
      <c r="A244" s="127"/>
      <c r="B244" s="93"/>
      <c r="F244" s="118"/>
      <c r="G244" s="118"/>
      <c r="H244" s="109"/>
      <c r="I244" s="118"/>
      <c r="J244" s="109"/>
      <c r="K244" s="109"/>
      <c r="L244" s="109"/>
    </row>
    <row r="245" spans="1:12" s="119" customFormat="1" ht="12.75" x14ac:dyDescent="0.2">
      <c r="A245" s="127"/>
      <c r="B245" s="93"/>
      <c r="F245" s="118"/>
      <c r="G245" s="118"/>
      <c r="H245" s="109"/>
      <c r="I245" s="118"/>
      <c r="J245" s="109"/>
      <c r="K245" s="109"/>
      <c r="L245" s="109"/>
    </row>
    <row r="246" spans="1:12" s="119" customFormat="1" ht="12.75" x14ac:dyDescent="0.2">
      <c r="A246" s="127"/>
      <c r="B246" s="93"/>
      <c r="F246" s="118"/>
      <c r="G246" s="118"/>
      <c r="H246" s="109"/>
      <c r="I246" s="118"/>
      <c r="J246" s="109"/>
      <c r="K246" s="109"/>
      <c r="L246" s="109"/>
    </row>
    <row r="247" spans="1:12" s="119" customFormat="1" ht="12.75" x14ac:dyDescent="0.2">
      <c r="A247" s="127"/>
      <c r="B247" s="93"/>
      <c r="F247" s="118"/>
      <c r="G247" s="118"/>
      <c r="H247" s="109"/>
      <c r="I247" s="118"/>
      <c r="J247" s="109"/>
      <c r="K247" s="109"/>
      <c r="L247" s="109"/>
    </row>
    <row r="248" spans="1:12" s="119" customFormat="1" ht="12.75" x14ac:dyDescent="0.2">
      <c r="A248" s="127"/>
      <c r="B248" s="93"/>
      <c r="F248" s="118"/>
      <c r="G248" s="118"/>
      <c r="H248" s="109"/>
      <c r="I248" s="118"/>
      <c r="J248" s="109"/>
      <c r="K248" s="109"/>
      <c r="L248" s="109"/>
    </row>
    <row r="249" spans="1:12" s="119" customFormat="1" ht="12.75" x14ac:dyDescent="0.2">
      <c r="A249" s="127"/>
      <c r="B249" s="93"/>
      <c r="F249" s="118"/>
      <c r="G249" s="118"/>
      <c r="I249" s="118"/>
    </row>
    <row r="250" spans="1:12" s="119" customFormat="1" ht="12.75" x14ac:dyDescent="0.2">
      <c r="A250" s="127"/>
      <c r="B250" s="93"/>
      <c r="F250" s="118"/>
      <c r="G250" s="118"/>
      <c r="I250" s="118"/>
    </row>
    <row r="251" spans="1:12" s="119" customFormat="1" ht="12.75" x14ac:dyDescent="0.2">
      <c r="A251" s="127"/>
      <c r="B251" s="93"/>
      <c r="F251" s="118"/>
      <c r="G251" s="118"/>
      <c r="I251" s="118"/>
    </row>
    <row r="252" spans="1:12" s="119" customFormat="1" ht="12.75" x14ac:dyDescent="0.2">
      <c r="A252" s="127"/>
      <c r="B252" s="93"/>
      <c r="F252" s="118"/>
      <c r="G252" s="118"/>
      <c r="I252" s="118"/>
    </row>
    <row r="253" spans="1:12" s="119" customFormat="1" ht="12.75" x14ac:dyDescent="0.2">
      <c r="A253" s="127"/>
      <c r="B253" s="93"/>
      <c r="F253" s="118"/>
      <c r="G253" s="118"/>
      <c r="I253" s="118"/>
    </row>
    <row r="254" spans="1:12" s="119" customFormat="1" ht="12.75" x14ac:dyDescent="0.2">
      <c r="A254" s="127"/>
      <c r="B254" s="93"/>
      <c r="F254" s="118"/>
      <c r="G254" s="118"/>
      <c r="I254" s="118"/>
    </row>
    <row r="255" spans="1:12" s="119" customFormat="1" ht="12.75" x14ac:dyDescent="0.2">
      <c r="A255" s="127"/>
      <c r="B255" s="93"/>
      <c r="F255" s="118"/>
      <c r="G255" s="118"/>
      <c r="I255" s="118"/>
    </row>
    <row r="256" spans="1:12" s="119" customFormat="1" ht="12.75" x14ac:dyDescent="0.2">
      <c r="A256" s="127"/>
      <c r="B256" s="93"/>
      <c r="F256" s="118"/>
      <c r="G256" s="118"/>
      <c r="I256" s="118"/>
    </row>
    <row r="257" spans="1:12" s="119" customFormat="1" ht="12.75" x14ac:dyDescent="0.2">
      <c r="A257" s="127"/>
      <c r="B257" s="93"/>
      <c r="F257" s="118"/>
      <c r="G257" s="118"/>
      <c r="I257" s="118"/>
    </row>
    <row r="258" spans="1:12" s="119" customFormat="1" ht="12.75" x14ac:dyDescent="0.2">
      <c r="A258" s="127"/>
      <c r="B258" s="93"/>
      <c r="F258" s="118"/>
      <c r="G258" s="118"/>
      <c r="H258" s="118"/>
      <c r="I258" s="118"/>
      <c r="L258" s="118"/>
    </row>
    <row r="259" spans="1:12" s="119" customFormat="1" ht="12.75" x14ac:dyDescent="0.2">
      <c r="A259" s="127"/>
      <c r="B259" s="93"/>
      <c r="F259" s="118"/>
      <c r="G259" s="118"/>
      <c r="H259" s="198"/>
      <c r="I259" s="118"/>
      <c r="J259" s="198"/>
      <c r="K259" s="198"/>
      <c r="L259" s="198"/>
    </row>
    <row r="260" spans="1:12" s="119" customFormat="1" ht="12.75" x14ac:dyDescent="0.2">
      <c r="A260" s="127"/>
      <c r="B260" s="93"/>
      <c r="F260" s="118"/>
      <c r="G260" s="118"/>
      <c r="H260" s="198"/>
      <c r="I260" s="118"/>
      <c r="J260" s="198"/>
      <c r="K260" s="198"/>
      <c r="L260" s="198"/>
    </row>
    <row r="261" spans="1:12" s="119" customFormat="1" ht="12.75" x14ac:dyDescent="0.2">
      <c r="A261" s="127"/>
      <c r="B261" s="93"/>
      <c r="F261" s="118"/>
      <c r="G261" s="118"/>
      <c r="I261" s="118"/>
    </row>
    <row r="262" spans="1:12" s="119" customFormat="1" ht="12.75" x14ac:dyDescent="0.2">
      <c r="A262" s="127"/>
      <c r="B262" s="93"/>
      <c r="F262" s="118"/>
      <c r="G262" s="118"/>
      <c r="H262" s="198"/>
      <c r="I262" s="118"/>
      <c r="J262" s="198"/>
      <c r="K262" s="198"/>
      <c r="L262" s="198"/>
    </row>
    <row r="263" spans="1:12" s="119" customFormat="1" ht="12.75" x14ac:dyDescent="0.2">
      <c r="A263" s="127"/>
      <c r="B263" s="93"/>
      <c r="F263" s="118"/>
      <c r="G263" s="118"/>
      <c r="H263" s="91"/>
      <c r="I263" s="118"/>
      <c r="J263" s="91"/>
      <c r="K263" s="91"/>
      <c r="L263" s="91"/>
    </row>
    <row r="264" spans="1:12" s="119" customFormat="1" ht="12.75" x14ac:dyDescent="0.2">
      <c r="A264" s="127"/>
      <c r="B264" s="93"/>
      <c r="F264" s="118"/>
      <c r="G264" s="118"/>
      <c r="I264" s="118"/>
    </row>
    <row r="265" spans="1:12" s="119" customFormat="1" ht="12.75" x14ac:dyDescent="0.2">
      <c r="A265" s="127"/>
      <c r="B265" s="93"/>
      <c r="F265" s="118"/>
      <c r="G265" s="118"/>
      <c r="H265" s="117"/>
      <c r="I265" s="118"/>
      <c r="J265" s="106"/>
      <c r="K265" s="106"/>
      <c r="L265" s="117"/>
    </row>
    <row r="266" spans="1:12" s="119" customFormat="1" ht="12.75" x14ac:dyDescent="0.2">
      <c r="A266" s="127"/>
      <c r="B266" s="93"/>
      <c r="F266" s="118"/>
      <c r="G266" s="118"/>
      <c r="H266" s="117"/>
      <c r="I266" s="118"/>
      <c r="J266" s="106"/>
      <c r="K266" s="106"/>
      <c r="L266" s="117"/>
    </row>
    <row r="267" spans="1:12" s="119" customFormat="1" ht="12.75" x14ac:dyDescent="0.2">
      <c r="A267" s="127"/>
      <c r="B267" s="93"/>
      <c r="F267" s="118"/>
      <c r="G267" s="118"/>
      <c r="H267" s="117"/>
      <c r="I267" s="118"/>
      <c r="J267" s="106"/>
      <c r="K267" s="106"/>
      <c r="L267" s="117"/>
    </row>
    <row r="268" spans="1:12" s="119" customFormat="1" ht="12.75" x14ac:dyDescent="0.2">
      <c r="A268" s="127"/>
      <c r="B268" s="93"/>
      <c r="F268" s="118"/>
      <c r="G268" s="118"/>
      <c r="H268" s="118"/>
      <c r="I268" s="118"/>
      <c r="J268" s="199"/>
      <c r="K268" s="199"/>
      <c r="L268" s="199"/>
    </row>
    <row r="269" spans="1:12" s="119" customFormat="1" ht="12.75" x14ac:dyDescent="0.2">
      <c r="A269" s="127"/>
      <c r="B269" s="93"/>
      <c r="F269" s="118"/>
      <c r="G269" s="118"/>
      <c r="H269" s="118"/>
      <c r="I269" s="118"/>
      <c r="J269" s="106"/>
      <c r="K269" s="106"/>
      <c r="L269" s="118"/>
    </row>
    <row r="270" spans="1:12" s="119" customFormat="1" ht="12.75" x14ac:dyDescent="0.2">
      <c r="A270" s="127"/>
      <c r="B270" s="93"/>
      <c r="F270" s="118"/>
      <c r="G270" s="118"/>
      <c r="I270" s="118"/>
      <c r="J270" s="106"/>
      <c r="K270" s="106"/>
    </row>
    <row r="271" spans="1:12" s="119" customFormat="1" ht="12.75" x14ac:dyDescent="0.2">
      <c r="A271" s="127"/>
      <c r="B271" s="93"/>
      <c r="F271" s="118"/>
      <c r="G271" s="118"/>
      <c r="I271" s="118"/>
    </row>
    <row r="272" spans="1:12" s="119" customFormat="1" ht="12.75" x14ac:dyDescent="0.2">
      <c r="A272" s="127"/>
      <c r="B272" s="93"/>
      <c r="F272" s="118"/>
      <c r="G272" s="118"/>
      <c r="I272" s="118"/>
    </row>
    <row r="273" spans="1:12" s="119" customFormat="1" ht="12.75" x14ac:dyDescent="0.2">
      <c r="A273" s="127"/>
      <c r="B273" s="93"/>
      <c r="F273" s="118"/>
      <c r="G273" s="118"/>
      <c r="H273" s="118"/>
      <c r="I273" s="118"/>
      <c r="J273" s="118"/>
      <c r="K273" s="118"/>
      <c r="L273" s="118"/>
    </row>
    <row r="274" spans="1:12" s="119" customFormat="1" ht="12.75" x14ac:dyDescent="0.2">
      <c r="A274" s="127"/>
      <c r="B274" s="93"/>
      <c r="F274" s="118"/>
      <c r="G274" s="118"/>
      <c r="H274" s="118"/>
      <c r="I274" s="118"/>
      <c r="J274" s="118"/>
      <c r="K274" s="118"/>
      <c r="L274" s="118"/>
    </row>
    <row r="275" spans="1:12" s="119" customFormat="1" ht="12.75" x14ac:dyDescent="0.2">
      <c r="A275" s="127"/>
      <c r="B275" s="93"/>
      <c r="F275" s="118"/>
      <c r="G275" s="118"/>
      <c r="H275" s="118"/>
      <c r="I275" s="118"/>
      <c r="J275" s="118"/>
      <c r="K275" s="118"/>
      <c r="L275" s="118"/>
    </row>
    <row r="276" spans="1:12" s="119" customFormat="1" ht="12.75" x14ac:dyDescent="0.2">
      <c r="A276" s="127"/>
      <c r="B276" s="93"/>
      <c r="F276" s="118"/>
      <c r="G276" s="118"/>
      <c r="H276" s="118"/>
      <c r="I276" s="118"/>
      <c r="J276" s="118"/>
      <c r="K276" s="118"/>
      <c r="L276" s="118"/>
    </row>
    <row r="277" spans="1:12" s="119" customFormat="1" ht="12.75" x14ac:dyDescent="0.2">
      <c r="A277" s="127"/>
      <c r="B277" s="93"/>
      <c r="F277" s="118"/>
      <c r="G277" s="118"/>
      <c r="H277" s="118"/>
      <c r="I277" s="118"/>
      <c r="J277" s="118"/>
      <c r="K277" s="118"/>
      <c r="L277" s="118"/>
    </row>
    <row r="278" spans="1:12" s="119" customFormat="1" ht="12.75" x14ac:dyDescent="0.2">
      <c r="A278" s="127"/>
      <c r="B278" s="93"/>
      <c r="F278" s="118"/>
      <c r="G278" s="118"/>
      <c r="H278" s="118"/>
      <c r="I278" s="118"/>
      <c r="J278" s="118"/>
      <c r="K278" s="118"/>
      <c r="L278" s="118"/>
    </row>
    <row r="279" spans="1:12" s="119" customFormat="1" ht="12.75" x14ac:dyDescent="0.2">
      <c r="A279" s="127"/>
      <c r="B279" s="93"/>
      <c r="F279" s="118"/>
      <c r="G279" s="118"/>
      <c r="H279" s="118"/>
      <c r="I279" s="118"/>
      <c r="J279" s="118"/>
      <c r="K279" s="118"/>
      <c r="L279" s="118"/>
    </row>
    <row r="280" spans="1:12" s="119" customFormat="1" ht="12.75" x14ac:dyDescent="0.2">
      <c r="A280" s="127"/>
      <c r="B280" s="93"/>
      <c r="F280" s="118"/>
      <c r="G280" s="118"/>
      <c r="H280" s="118"/>
      <c r="I280" s="118"/>
      <c r="J280" s="118"/>
      <c r="K280" s="118"/>
      <c r="L280" s="118"/>
    </row>
    <row r="281" spans="1:12" s="119" customFormat="1" ht="12.75" x14ac:dyDescent="0.2">
      <c r="A281" s="127"/>
      <c r="B281" s="93"/>
      <c r="F281" s="118"/>
      <c r="G281" s="118"/>
      <c r="H281" s="118"/>
      <c r="I281" s="118"/>
      <c r="J281" s="118"/>
      <c r="K281" s="118"/>
      <c r="L281" s="118"/>
    </row>
    <row r="282" spans="1:12" s="119" customFormat="1" ht="12.75" x14ac:dyDescent="0.2">
      <c r="A282" s="127"/>
      <c r="B282" s="93"/>
      <c r="F282" s="118"/>
      <c r="G282" s="118"/>
      <c r="H282" s="118"/>
      <c r="I282" s="118"/>
      <c r="J282" s="118"/>
      <c r="K282" s="118"/>
      <c r="L282" s="118"/>
    </row>
    <row r="283" spans="1:12" s="119" customFormat="1" ht="12.75" x14ac:dyDescent="0.2">
      <c r="A283" s="127"/>
      <c r="B283" s="93"/>
      <c r="F283" s="118"/>
      <c r="G283" s="118"/>
      <c r="H283" s="118"/>
      <c r="I283" s="118"/>
      <c r="J283" s="118"/>
      <c r="K283" s="118"/>
      <c r="L283" s="118"/>
    </row>
    <row r="284" spans="1:12" s="119" customFormat="1" ht="12.75" x14ac:dyDescent="0.2">
      <c r="A284" s="127"/>
      <c r="B284" s="93"/>
      <c r="F284" s="118"/>
      <c r="G284" s="118"/>
      <c r="H284" s="118"/>
      <c r="I284" s="118"/>
      <c r="J284" s="118"/>
      <c r="K284" s="118"/>
      <c r="L284" s="118"/>
    </row>
    <row r="285" spans="1:12" s="119" customFormat="1" ht="12.75" x14ac:dyDescent="0.2">
      <c r="A285" s="127"/>
      <c r="B285" s="93"/>
      <c r="F285" s="118"/>
      <c r="G285" s="118"/>
      <c r="H285" s="118"/>
      <c r="I285" s="118"/>
      <c r="J285" s="118"/>
      <c r="K285" s="118"/>
      <c r="L285" s="118"/>
    </row>
    <row r="286" spans="1:12" s="119" customFormat="1" ht="12.75" x14ac:dyDescent="0.2">
      <c r="A286" s="127"/>
      <c r="B286" s="93"/>
      <c r="F286" s="118"/>
      <c r="G286" s="118"/>
      <c r="H286" s="118"/>
      <c r="I286" s="118"/>
      <c r="J286" s="118"/>
      <c r="K286" s="118"/>
      <c r="L286" s="118"/>
    </row>
    <row r="287" spans="1:12" s="119" customFormat="1" ht="12.75" x14ac:dyDescent="0.2">
      <c r="A287" s="127"/>
      <c r="B287" s="93"/>
      <c r="F287" s="118"/>
      <c r="G287" s="118"/>
      <c r="H287" s="118"/>
      <c r="I287" s="118"/>
      <c r="J287" s="118"/>
      <c r="K287" s="118"/>
      <c r="L287" s="118"/>
    </row>
    <row r="288" spans="1:12" s="119" customFormat="1" ht="12.75" x14ac:dyDescent="0.2">
      <c r="A288" s="127"/>
      <c r="B288" s="93"/>
      <c r="F288" s="118"/>
      <c r="G288" s="118"/>
      <c r="H288" s="118"/>
      <c r="I288" s="118"/>
      <c r="J288" s="118"/>
      <c r="K288" s="118"/>
      <c r="L288" s="118"/>
    </row>
    <row r="289" spans="1:12" s="119" customFormat="1" ht="12.75" x14ac:dyDescent="0.2">
      <c r="A289" s="127"/>
      <c r="B289" s="93"/>
      <c r="F289" s="118"/>
      <c r="G289" s="118"/>
      <c r="H289" s="118"/>
      <c r="I289" s="118"/>
      <c r="J289" s="118"/>
      <c r="K289" s="118"/>
      <c r="L289" s="118"/>
    </row>
    <row r="290" spans="1:12" s="119" customFormat="1" ht="12.75" x14ac:dyDescent="0.2">
      <c r="A290" s="127"/>
      <c r="B290" s="93"/>
      <c r="F290" s="118"/>
      <c r="G290" s="118"/>
      <c r="H290" s="118"/>
      <c r="I290" s="118"/>
      <c r="J290" s="118"/>
      <c r="K290" s="118"/>
      <c r="L290" s="118"/>
    </row>
    <row r="291" spans="1:12" s="119" customFormat="1" ht="12.75" x14ac:dyDescent="0.2">
      <c r="A291" s="127"/>
      <c r="B291" s="93"/>
      <c r="F291" s="118"/>
      <c r="G291" s="118"/>
      <c r="H291" s="118"/>
      <c r="I291" s="118"/>
      <c r="J291" s="118"/>
      <c r="K291" s="118"/>
      <c r="L291" s="118"/>
    </row>
    <row r="292" spans="1:12" s="119" customFormat="1" ht="12.75" x14ac:dyDescent="0.2">
      <c r="A292" s="127"/>
      <c r="B292" s="93"/>
      <c r="F292" s="118"/>
      <c r="G292" s="118"/>
      <c r="H292" s="118"/>
      <c r="I292" s="118"/>
      <c r="J292" s="118"/>
      <c r="K292" s="118"/>
      <c r="L292" s="118"/>
    </row>
    <row r="293" spans="1:12" s="119" customFormat="1" ht="12.75" x14ac:dyDescent="0.2">
      <c r="A293" s="127"/>
      <c r="B293" s="93"/>
      <c r="F293" s="118"/>
      <c r="G293" s="118"/>
      <c r="H293" s="118"/>
      <c r="I293" s="118"/>
      <c r="J293" s="118"/>
      <c r="K293" s="118"/>
      <c r="L293" s="118"/>
    </row>
    <row r="294" spans="1:12" s="119" customFormat="1" ht="12.75" x14ac:dyDescent="0.2">
      <c r="A294" s="127"/>
      <c r="B294" s="93"/>
      <c r="F294" s="118"/>
      <c r="G294" s="118"/>
      <c r="H294" s="118"/>
      <c r="I294" s="118"/>
      <c r="J294" s="118"/>
      <c r="K294" s="118"/>
      <c r="L294" s="118"/>
    </row>
    <row r="295" spans="1:12" s="119" customFormat="1" ht="12.75" x14ac:dyDescent="0.2">
      <c r="A295" s="127"/>
      <c r="B295" s="93"/>
      <c r="F295" s="118"/>
      <c r="G295" s="118"/>
      <c r="H295" s="118"/>
      <c r="I295" s="118"/>
      <c r="J295" s="118"/>
      <c r="K295" s="118"/>
      <c r="L295" s="118"/>
    </row>
    <row r="296" spans="1:12" s="119" customFormat="1" ht="12.75" x14ac:dyDescent="0.2">
      <c r="A296" s="127"/>
      <c r="B296" s="93"/>
      <c r="F296" s="118"/>
      <c r="G296" s="118"/>
      <c r="H296" s="118"/>
      <c r="I296" s="118"/>
      <c r="J296" s="118"/>
      <c r="K296" s="118"/>
      <c r="L296" s="118"/>
    </row>
    <row r="297" spans="1:12" s="119" customFormat="1" ht="12.75" x14ac:dyDescent="0.2">
      <c r="A297" s="127"/>
      <c r="B297" s="93"/>
      <c r="F297" s="118"/>
      <c r="G297" s="118"/>
      <c r="H297" s="118"/>
      <c r="I297" s="118"/>
      <c r="J297" s="118"/>
      <c r="K297" s="118"/>
      <c r="L297" s="118"/>
    </row>
    <row r="298" spans="1:12" s="119" customFormat="1" ht="12.75" x14ac:dyDescent="0.2">
      <c r="A298" s="127"/>
      <c r="B298" s="93"/>
      <c r="F298" s="118"/>
      <c r="G298" s="118"/>
      <c r="H298" s="118"/>
      <c r="I298" s="118"/>
      <c r="J298" s="118"/>
      <c r="K298" s="118"/>
      <c r="L298" s="118"/>
    </row>
    <row r="299" spans="1:12" s="119" customFormat="1" ht="12.75" x14ac:dyDescent="0.2">
      <c r="A299" s="127"/>
      <c r="B299" s="93"/>
      <c r="F299" s="118"/>
      <c r="G299" s="118"/>
      <c r="H299" s="118"/>
      <c r="I299" s="118"/>
      <c r="J299" s="118"/>
      <c r="K299" s="118"/>
      <c r="L299" s="118"/>
    </row>
    <row r="300" spans="1:12" s="119" customFormat="1" ht="12.75" x14ac:dyDescent="0.2">
      <c r="A300" s="127"/>
      <c r="B300" s="93"/>
      <c r="F300" s="118"/>
      <c r="G300" s="118"/>
      <c r="H300" s="118"/>
      <c r="I300" s="118"/>
      <c r="J300" s="118"/>
      <c r="K300" s="118"/>
      <c r="L300" s="118"/>
    </row>
    <row r="301" spans="1:12" s="119" customFormat="1" ht="12.75" x14ac:dyDescent="0.2">
      <c r="A301" s="127"/>
      <c r="B301" s="93"/>
      <c r="F301" s="118"/>
      <c r="G301" s="118"/>
      <c r="H301" s="118"/>
      <c r="I301" s="118"/>
      <c r="J301" s="118"/>
      <c r="K301" s="118"/>
      <c r="L301" s="118"/>
    </row>
    <row r="302" spans="1:12" s="119" customFormat="1" ht="12.75" x14ac:dyDescent="0.2">
      <c r="A302" s="127"/>
      <c r="B302" s="93"/>
      <c r="F302" s="118"/>
      <c r="G302" s="118"/>
      <c r="H302" s="118"/>
      <c r="I302" s="118"/>
      <c r="J302" s="118"/>
      <c r="K302" s="118"/>
      <c r="L302" s="118"/>
    </row>
    <row r="303" spans="1:12" s="119" customFormat="1" ht="12.75" x14ac:dyDescent="0.2">
      <c r="A303" s="127"/>
      <c r="B303" s="93"/>
      <c r="F303" s="118"/>
      <c r="G303" s="118"/>
      <c r="H303" s="118"/>
      <c r="I303" s="118"/>
      <c r="J303" s="118"/>
      <c r="K303" s="118"/>
      <c r="L303" s="118"/>
    </row>
    <row r="304" spans="1:12" s="119" customFormat="1" ht="12.75" x14ac:dyDescent="0.2">
      <c r="A304" s="127"/>
      <c r="B304" s="93"/>
      <c r="F304" s="118"/>
      <c r="G304" s="118"/>
      <c r="H304" s="118"/>
      <c r="I304" s="118"/>
      <c r="J304" s="118"/>
      <c r="K304" s="118"/>
      <c r="L304" s="118"/>
    </row>
    <row r="305" spans="1:12" s="119" customFormat="1" ht="12.75" x14ac:dyDescent="0.2">
      <c r="A305" s="127"/>
      <c r="B305" s="93"/>
      <c r="F305" s="118"/>
      <c r="G305" s="118"/>
      <c r="H305" s="118"/>
      <c r="I305" s="118"/>
      <c r="J305" s="118"/>
      <c r="K305" s="118"/>
      <c r="L305" s="118"/>
    </row>
    <row r="306" spans="1:12" s="119" customFormat="1" ht="12.75" x14ac:dyDescent="0.2">
      <c r="A306" s="127"/>
      <c r="B306" s="93"/>
      <c r="F306" s="118"/>
      <c r="G306" s="118"/>
      <c r="H306" s="118"/>
      <c r="I306" s="118"/>
      <c r="J306" s="118"/>
      <c r="K306" s="118"/>
      <c r="L306" s="118"/>
    </row>
    <row r="307" spans="1:12" s="119" customFormat="1" ht="12.75" x14ac:dyDescent="0.2">
      <c r="A307" s="127"/>
      <c r="B307" s="93"/>
      <c r="F307" s="118"/>
      <c r="G307" s="118"/>
      <c r="H307" s="118"/>
      <c r="I307" s="118"/>
      <c r="J307" s="118"/>
      <c r="K307" s="118"/>
      <c r="L307" s="118"/>
    </row>
    <row r="308" spans="1:12" s="119" customFormat="1" ht="12.75" x14ac:dyDescent="0.2">
      <c r="A308" s="127"/>
      <c r="B308" s="93"/>
      <c r="F308" s="118"/>
      <c r="G308" s="118"/>
      <c r="H308" s="118"/>
      <c r="I308" s="118"/>
      <c r="J308" s="118"/>
      <c r="K308" s="118"/>
      <c r="L308" s="118"/>
    </row>
    <row r="309" spans="1:12" s="119" customFormat="1" ht="12.75" x14ac:dyDescent="0.2">
      <c r="A309" s="127"/>
      <c r="B309" s="93"/>
      <c r="F309" s="118"/>
      <c r="G309" s="118"/>
      <c r="H309" s="118"/>
      <c r="I309" s="118"/>
      <c r="J309" s="118"/>
      <c r="K309" s="118"/>
      <c r="L309" s="118"/>
    </row>
    <row r="310" spans="1:12" s="119" customFormat="1" ht="12.75" x14ac:dyDescent="0.2">
      <c r="A310" s="127"/>
      <c r="B310" s="93"/>
      <c r="F310" s="118"/>
      <c r="G310" s="118"/>
      <c r="H310" s="118"/>
      <c r="I310" s="118"/>
      <c r="J310" s="118"/>
      <c r="K310" s="118"/>
      <c r="L310" s="118"/>
    </row>
    <row r="311" spans="1:12" s="119" customFormat="1" ht="12.75" x14ac:dyDescent="0.2">
      <c r="A311" s="127"/>
      <c r="B311" s="93"/>
      <c r="F311" s="118"/>
      <c r="G311" s="118"/>
      <c r="H311" s="118"/>
      <c r="I311" s="118"/>
      <c r="J311" s="118"/>
      <c r="K311" s="118"/>
      <c r="L311" s="118"/>
    </row>
    <row r="312" spans="1:12" s="119" customFormat="1" ht="12.75" x14ac:dyDescent="0.2">
      <c r="A312" s="127"/>
      <c r="B312" s="93"/>
      <c r="F312" s="118"/>
      <c r="G312" s="118"/>
      <c r="H312" s="118"/>
      <c r="I312" s="118"/>
      <c r="J312" s="118"/>
      <c r="K312" s="118"/>
      <c r="L312" s="118"/>
    </row>
    <row r="313" spans="1:12" s="119" customFormat="1" ht="12.75" x14ac:dyDescent="0.2">
      <c r="A313" s="127"/>
      <c r="B313" s="93"/>
      <c r="F313" s="118"/>
      <c r="G313" s="118"/>
      <c r="H313" s="118"/>
      <c r="I313" s="118"/>
      <c r="J313" s="118"/>
      <c r="K313" s="118"/>
      <c r="L313" s="118"/>
    </row>
    <row r="314" spans="1:12" s="119" customFormat="1" ht="7.35" customHeight="1" x14ac:dyDescent="0.2">
      <c r="A314" s="127"/>
      <c r="B314" s="93"/>
      <c r="F314" s="118"/>
      <c r="G314" s="118"/>
      <c r="H314" s="118"/>
      <c r="I314" s="118"/>
      <c r="J314" s="118"/>
      <c r="K314" s="118"/>
      <c r="L314" s="118"/>
    </row>
    <row r="315" spans="1:12" s="119" customFormat="1" ht="7.35" customHeight="1" x14ac:dyDescent="0.2">
      <c r="A315" s="127"/>
      <c r="B315" s="93"/>
      <c r="F315" s="118"/>
      <c r="G315" s="118"/>
      <c r="H315" s="118"/>
      <c r="I315" s="118"/>
      <c r="J315" s="118"/>
      <c r="K315" s="118"/>
      <c r="L315" s="118"/>
    </row>
    <row r="316" spans="1:12" s="119" customFormat="1" ht="7.35" customHeight="1" x14ac:dyDescent="0.2">
      <c r="A316" s="127"/>
      <c r="B316" s="93"/>
      <c r="F316" s="118"/>
      <c r="G316" s="118"/>
      <c r="H316" s="118"/>
      <c r="I316" s="118"/>
      <c r="J316" s="118"/>
      <c r="K316" s="118"/>
      <c r="L316" s="118"/>
    </row>
    <row r="317" spans="1:12" s="119" customFormat="1" ht="7.35" customHeight="1" x14ac:dyDescent="0.2">
      <c r="A317" s="127"/>
      <c r="B317" s="93"/>
      <c r="F317" s="118"/>
      <c r="G317" s="118"/>
      <c r="H317" s="118"/>
      <c r="I317" s="118"/>
      <c r="J317" s="118"/>
      <c r="K317" s="118"/>
      <c r="L317" s="118"/>
    </row>
    <row r="318" spans="1:12" s="119" customFormat="1" ht="7.35" customHeight="1" x14ac:dyDescent="0.2">
      <c r="A318" s="127"/>
      <c r="B318" s="93"/>
      <c r="F318" s="118"/>
      <c r="G318" s="118"/>
      <c r="H318" s="118"/>
      <c r="I318" s="118"/>
      <c r="J318" s="118"/>
      <c r="K318" s="118"/>
      <c r="L318" s="118"/>
    </row>
    <row r="319" spans="1:12" s="119" customFormat="1" ht="7.35" customHeight="1" x14ac:dyDescent="0.2">
      <c r="A319" s="127"/>
      <c r="B319" s="93"/>
      <c r="F319" s="118"/>
      <c r="G319" s="118"/>
      <c r="H319" s="118"/>
      <c r="I319" s="118"/>
      <c r="J319" s="118"/>
      <c r="K319" s="118"/>
      <c r="L319" s="118"/>
    </row>
    <row r="320" spans="1:12" s="119" customFormat="1" ht="7.35" customHeight="1" x14ac:dyDescent="0.2">
      <c r="A320" s="127"/>
      <c r="B320" s="93"/>
      <c r="F320" s="118"/>
      <c r="G320" s="118"/>
      <c r="H320" s="118"/>
      <c r="I320" s="118"/>
      <c r="J320" s="118"/>
      <c r="K320" s="118"/>
      <c r="L320" s="118"/>
    </row>
    <row r="321" spans="1:12" s="119" customFormat="1" ht="7.35" customHeight="1" x14ac:dyDescent="0.2">
      <c r="A321" s="127"/>
      <c r="B321" s="93"/>
      <c r="F321" s="118"/>
      <c r="G321" s="118"/>
      <c r="H321" s="118"/>
      <c r="I321" s="118"/>
      <c r="J321" s="118"/>
      <c r="K321" s="118"/>
      <c r="L321" s="118"/>
    </row>
    <row r="322" spans="1:12" s="119" customFormat="1" ht="7.35" customHeight="1" x14ac:dyDescent="0.2">
      <c r="A322" s="127"/>
      <c r="B322" s="93"/>
      <c r="F322" s="118"/>
      <c r="G322" s="118"/>
      <c r="H322" s="118"/>
      <c r="I322" s="118"/>
      <c r="J322" s="118"/>
      <c r="K322" s="118"/>
      <c r="L322" s="118"/>
    </row>
    <row r="323" spans="1:12" s="119" customFormat="1" ht="7.35" customHeight="1" x14ac:dyDescent="0.2">
      <c r="A323" s="127"/>
      <c r="B323" s="93"/>
      <c r="F323" s="118"/>
      <c r="G323" s="118"/>
      <c r="H323" s="118"/>
      <c r="I323" s="118"/>
      <c r="J323" s="118"/>
      <c r="K323" s="118"/>
      <c r="L323" s="118"/>
    </row>
    <row r="324" spans="1:12" s="119" customFormat="1" ht="7.35" customHeight="1" x14ac:dyDescent="0.2">
      <c r="A324" s="127"/>
      <c r="B324" s="93"/>
      <c r="F324" s="118"/>
      <c r="G324" s="118"/>
      <c r="H324" s="118"/>
      <c r="I324" s="118"/>
      <c r="J324" s="118"/>
      <c r="K324" s="118"/>
      <c r="L324" s="118"/>
    </row>
    <row r="325" spans="1:12" s="119" customFormat="1" ht="7.35" customHeight="1" x14ac:dyDescent="0.2">
      <c r="A325" s="127"/>
      <c r="B325" s="93"/>
      <c r="F325" s="118"/>
      <c r="G325" s="118"/>
      <c r="H325" s="118"/>
      <c r="I325" s="118"/>
      <c r="J325" s="118"/>
      <c r="K325" s="118"/>
      <c r="L325" s="118"/>
    </row>
    <row r="326" spans="1:12" s="119" customFormat="1" ht="7.35" customHeight="1" x14ac:dyDescent="0.2">
      <c r="A326" s="127"/>
      <c r="B326" s="93"/>
      <c r="F326" s="118"/>
      <c r="G326" s="118"/>
      <c r="H326" s="118"/>
      <c r="I326" s="118"/>
      <c r="J326" s="118"/>
      <c r="K326" s="118"/>
      <c r="L326" s="118"/>
    </row>
    <row r="327" spans="1:12" s="119" customFormat="1" ht="7.35" customHeight="1" x14ac:dyDescent="0.2">
      <c r="A327" s="127"/>
      <c r="B327" s="93"/>
      <c r="F327" s="118"/>
      <c r="G327" s="118"/>
      <c r="H327" s="118"/>
      <c r="I327" s="118"/>
      <c r="J327" s="118"/>
      <c r="K327" s="118"/>
      <c r="L327" s="118"/>
    </row>
    <row r="328" spans="1:12" s="119" customFormat="1" ht="7.35" customHeight="1" x14ac:dyDescent="0.2">
      <c r="A328" s="127"/>
      <c r="B328" s="93"/>
      <c r="F328" s="118"/>
      <c r="G328" s="118"/>
      <c r="H328" s="118"/>
      <c r="I328" s="118"/>
      <c r="J328" s="118"/>
      <c r="K328" s="118"/>
      <c r="L328" s="118"/>
    </row>
    <row r="329" spans="1:12" s="119" customFormat="1" ht="7.35" customHeight="1" x14ac:dyDescent="0.2">
      <c r="A329" s="127"/>
      <c r="B329" s="93"/>
      <c r="F329" s="118"/>
      <c r="G329" s="118"/>
      <c r="H329" s="118"/>
      <c r="I329" s="118"/>
      <c r="J329" s="118"/>
      <c r="K329" s="118"/>
      <c r="L329" s="118"/>
    </row>
    <row r="330" spans="1:12" s="119" customFormat="1" ht="7.35" customHeight="1" x14ac:dyDescent="0.2">
      <c r="A330" s="127"/>
      <c r="B330" s="93"/>
      <c r="F330" s="118"/>
      <c r="G330" s="118"/>
      <c r="H330" s="118"/>
      <c r="I330" s="118"/>
      <c r="J330" s="118"/>
      <c r="K330" s="118"/>
      <c r="L330" s="118"/>
    </row>
    <row r="331" spans="1:12" s="119" customFormat="1" ht="7.35" customHeight="1" x14ac:dyDescent="0.2">
      <c r="A331" s="127"/>
      <c r="B331" s="93"/>
      <c r="F331" s="118"/>
      <c r="G331" s="118"/>
      <c r="H331" s="118"/>
      <c r="I331" s="118"/>
      <c r="J331" s="118"/>
      <c r="K331" s="118"/>
      <c r="L331" s="118"/>
    </row>
    <row r="332" spans="1:12" s="119" customFormat="1" ht="7.35" customHeight="1" x14ac:dyDescent="0.2">
      <c r="A332" s="127"/>
      <c r="B332" s="93"/>
      <c r="F332" s="118"/>
      <c r="G332" s="118"/>
      <c r="H332" s="118"/>
      <c r="I332" s="118"/>
      <c r="J332" s="118"/>
      <c r="K332" s="118"/>
      <c r="L332" s="118"/>
    </row>
    <row r="333" spans="1:12" s="119" customFormat="1" ht="7.35" customHeight="1" x14ac:dyDescent="0.2">
      <c r="A333" s="127"/>
      <c r="B333" s="93"/>
      <c r="F333" s="118"/>
      <c r="G333" s="118"/>
      <c r="H333" s="118"/>
      <c r="I333" s="118"/>
      <c r="J333" s="118"/>
      <c r="K333" s="118"/>
      <c r="L333" s="118"/>
    </row>
    <row r="334" spans="1:12" s="119" customFormat="1" ht="7.35" customHeight="1" x14ac:dyDescent="0.2">
      <c r="A334" s="127"/>
      <c r="B334" s="93"/>
      <c r="F334" s="118"/>
      <c r="G334" s="118"/>
      <c r="H334" s="118"/>
      <c r="I334" s="118"/>
      <c r="J334" s="118"/>
      <c r="K334" s="118"/>
      <c r="L334" s="118"/>
    </row>
    <row r="335" spans="1:12" s="119" customFormat="1" ht="7.35" customHeight="1" x14ac:dyDescent="0.2">
      <c r="A335" s="127"/>
      <c r="B335" s="93"/>
      <c r="F335" s="118"/>
      <c r="G335" s="118"/>
      <c r="H335" s="118"/>
      <c r="I335" s="118"/>
      <c r="J335" s="118"/>
      <c r="K335" s="118"/>
      <c r="L335" s="118"/>
    </row>
    <row r="336" spans="1:12" s="119" customFormat="1" ht="7.35" customHeight="1" x14ac:dyDescent="0.2">
      <c r="A336" s="127"/>
      <c r="B336" s="93"/>
      <c r="F336" s="118"/>
      <c r="G336" s="118"/>
      <c r="H336" s="118"/>
      <c r="I336" s="118"/>
      <c r="J336" s="118"/>
      <c r="K336" s="118"/>
      <c r="L336" s="118"/>
    </row>
    <row r="337" spans="1:12" s="119" customFormat="1" ht="7.35" customHeight="1" x14ac:dyDescent="0.2">
      <c r="A337" s="127"/>
      <c r="B337" s="93"/>
      <c r="F337" s="118"/>
      <c r="G337" s="118"/>
      <c r="H337" s="118"/>
      <c r="I337" s="118"/>
      <c r="J337" s="118"/>
      <c r="K337" s="118"/>
      <c r="L337" s="118"/>
    </row>
    <row r="338" spans="1:12" s="119" customFormat="1" ht="7.35" customHeight="1" x14ac:dyDescent="0.2">
      <c r="A338" s="127"/>
      <c r="B338" s="93"/>
      <c r="F338" s="118"/>
      <c r="G338" s="118"/>
      <c r="H338" s="118"/>
      <c r="I338" s="118"/>
      <c r="J338" s="118"/>
      <c r="K338" s="118"/>
      <c r="L338" s="118"/>
    </row>
    <row r="339" spans="1:12" s="119" customFormat="1" ht="7.35" customHeight="1" x14ac:dyDescent="0.2">
      <c r="A339" s="127"/>
      <c r="B339" s="93"/>
      <c r="F339" s="118"/>
      <c r="G339" s="118"/>
      <c r="H339" s="118"/>
      <c r="I339" s="118"/>
      <c r="J339" s="118"/>
      <c r="K339" s="118"/>
      <c r="L339" s="118"/>
    </row>
    <row r="340" spans="1:12" s="119" customFormat="1" ht="7.35" customHeight="1" x14ac:dyDescent="0.2">
      <c r="A340" s="127"/>
      <c r="B340" s="93"/>
      <c r="F340" s="118"/>
      <c r="G340" s="118"/>
      <c r="H340" s="118"/>
      <c r="I340" s="118"/>
      <c r="J340" s="118"/>
      <c r="K340" s="118"/>
      <c r="L340" s="118"/>
    </row>
    <row r="341" spans="1:12" s="119" customFormat="1" ht="7.35" customHeight="1" x14ac:dyDescent="0.2">
      <c r="A341" s="127"/>
      <c r="B341" s="93"/>
      <c r="F341" s="118"/>
      <c r="G341" s="118"/>
      <c r="H341" s="118"/>
      <c r="I341" s="118"/>
      <c r="J341" s="118"/>
      <c r="K341" s="118"/>
      <c r="L341" s="118"/>
    </row>
    <row r="342" spans="1:12" s="119" customFormat="1" ht="7.35" customHeight="1" x14ac:dyDescent="0.2">
      <c r="A342" s="127"/>
      <c r="B342" s="93"/>
      <c r="F342" s="118"/>
      <c r="G342" s="118"/>
      <c r="H342" s="118"/>
      <c r="I342" s="118"/>
      <c r="J342" s="118"/>
      <c r="K342" s="118"/>
      <c r="L342" s="118"/>
    </row>
    <row r="343" spans="1:12" s="119" customFormat="1" ht="7.35" customHeight="1" x14ac:dyDescent="0.2">
      <c r="A343" s="127"/>
      <c r="B343" s="93"/>
      <c r="F343" s="118"/>
      <c r="G343" s="118"/>
      <c r="H343" s="118"/>
      <c r="I343" s="118"/>
      <c r="J343" s="118"/>
      <c r="K343" s="118"/>
      <c r="L343" s="118"/>
    </row>
    <row r="344" spans="1:12" s="119" customFormat="1" ht="7.35" customHeight="1" x14ac:dyDescent="0.2">
      <c r="A344" s="127"/>
      <c r="B344" s="93"/>
      <c r="F344" s="118"/>
      <c r="G344" s="118"/>
      <c r="H344" s="118"/>
      <c r="I344" s="118"/>
      <c r="J344" s="118"/>
      <c r="K344" s="118"/>
      <c r="L344" s="118"/>
    </row>
    <row r="345" spans="1:12" s="119" customFormat="1" ht="7.35" customHeight="1" x14ac:dyDescent="0.2">
      <c r="A345" s="127"/>
      <c r="B345" s="93"/>
      <c r="F345" s="118"/>
      <c r="G345" s="118"/>
      <c r="H345" s="118"/>
      <c r="I345" s="118"/>
      <c r="J345" s="118"/>
      <c r="K345" s="118"/>
      <c r="L345" s="118"/>
    </row>
    <row r="346" spans="1:12" s="119" customFormat="1" ht="7.35" customHeight="1" x14ac:dyDescent="0.2">
      <c r="A346" s="127"/>
      <c r="B346" s="93"/>
      <c r="F346" s="118"/>
      <c r="G346" s="118"/>
      <c r="H346" s="118"/>
      <c r="I346" s="118"/>
      <c r="J346" s="118"/>
      <c r="K346" s="118"/>
      <c r="L346" s="118"/>
    </row>
    <row r="347" spans="1:12" s="119" customFormat="1" ht="7.35" customHeight="1" x14ac:dyDescent="0.2">
      <c r="A347" s="127"/>
      <c r="B347" s="93"/>
      <c r="F347" s="118"/>
      <c r="G347" s="118"/>
      <c r="H347" s="118"/>
      <c r="I347" s="118"/>
      <c r="J347" s="118"/>
      <c r="K347" s="118"/>
      <c r="L347" s="118"/>
    </row>
    <row r="348" spans="1:12" s="119" customFormat="1" ht="7.35" customHeight="1" x14ac:dyDescent="0.2">
      <c r="A348" s="127"/>
      <c r="B348" s="93"/>
      <c r="F348" s="118"/>
      <c r="G348" s="118"/>
      <c r="H348" s="118"/>
      <c r="I348" s="118"/>
      <c r="J348" s="118"/>
      <c r="K348" s="118"/>
      <c r="L348" s="118"/>
    </row>
    <row r="349" spans="1:12" s="119" customFormat="1" ht="7.35" customHeight="1" x14ac:dyDescent="0.2">
      <c r="A349" s="127"/>
      <c r="B349" s="93"/>
      <c r="F349" s="118"/>
      <c r="G349" s="118"/>
      <c r="H349" s="118"/>
      <c r="I349" s="118"/>
      <c r="J349" s="118"/>
      <c r="K349" s="118"/>
      <c r="L349" s="118"/>
    </row>
    <row r="350" spans="1:12" s="119" customFormat="1" ht="7.35" customHeight="1" x14ac:dyDescent="0.2">
      <c r="A350" s="127"/>
      <c r="B350" s="93"/>
      <c r="F350" s="118"/>
      <c r="G350" s="118"/>
      <c r="H350" s="118"/>
      <c r="I350" s="118"/>
      <c r="J350" s="118"/>
      <c r="K350" s="118"/>
      <c r="L350" s="118"/>
    </row>
    <row r="351" spans="1:12" s="119" customFormat="1" ht="7.35" customHeight="1" x14ac:dyDescent="0.2">
      <c r="A351" s="127"/>
      <c r="B351" s="93"/>
      <c r="F351" s="118"/>
      <c r="G351" s="118"/>
      <c r="H351" s="118"/>
      <c r="I351" s="118"/>
      <c r="J351" s="118"/>
      <c r="K351" s="118"/>
      <c r="L351" s="118"/>
    </row>
    <row r="352" spans="1:12" s="119" customFormat="1" ht="7.35" customHeight="1" x14ac:dyDescent="0.2">
      <c r="A352" s="127"/>
      <c r="B352" s="93"/>
      <c r="F352" s="118"/>
      <c r="G352" s="118"/>
      <c r="H352" s="118"/>
      <c r="I352" s="118"/>
      <c r="J352" s="118"/>
      <c r="K352" s="118"/>
      <c r="L352" s="118"/>
    </row>
    <row r="353" spans="1:12" s="119" customFormat="1" ht="7.35" customHeight="1" x14ac:dyDescent="0.2">
      <c r="A353" s="127"/>
      <c r="B353" s="93"/>
      <c r="F353" s="118"/>
      <c r="G353" s="118"/>
      <c r="H353" s="118"/>
      <c r="I353" s="118"/>
      <c r="J353" s="118"/>
      <c r="K353" s="118"/>
      <c r="L353" s="118"/>
    </row>
    <row r="354" spans="1:12" s="119" customFormat="1" ht="7.35" customHeight="1" x14ac:dyDescent="0.2">
      <c r="A354" s="127"/>
      <c r="B354" s="93"/>
      <c r="F354" s="118"/>
      <c r="G354" s="118"/>
      <c r="H354" s="118"/>
      <c r="I354" s="118"/>
      <c r="J354" s="118"/>
      <c r="K354" s="118"/>
      <c r="L354" s="118"/>
    </row>
    <row r="355" spans="1:12" s="119" customFormat="1" ht="7.35" customHeight="1" x14ac:dyDescent="0.2">
      <c r="A355" s="127"/>
      <c r="B355" s="93"/>
      <c r="F355" s="118"/>
      <c r="G355" s="118"/>
      <c r="H355" s="118"/>
      <c r="I355" s="118"/>
      <c r="J355" s="118"/>
      <c r="K355" s="118"/>
      <c r="L355" s="118"/>
    </row>
    <row r="356" spans="1:12" s="119" customFormat="1" ht="7.35" customHeight="1" x14ac:dyDescent="0.2">
      <c r="A356" s="127"/>
      <c r="B356" s="93"/>
      <c r="F356" s="118"/>
      <c r="G356" s="118"/>
      <c r="H356" s="118"/>
      <c r="I356" s="118"/>
      <c r="J356" s="118"/>
      <c r="K356" s="118"/>
      <c r="L356" s="118"/>
    </row>
    <row r="357" spans="1:12" s="119" customFormat="1" ht="7.35" customHeight="1" x14ac:dyDescent="0.2">
      <c r="A357" s="127"/>
      <c r="B357" s="93"/>
      <c r="F357" s="118"/>
      <c r="G357" s="118"/>
      <c r="H357" s="118"/>
      <c r="I357" s="118"/>
      <c r="J357" s="118"/>
      <c r="K357" s="118"/>
      <c r="L357" s="118"/>
    </row>
    <row r="358" spans="1:12" s="119" customFormat="1" ht="7.35" customHeight="1" x14ac:dyDescent="0.2">
      <c r="A358" s="127"/>
      <c r="B358" s="93"/>
      <c r="F358" s="118"/>
      <c r="G358" s="118"/>
      <c r="H358" s="118"/>
      <c r="I358" s="118"/>
      <c r="J358" s="118"/>
      <c r="K358" s="118"/>
      <c r="L358" s="118"/>
    </row>
    <row r="359" spans="1:12" s="119" customFormat="1" ht="7.35" customHeight="1" x14ac:dyDescent="0.2">
      <c r="A359" s="127"/>
      <c r="B359" s="93"/>
      <c r="F359" s="118"/>
      <c r="G359" s="118"/>
      <c r="H359" s="118"/>
      <c r="I359" s="118"/>
      <c r="J359" s="118"/>
      <c r="K359" s="118"/>
      <c r="L359" s="118"/>
    </row>
    <row r="360" spans="1:12" s="119" customFormat="1" ht="7.35" customHeight="1" x14ac:dyDescent="0.2">
      <c r="A360" s="127"/>
      <c r="B360" s="93"/>
      <c r="F360" s="118"/>
      <c r="G360" s="118"/>
      <c r="H360" s="118"/>
      <c r="I360" s="118"/>
      <c r="J360" s="118"/>
      <c r="K360" s="118"/>
      <c r="L360" s="118"/>
    </row>
    <row r="361" spans="1:12" s="119" customFormat="1" ht="7.35" customHeight="1" x14ac:dyDescent="0.2">
      <c r="A361" s="127"/>
      <c r="B361" s="93"/>
      <c r="F361" s="118"/>
      <c r="G361" s="118"/>
      <c r="H361" s="118"/>
      <c r="I361" s="118"/>
      <c r="J361" s="118"/>
      <c r="K361" s="118"/>
      <c r="L361" s="118"/>
    </row>
    <row r="362" spans="1:12" s="119" customFormat="1" ht="7.35" customHeight="1" x14ac:dyDescent="0.2">
      <c r="A362" s="127"/>
      <c r="B362" s="93"/>
      <c r="F362" s="118"/>
      <c r="G362" s="118"/>
      <c r="H362" s="118"/>
      <c r="I362" s="118"/>
      <c r="J362" s="118"/>
      <c r="K362" s="118"/>
      <c r="L362" s="118"/>
    </row>
    <row r="363" spans="1:12" s="119" customFormat="1" ht="7.35" customHeight="1" x14ac:dyDescent="0.2">
      <c r="A363" s="127"/>
      <c r="B363" s="93"/>
      <c r="F363" s="118"/>
      <c r="G363" s="118"/>
      <c r="H363" s="118"/>
      <c r="I363" s="118"/>
      <c r="J363" s="118"/>
      <c r="K363" s="118"/>
      <c r="L363" s="118"/>
    </row>
    <row r="364" spans="1:12" s="119" customFormat="1" ht="7.35" customHeight="1" x14ac:dyDescent="0.2">
      <c r="A364" s="127"/>
      <c r="B364" s="93"/>
      <c r="F364" s="118"/>
      <c r="G364" s="118"/>
      <c r="H364" s="118"/>
      <c r="I364" s="118"/>
      <c r="J364" s="118"/>
      <c r="K364" s="118"/>
      <c r="L364" s="118"/>
    </row>
    <row r="365" spans="1:12" s="119" customFormat="1" ht="7.35" customHeight="1" x14ac:dyDescent="0.2">
      <c r="A365" s="127"/>
      <c r="B365" s="93"/>
      <c r="F365" s="118"/>
      <c r="G365" s="118"/>
      <c r="H365" s="118"/>
      <c r="I365" s="118"/>
      <c r="J365" s="118"/>
      <c r="K365" s="118"/>
      <c r="L365" s="118"/>
    </row>
    <row r="366" spans="1:12" s="119" customFormat="1" ht="7.35" customHeight="1" x14ac:dyDescent="0.2">
      <c r="A366" s="127"/>
      <c r="B366" s="93"/>
      <c r="F366" s="118"/>
      <c r="G366" s="118"/>
      <c r="H366" s="118"/>
      <c r="I366" s="118"/>
      <c r="J366" s="118"/>
      <c r="K366" s="118"/>
      <c r="L366" s="118"/>
    </row>
    <row r="367" spans="1:12" s="119" customFormat="1" ht="7.35" customHeight="1" x14ac:dyDescent="0.2">
      <c r="A367" s="127"/>
      <c r="B367" s="93"/>
      <c r="F367" s="118"/>
      <c r="G367" s="118"/>
      <c r="H367" s="118"/>
      <c r="I367" s="118"/>
      <c r="J367" s="118"/>
      <c r="K367" s="118"/>
      <c r="L367" s="118"/>
    </row>
    <row r="368" spans="1:12" s="119" customFormat="1" ht="7.35" customHeight="1" x14ac:dyDescent="0.2">
      <c r="A368" s="127"/>
      <c r="B368" s="93"/>
      <c r="F368" s="118"/>
      <c r="G368" s="118"/>
      <c r="H368" s="118"/>
      <c r="I368" s="118"/>
      <c r="J368" s="118"/>
      <c r="K368" s="118"/>
      <c r="L368" s="118"/>
    </row>
    <row r="369" spans="1:12" s="119" customFormat="1" ht="7.35" customHeight="1" x14ac:dyDescent="0.2">
      <c r="A369" s="127"/>
      <c r="B369" s="93"/>
      <c r="F369" s="118"/>
      <c r="G369" s="118"/>
      <c r="H369" s="118"/>
      <c r="I369" s="118"/>
      <c r="J369" s="118"/>
      <c r="K369" s="118"/>
      <c r="L369" s="118"/>
    </row>
    <row r="370" spans="1:12" s="119" customFormat="1" ht="7.35" customHeight="1" x14ac:dyDescent="0.2">
      <c r="A370" s="127"/>
      <c r="B370" s="93"/>
      <c r="F370" s="118"/>
      <c r="G370" s="118"/>
      <c r="H370" s="118"/>
      <c r="I370" s="118"/>
      <c r="J370" s="118"/>
      <c r="K370" s="118"/>
      <c r="L370" s="118"/>
    </row>
    <row r="371" spans="1:12" s="119" customFormat="1" ht="7.35" customHeight="1" x14ac:dyDescent="0.2">
      <c r="A371" s="127"/>
      <c r="B371" s="93"/>
      <c r="F371" s="118"/>
      <c r="G371" s="118"/>
      <c r="H371" s="118"/>
      <c r="I371" s="118"/>
      <c r="J371" s="118"/>
      <c r="K371" s="118"/>
      <c r="L371" s="118"/>
    </row>
    <row r="372" spans="1:12" s="119" customFormat="1" ht="7.35" customHeight="1" x14ac:dyDescent="0.2">
      <c r="A372" s="127"/>
      <c r="B372" s="93"/>
      <c r="F372" s="118"/>
      <c r="G372" s="118"/>
      <c r="H372" s="118"/>
      <c r="I372" s="118"/>
      <c r="J372" s="118"/>
      <c r="K372" s="118"/>
      <c r="L372" s="118"/>
    </row>
    <row r="373" spans="1:12" s="119" customFormat="1" ht="7.35" customHeight="1" x14ac:dyDescent="0.2">
      <c r="A373" s="127"/>
      <c r="B373" s="93"/>
      <c r="F373" s="118"/>
      <c r="G373" s="118"/>
      <c r="H373" s="118"/>
      <c r="I373" s="118"/>
      <c r="J373" s="118"/>
      <c r="K373" s="118"/>
      <c r="L373" s="118"/>
    </row>
    <row r="374" spans="1:12" s="119" customFormat="1" ht="7.35" customHeight="1" x14ac:dyDescent="0.2">
      <c r="A374" s="127"/>
      <c r="B374" s="93"/>
      <c r="F374" s="118"/>
      <c r="G374" s="118"/>
      <c r="H374" s="118"/>
      <c r="I374" s="118"/>
      <c r="J374" s="118"/>
      <c r="K374" s="118"/>
      <c r="L374" s="118"/>
    </row>
    <row r="375" spans="1:12" s="119" customFormat="1" ht="7.35" customHeight="1" x14ac:dyDescent="0.2">
      <c r="A375" s="127"/>
      <c r="B375" s="93"/>
      <c r="F375" s="118"/>
      <c r="G375" s="118"/>
      <c r="H375" s="118"/>
      <c r="I375" s="118"/>
      <c r="J375" s="118"/>
      <c r="K375" s="118"/>
      <c r="L375" s="118"/>
    </row>
    <row r="376" spans="1:12" s="119" customFormat="1" ht="7.35" customHeight="1" x14ac:dyDescent="0.2">
      <c r="A376" s="127"/>
      <c r="B376" s="93"/>
      <c r="F376" s="118"/>
      <c r="G376" s="118"/>
      <c r="H376" s="118"/>
      <c r="I376" s="118"/>
      <c r="J376" s="118"/>
      <c r="K376" s="118"/>
      <c r="L376" s="118"/>
    </row>
    <row r="377" spans="1:12" s="119" customFormat="1" ht="7.35" customHeight="1" x14ac:dyDescent="0.2">
      <c r="A377" s="127"/>
      <c r="B377" s="93"/>
      <c r="F377" s="118"/>
      <c r="G377" s="118"/>
      <c r="H377" s="118"/>
      <c r="I377" s="118"/>
      <c r="J377" s="118"/>
      <c r="K377" s="118"/>
      <c r="L377" s="118"/>
    </row>
    <row r="378" spans="1:12" s="119" customFormat="1" ht="7.35" customHeight="1" x14ac:dyDescent="0.2">
      <c r="A378" s="127"/>
      <c r="B378" s="93"/>
      <c r="F378" s="118"/>
      <c r="G378" s="118"/>
      <c r="H378" s="118"/>
      <c r="I378" s="118"/>
      <c r="J378" s="118"/>
      <c r="K378" s="118"/>
      <c r="L378" s="118"/>
    </row>
    <row r="379" spans="1:12" s="119" customFormat="1" ht="7.35" customHeight="1" x14ac:dyDescent="0.2">
      <c r="A379" s="127"/>
      <c r="B379" s="93"/>
      <c r="F379" s="118"/>
      <c r="G379" s="118"/>
      <c r="H379" s="118"/>
      <c r="I379" s="118"/>
      <c r="J379" s="118"/>
      <c r="K379" s="118"/>
      <c r="L379" s="118"/>
    </row>
    <row r="380" spans="1:12" s="119" customFormat="1" ht="7.35" customHeight="1" x14ac:dyDescent="0.2">
      <c r="A380" s="127"/>
      <c r="B380" s="93"/>
      <c r="F380" s="118"/>
      <c r="G380" s="118"/>
      <c r="H380" s="118"/>
      <c r="I380" s="118"/>
      <c r="J380" s="118"/>
      <c r="K380" s="118"/>
      <c r="L380" s="118"/>
    </row>
    <row r="381" spans="1:12" s="119" customFormat="1" ht="7.35" customHeight="1" x14ac:dyDescent="0.2">
      <c r="A381" s="127"/>
      <c r="B381" s="93"/>
      <c r="F381" s="118"/>
      <c r="G381" s="118"/>
      <c r="H381" s="118"/>
      <c r="I381" s="118"/>
      <c r="J381" s="118"/>
      <c r="K381" s="118"/>
      <c r="L381" s="118"/>
    </row>
    <row r="382" spans="1:12" s="119" customFormat="1" ht="7.35" customHeight="1" x14ac:dyDescent="0.2">
      <c r="A382" s="127"/>
      <c r="B382" s="93"/>
      <c r="F382" s="118"/>
      <c r="G382" s="118"/>
      <c r="H382" s="118"/>
      <c r="I382" s="118"/>
      <c r="J382" s="118"/>
      <c r="K382" s="118"/>
      <c r="L382" s="118"/>
    </row>
    <row r="383" spans="1:12" s="119" customFormat="1" ht="7.35" customHeight="1" x14ac:dyDescent="0.2">
      <c r="A383" s="127"/>
      <c r="B383" s="93"/>
      <c r="F383" s="118"/>
      <c r="G383" s="118"/>
      <c r="H383" s="118"/>
      <c r="I383" s="118"/>
      <c r="J383" s="118"/>
      <c r="K383" s="118"/>
      <c r="L383" s="118"/>
    </row>
    <row r="384" spans="1:12" s="119" customFormat="1" ht="7.35" customHeight="1" x14ac:dyDescent="0.2">
      <c r="A384" s="127"/>
      <c r="B384" s="93"/>
      <c r="F384" s="118"/>
      <c r="G384" s="118"/>
      <c r="H384" s="118"/>
      <c r="I384" s="118"/>
      <c r="J384" s="118"/>
      <c r="K384" s="118"/>
      <c r="L384" s="118"/>
    </row>
    <row r="385" spans="1:12" s="119" customFormat="1" ht="7.35" customHeight="1" x14ac:dyDescent="0.2">
      <c r="A385" s="127"/>
      <c r="B385" s="93"/>
      <c r="F385" s="118"/>
      <c r="G385" s="118"/>
      <c r="H385" s="118"/>
      <c r="I385" s="118"/>
      <c r="J385" s="118"/>
      <c r="K385" s="118"/>
      <c r="L385" s="118"/>
    </row>
    <row r="386" spans="1:12" s="119" customFormat="1" ht="7.35" customHeight="1" x14ac:dyDescent="0.2">
      <c r="A386" s="127"/>
      <c r="B386" s="93"/>
      <c r="F386" s="118"/>
      <c r="G386" s="118"/>
      <c r="H386" s="118"/>
      <c r="I386" s="118"/>
      <c r="J386" s="118"/>
      <c r="K386" s="118"/>
      <c r="L386" s="118"/>
    </row>
    <row r="387" spans="1:12" s="119" customFormat="1" ht="7.35" customHeight="1" x14ac:dyDescent="0.2">
      <c r="A387" s="127"/>
      <c r="B387" s="93"/>
      <c r="F387" s="118"/>
      <c r="G387" s="118"/>
      <c r="H387" s="118"/>
      <c r="I387" s="118"/>
      <c r="J387" s="118"/>
      <c r="K387" s="118"/>
      <c r="L387" s="118"/>
    </row>
    <row r="388" spans="1:12" s="119" customFormat="1" ht="7.35" customHeight="1" x14ac:dyDescent="0.2">
      <c r="A388" s="127"/>
      <c r="B388" s="93"/>
      <c r="F388" s="118"/>
      <c r="G388" s="118"/>
      <c r="H388" s="118"/>
      <c r="I388" s="118"/>
      <c r="J388" s="118"/>
      <c r="K388" s="118"/>
      <c r="L388" s="118"/>
    </row>
    <row r="389" spans="1:12" s="119" customFormat="1" ht="7.35" customHeight="1" x14ac:dyDescent="0.2">
      <c r="A389" s="127"/>
      <c r="B389" s="93"/>
      <c r="F389" s="118"/>
      <c r="G389" s="118"/>
      <c r="H389" s="118"/>
      <c r="I389" s="118"/>
      <c r="J389" s="118"/>
      <c r="K389" s="118"/>
      <c r="L389" s="118"/>
    </row>
    <row r="390" spans="1:12" s="119" customFormat="1" ht="7.35" customHeight="1" x14ac:dyDescent="0.2">
      <c r="A390" s="127"/>
      <c r="B390" s="93"/>
      <c r="F390" s="118"/>
      <c r="G390" s="118"/>
      <c r="H390" s="118"/>
      <c r="I390" s="118"/>
      <c r="J390" s="118"/>
      <c r="K390" s="118"/>
      <c r="L390" s="118"/>
    </row>
    <row r="391" spans="1:12" s="119" customFormat="1" ht="7.35" customHeight="1" x14ac:dyDescent="0.2">
      <c r="A391" s="127"/>
      <c r="B391" s="93"/>
      <c r="F391" s="118"/>
      <c r="G391" s="118"/>
      <c r="H391" s="118"/>
      <c r="I391" s="118"/>
      <c r="J391" s="118"/>
      <c r="K391" s="118"/>
      <c r="L391" s="118"/>
    </row>
    <row r="392" spans="1:12" s="119" customFormat="1" ht="7.35" customHeight="1" x14ac:dyDescent="0.2">
      <c r="A392" s="127"/>
      <c r="B392" s="93"/>
      <c r="F392" s="118"/>
      <c r="G392" s="118"/>
      <c r="H392" s="118"/>
      <c r="I392" s="118"/>
      <c r="J392" s="118"/>
      <c r="K392" s="118"/>
      <c r="L392" s="118"/>
    </row>
    <row r="393" spans="1:12" s="119" customFormat="1" ht="7.35" customHeight="1" x14ac:dyDescent="0.2">
      <c r="A393" s="127"/>
      <c r="B393" s="93"/>
      <c r="F393" s="118"/>
      <c r="G393" s="118"/>
      <c r="H393" s="118"/>
      <c r="I393" s="118"/>
      <c r="J393" s="118"/>
      <c r="K393" s="118"/>
      <c r="L393" s="118"/>
    </row>
    <row r="394" spans="1:12" s="119" customFormat="1" ht="7.35" customHeight="1" x14ac:dyDescent="0.2">
      <c r="A394" s="127"/>
      <c r="B394" s="93"/>
      <c r="F394" s="118"/>
      <c r="G394" s="118"/>
      <c r="H394" s="118"/>
      <c r="I394" s="118"/>
      <c r="J394" s="118"/>
      <c r="K394" s="118"/>
      <c r="L394" s="118"/>
    </row>
    <row r="395" spans="1:12" s="119" customFormat="1" ht="7.35" customHeight="1" x14ac:dyDescent="0.2">
      <c r="A395" s="127"/>
      <c r="B395" s="93"/>
      <c r="F395" s="118"/>
      <c r="G395" s="118"/>
      <c r="H395" s="118"/>
      <c r="I395" s="118"/>
      <c r="J395" s="118"/>
      <c r="K395" s="118"/>
      <c r="L395" s="118"/>
    </row>
    <row r="396" spans="1:12" s="119" customFormat="1" ht="7.35" customHeight="1" x14ac:dyDescent="0.2">
      <c r="A396" s="127"/>
      <c r="B396" s="93"/>
      <c r="F396" s="118"/>
      <c r="G396" s="118"/>
      <c r="H396" s="118"/>
      <c r="I396" s="118"/>
      <c r="J396" s="118"/>
      <c r="K396" s="118"/>
      <c r="L396" s="118"/>
    </row>
    <row r="397" spans="1:12" s="119" customFormat="1" ht="7.35" customHeight="1" x14ac:dyDescent="0.2">
      <c r="A397" s="127"/>
      <c r="B397" s="93"/>
      <c r="F397" s="118"/>
      <c r="G397" s="118"/>
      <c r="H397" s="118"/>
      <c r="I397" s="118"/>
      <c r="J397" s="118"/>
      <c r="K397" s="118"/>
      <c r="L397" s="118"/>
    </row>
    <row r="398" spans="1:12" s="119" customFormat="1" ht="7.35" customHeight="1" x14ac:dyDescent="0.2">
      <c r="A398" s="127"/>
      <c r="B398" s="93"/>
      <c r="F398" s="118"/>
      <c r="G398" s="118"/>
      <c r="H398" s="118"/>
      <c r="I398" s="118"/>
      <c r="J398" s="118"/>
      <c r="K398" s="118"/>
      <c r="L398" s="118"/>
    </row>
    <row r="399" spans="1:12" s="119" customFormat="1" ht="7.35" customHeight="1" x14ac:dyDescent="0.2">
      <c r="A399" s="127"/>
      <c r="B399" s="93"/>
      <c r="F399" s="118"/>
      <c r="G399" s="118"/>
      <c r="H399" s="118"/>
      <c r="I399" s="118"/>
      <c r="J399" s="118"/>
      <c r="K399" s="118"/>
      <c r="L399" s="118"/>
    </row>
    <row r="400" spans="1:12" s="119" customFormat="1" ht="7.35" customHeight="1" x14ac:dyDescent="0.2">
      <c r="A400" s="127"/>
      <c r="B400" s="93"/>
      <c r="F400" s="118"/>
      <c r="G400" s="118"/>
      <c r="H400" s="118"/>
      <c r="I400" s="118"/>
      <c r="J400" s="118"/>
      <c r="K400" s="118"/>
      <c r="L400" s="118"/>
    </row>
    <row r="401" spans="1:12" s="119" customFormat="1" ht="7.35" customHeight="1" x14ac:dyDescent="0.2">
      <c r="A401" s="127"/>
      <c r="B401" s="93"/>
      <c r="F401" s="118"/>
      <c r="G401" s="118"/>
      <c r="H401" s="118"/>
      <c r="I401" s="118"/>
      <c r="J401" s="118"/>
      <c r="K401" s="118"/>
      <c r="L401" s="118"/>
    </row>
    <row r="402" spans="1:12" s="119" customFormat="1" ht="7.35" customHeight="1" x14ac:dyDescent="0.2">
      <c r="A402" s="127"/>
      <c r="B402" s="93"/>
      <c r="F402" s="118"/>
      <c r="G402" s="118"/>
      <c r="H402" s="118"/>
      <c r="I402" s="118"/>
      <c r="J402" s="118"/>
      <c r="K402" s="118"/>
      <c r="L402" s="118"/>
    </row>
    <row r="403" spans="1:12" s="119" customFormat="1" ht="7.35" customHeight="1" x14ac:dyDescent="0.2">
      <c r="A403" s="127"/>
      <c r="B403" s="93"/>
      <c r="F403" s="118"/>
      <c r="G403" s="118"/>
      <c r="H403" s="118"/>
      <c r="I403" s="118"/>
      <c r="J403" s="118"/>
      <c r="K403" s="118"/>
      <c r="L403" s="118"/>
    </row>
    <row r="404" spans="1:12" s="119" customFormat="1" ht="7.35" customHeight="1" x14ac:dyDescent="0.2">
      <c r="A404" s="127"/>
      <c r="B404" s="93"/>
      <c r="F404" s="118"/>
      <c r="G404" s="118"/>
      <c r="H404" s="118"/>
      <c r="I404" s="118"/>
      <c r="J404" s="118"/>
      <c r="K404" s="118"/>
      <c r="L404" s="118"/>
    </row>
    <row r="405" spans="1:12" s="119" customFormat="1" ht="7.35" customHeight="1" x14ac:dyDescent="0.2">
      <c r="A405" s="127"/>
      <c r="B405" s="93"/>
      <c r="F405" s="118"/>
      <c r="G405" s="118"/>
      <c r="H405" s="118"/>
      <c r="I405" s="118"/>
      <c r="J405" s="118"/>
      <c r="K405" s="118"/>
      <c r="L405" s="118"/>
    </row>
    <row r="406" spans="1:12" s="119" customFormat="1" ht="7.35" customHeight="1" x14ac:dyDescent="0.2">
      <c r="A406" s="127"/>
      <c r="B406" s="93"/>
      <c r="F406" s="118"/>
      <c r="G406" s="118"/>
      <c r="H406" s="118"/>
      <c r="I406" s="118"/>
      <c r="J406" s="118"/>
      <c r="K406" s="118"/>
      <c r="L406" s="118"/>
    </row>
    <row r="407" spans="1:12" s="119" customFormat="1" ht="7.35" customHeight="1" x14ac:dyDescent="0.2">
      <c r="A407" s="127"/>
      <c r="B407" s="93"/>
      <c r="F407" s="118"/>
      <c r="G407" s="118"/>
      <c r="H407" s="118"/>
      <c r="I407" s="118"/>
      <c r="J407" s="118"/>
      <c r="K407" s="118"/>
      <c r="L407" s="118"/>
    </row>
    <row r="408" spans="1:12" s="119" customFormat="1" ht="7.35" customHeight="1" x14ac:dyDescent="0.2">
      <c r="A408" s="127"/>
      <c r="B408" s="93"/>
      <c r="F408" s="118"/>
      <c r="G408" s="118"/>
      <c r="H408" s="118"/>
      <c r="I408" s="118"/>
      <c r="J408" s="118"/>
      <c r="K408" s="118"/>
      <c r="L408" s="118"/>
    </row>
    <row r="409" spans="1:12" s="119" customFormat="1" ht="7.35" customHeight="1" x14ac:dyDescent="0.2">
      <c r="A409" s="127"/>
      <c r="B409" s="93"/>
      <c r="F409" s="118"/>
      <c r="G409" s="118"/>
      <c r="H409" s="118"/>
      <c r="I409" s="118"/>
      <c r="J409" s="118"/>
      <c r="K409" s="118"/>
      <c r="L409" s="118"/>
    </row>
    <row r="410" spans="1:12" s="119" customFormat="1" ht="7.35" customHeight="1" x14ac:dyDescent="0.2">
      <c r="A410" s="127"/>
      <c r="B410" s="93"/>
      <c r="F410" s="118"/>
      <c r="G410" s="118"/>
      <c r="H410" s="118"/>
      <c r="I410" s="118"/>
      <c r="J410" s="118"/>
      <c r="K410" s="118"/>
      <c r="L410" s="118"/>
    </row>
    <row r="411" spans="1:12" s="119" customFormat="1" ht="7.35" customHeight="1" x14ac:dyDescent="0.2">
      <c r="A411" s="127"/>
      <c r="B411" s="93"/>
      <c r="F411" s="118"/>
      <c r="G411" s="118"/>
      <c r="H411" s="118"/>
      <c r="I411" s="118"/>
      <c r="J411" s="118"/>
      <c r="K411" s="118"/>
      <c r="L411" s="118"/>
    </row>
    <row r="412" spans="1:12" s="119" customFormat="1" ht="7.35" customHeight="1" x14ac:dyDescent="0.2">
      <c r="A412" s="127"/>
      <c r="B412" s="93"/>
      <c r="F412" s="118"/>
      <c r="G412" s="118"/>
      <c r="H412" s="118"/>
      <c r="I412" s="118"/>
      <c r="J412" s="118"/>
      <c r="K412" s="118"/>
      <c r="L412" s="118"/>
    </row>
    <row r="413" spans="1:12" ht="7.35" customHeight="1" x14ac:dyDescent="0.2">
      <c r="H413" s="118"/>
      <c r="J413" s="118"/>
      <c r="K413" s="118"/>
      <c r="L413" s="118"/>
    </row>
    <row r="414" spans="1:12" ht="7.35" customHeight="1" x14ac:dyDescent="0.2">
      <c r="H414" s="118"/>
      <c r="J414" s="118"/>
      <c r="K414" s="118"/>
      <c r="L414" s="118"/>
    </row>
  </sheetData>
  <mergeCells count="2">
    <mergeCell ref="A1:N1"/>
    <mergeCell ref="F5:L5"/>
  </mergeCells>
  <pageMargins left="0.55118110236220474" right="0.55118110236220474" top="0.78740157480314965" bottom="0.78740157480314965" header="0.51181102362204722" footer="0.51181102362204722"/>
  <pageSetup paperSize="9" scale="48"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zoomScale="85" zoomScaleNormal="85" zoomScaleSheetLayoutView="115" workbookViewId="0">
      <selection sqref="A1:E1"/>
    </sheetView>
  </sheetViews>
  <sheetFormatPr defaultRowHeight="12.75" x14ac:dyDescent="0.2"/>
  <cols>
    <col min="1" max="1" customWidth="true" style="149" width="13.0" collapsed="false"/>
    <col min="2" max="2" customWidth="true" style="149" width="24.0" collapsed="false"/>
    <col min="3" max="3" customWidth="true" style="149" width="9.28515625" collapsed="false"/>
    <col min="4" max="4" customWidth="true" style="149" width="24.0" collapsed="false"/>
    <col min="5" max="16384" style="149" width="9.140625" collapsed="false"/>
  </cols>
  <sheetData>
    <row r="1" spans="1:9" ht="23.25" customHeight="1" x14ac:dyDescent="0.2">
      <c r="A1" s="389" t="s">
        <v>267</v>
      </c>
      <c r="B1" s="389"/>
      <c r="C1" s="389"/>
      <c r="D1" s="389"/>
      <c r="E1" s="389"/>
    </row>
    <row r="2" spans="1:9" ht="19.5" customHeight="1" x14ac:dyDescent="0.2">
      <c r="A2" s="232" t="s">
        <v>266</v>
      </c>
      <c r="B2" s="233"/>
      <c r="C2" s="233"/>
    </row>
    <row r="3" spans="1:9" ht="10.5" customHeight="1" x14ac:dyDescent="0.25">
      <c r="A3" s="288"/>
      <c r="B3" s="285"/>
      <c r="C3" s="285"/>
    </row>
    <row r="4" spans="1:9" ht="15.75" x14ac:dyDescent="0.25">
      <c r="A4" s="285" t="s">
        <v>255</v>
      </c>
      <c r="B4" s="285"/>
      <c r="C4" s="285"/>
    </row>
    <row r="5" spans="1:9" ht="16.5" thickBot="1" x14ac:dyDescent="0.3">
      <c r="A5" s="98"/>
      <c r="B5" s="96"/>
      <c r="C5" s="96"/>
      <c r="D5" s="96" t="s">
        <v>217</v>
      </c>
    </row>
    <row r="6" spans="1:9" ht="48.75" customHeight="1" x14ac:dyDescent="0.2">
      <c r="A6" s="230"/>
      <c r="B6" s="291" t="s">
        <v>264</v>
      </c>
      <c r="C6" s="291"/>
      <c r="D6" s="292" t="s">
        <v>263</v>
      </c>
      <c r="E6" s="390" t="s">
        <v>288</v>
      </c>
      <c r="F6" s="391"/>
      <c r="G6" s="391"/>
      <c r="H6" s="391"/>
      <c r="I6" s="391"/>
    </row>
    <row r="7" spans="1:9" ht="15.75" customHeight="1" thickBot="1" x14ac:dyDescent="0.25">
      <c r="A7" s="94" t="s">
        <v>45</v>
      </c>
      <c r="B7" s="269" t="s">
        <v>248</v>
      </c>
      <c r="C7" s="269"/>
      <c r="D7" s="289"/>
      <c r="E7" s="363" t="s">
        <v>289</v>
      </c>
      <c r="F7" s="363" t="s">
        <v>290</v>
      </c>
      <c r="G7" s="363" t="s">
        <v>291</v>
      </c>
      <c r="H7" s="363" t="s">
        <v>292</v>
      </c>
      <c r="I7" s="363" t="s">
        <v>293</v>
      </c>
    </row>
    <row r="8" spans="1:9" x14ac:dyDescent="0.2">
      <c r="A8" s="150">
        <v>1963</v>
      </c>
      <c r="B8" s="151">
        <v>35.262233093615599</v>
      </c>
      <c r="C8" s="151"/>
      <c r="D8" s="290">
        <v>36.399680776929671</v>
      </c>
      <c r="E8" s="364" t="s">
        <v>294</v>
      </c>
      <c r="F8" s="364" t="s">
        <v>294</v>
      </c>
      <c r="G8" s="364" t="s">
        <v>294</v>
      </c>
      <c r="H8" s="364" t="s">
        <v>294</v>
      </c>
      <c r="I8" s="364" t="s">
        <v>294</v>
      </c>
    </row>
    <row r="9" spans="1:9" x14ac:dyDescent="0.2">
      <c r="A9" s="150">
        <v>1964</v>
      </c>
      <c r="B9" s="151">
        <v>37.925565540707701</v>
      </c>
      <c r="C9" s="151"/>
      <c r="D9" s="290">
        <v>39.123368273057984</v>
      </c>
      <c r="E9" s="364" t="s">
        <v>294</v>
      </c>
      <c r="F9" s="364" t="s">
        <v>294</v>
      </c>
      <c r="G9" s="364" t="s">
        <v>294</v>
      </c>
      <c r="H9" s="364" t="s">
        <v>294</v>
      </c>
      <c r="I9" s="364" t="s">
        <v>294</v>
      </c>
    </row>
    <row r="10" spans="1:9" x14ac:dyDescent="0.2">
      <c r="A10" s="150">
        <v>1965</v>
      </c>
      <c r="B10" s="151">
        <v>39.041545124177432</v>
      </c>
      <c r="C10" s="151"/>
      <c r="D10" s="290">
        <v>40.263771272424684</v>
      </c>
      <c r="E10" s="364" t="s">
        <v>294</v>
      </c>
      <c r="F10" s="364" t="s">
        <v>294</v>
      </c>
      <c r="G10" s="364" t="s">
        <v>294</v>
      </c>
      <c r="H10" s="364" t="s">
        <v>294</v>
      </c>
      <c r="I10" s="364" t="s">
        <v>294</v>
      </c>
    </row>
    <row r="11" spans="1:9" x14ac:dyDescent="0.2">
      <c r="A11" s="150">
        <v>1966</v>
      </c>
      <c r="B11" s="151">
        <v>39.668277716694405</v>
      </c>
      <c r="C11" s="151"/>
      <c r="D11" s="290">
        <v>40.98328196204266</v>
      </c>
      <c r="E11" s="365">
        <f t="shared" ref="E11:E14" si="0">100*((D11/D8)^(1/3)-1)</f>
        <v>4.0326639823910382</v>
      </c>
      <c r="F11" s="364" t="s">
        <v>294</v>
      </c>
      <c r="G11" s="364" t="s">
        <v>294</v>
      </c>
      <c r="H11" s="364" t="s">
        <v>294</v>
      </c>
      <c r="I11" s="364" t="s">
        <v>294</v>
      </c>
    </row>
    <row r="12" spans="1:9" x14ac:dyDescent="0.2">
      <c r="A12" s="150">
        <v>1967</v>
      </c>
      <c r="B12" s="151">
        <v>40.527332416646907</v>
      </c>
      <c r="C12" s="151"/>
      <c r="D12" s="290">
        <v>41.88934018326065</v>
      </c>
      <c r="E12" s="365">
        <f>100*((D12/D9)^(1/3)-1)</f>
        <v>2.3031706753633419</v>
      </c>
      <c r="F12" s="364" t="s">
        <v>294</v>
      </c>
      <c r="G12" s="364" t="s">
        <v>294</v>
      </c>
      <c r="H12" s="364" t="s">
        <v>294</v>
      </c>
      <c r="I12" s="364" t="s">
        <v>294</v>
      </c>
    </row>
    <row r="13" spans="1:9" x14ac:dyDescent="0.2">
      <c r="A13" s="150">
        <v>1968</v>
      </c>
      <c r="B13" s="151">
        <v>42.633046256589203</v>
      </c>
      <c r="C13" s="151"/>
      <c r="D13" s="290">
        <v>44.049720690868391</v>
      </c>
      <c r="E13" s="365">
        <f t="shared" si="0"/>
        <v>3.0408824990521888</v>
      </c>
      <c r="F13" s="365">
        <f t="shared" ref="F13:F14" si="1">100*((D13/D8)^(1/5)-1)</f>
        <v>3.8888925680329089</v>
      </c>
      <c r="G13" s="364" t="s">
        <v>294</v>
      </c>
      <c r="H13" s="364" t="s">
        <v>294</v>
      </c>
      <c r="I13" s="364" t="s">
        <v>294</v>
      </c>
    </row>
    <row r="14" spans="1:9" x14ac:dyDescent="0.2">
      <c r="A14" s="150">
        <v>1969</v>
      </c>
      <c r="B14" s="151">
        <v>44.165613243972182</v>
      </c>
      <c r="C14" s="151"/>
      <c r="D14" s="290">
        <v>45.560495336442841</v>
      </c>
      <c r="E14" s="365">
        <f t="shared" si="0"/>
        <v>3.5922424690093102</v>
      </c>
      <c r="F14" s="365">
        <f t="shared" si="1"/>
        <v>3.0932996046929118</v>
      </c>
      <c r="G14" s="364" t="s">
        <v>294</v>
      </c>
      <c r="H14" s="364" t="s">
        <v>294</v>
      </c>
      <c r="I14" s="364" t="s">
        <v>294</v>
      </c>
    </row>
    <row r="15" spans="1:9" x14ac:dyDescent="0.2">
      <c r="A15" s="150">
        <v>1970</v>
      </c>
      <c r="B15" s="151">
        <v>45.204874514635122</v>
      </c>
      <c r="C15" s="151"/>
      <c r="D15" s="290">
        <v>46.586069541234536</v>
      </c>
      <c r="E15" s="365">
        <f>100*((D15/D12)^(1/3)-1)</f>
        <v>3.605827470032974</v>
      </c>
      <c r="F15" s="365">
        <f>100*((D15/D10)^(1/5)-1)</f>
        <v>2.959950255869126</v>
      </c>
      <c r="G15" s="364" t="s">
        <v>294</v>
      </c>
      <c r="H15" s="364" t="s">
        <v>294</v>
      </c>
      <c r="I15" s="364" t="s">
        <v>294</v>
      </c>
    </row>
    <row r="16" spans="1:9" x14ac:dyDescent="0.2">
      <c r="A16" s="150">
        <v>1971</v>
      </c>
      <c r="B16" s="151">
        <v>46.194991203120324</v>
      </c>
      <c r="C16" s="151"/>
      <c r="D16" s="290">
        <v>47.407305320185948</v>
      </c>
      <c r="E16" s="365">
        <f t="shared" ref="E16:E61" si="2">100*((D16/D13)^(1/3)-1)</f>
        <v>2.4788013691908528</v>
      </c>
      <c r="F16" s="365">
        <f t="shared" ref="F16:F62" si="3">100*((D16/D11)^(1/5)-1)</f>
        <v>2.9550626608852326</v>
      </c>
      <c r="G16" s="364" t="s">
        <v>294</v>
      </c>
      <c r="H16" s="364" t="s">
        <v>294</v>
      </c>
      <c r="I16" s="364" t="s">
        <v>294</v>
      </c>
    </row>
    <row r="17" spans="1:9" x14ac:dyDescent="0.2">
      <c r="A17" s="150">
        <v>1972</v>
      </c>
      <c r="B17" s="151">
        <v>48.118606141286747</v>
      </c>
      <c r="C17" s="151"/>
      <c r="D17" s="290">
        <v>49.428606813201874</v>
      </c>
      <c r="E17" s="365">
        <f t="shared" si="2"/>
        <v>2.7535048284779151</v>
      </c>
      <c r="F17" s="365">
        <f t="shared" si="3"/>
        <v>3.3653477363793538</v>
      </c>
      <c r="G17" s="364" t="s">
        <v>294</v>
      </c>
      <c r="H17" s="364" t="s">
        <v>294</v>
      </c>
      <c r="I17" s="364" t="s">
        <v>294</v>
      </c>
    </row>
    <row r="18" spans="1:9" x14ac:dyDescent="0.2">
      <c r="A18" s="150">
        <v>1973</v>
      </c>
      <c r="B18" s="151">
        <v>51.088415430084851</v>
      </c>
      <c r="C18" s="151"/>
      <c r="D18" s="290">
        <v>52.446178968999391</v>
      </c>
      <c r="E18" s="365">
        <f t="shared" si="2"/>
        <v>4.0285617057972845</v>
      </c>
      <c r="F18" s="365">
        <f t="shared" si="3"/>
        <v>3.5509621986023587</v>
      </c>
      <c r="G18" s="365">
        <f t="shared" ref="G18:G62" si="4">100*((D18/D8)^(1/10)-1)</f>
        <v>3.719789756666203</v>
      </c>
      <c r="H18" s="364" t="s">
        <v>294</v>
      </c>
      <c r="I18" s="364" t="s">
        <v>294</v>
      </c>
    </row>
    <row r="19" spans="1:9" x14ac:dyDescent="0.2">
      <c r="A19" s="150">
        <v>1974</v>
      </c>
      <c r="B19" s="151">
        <v>50.394414154240167</v>
      </c>
      <c r="C19" s="151"/>
      <c r="D19" s="290">
        <v>51.665621136225852</v>
      </c>
      <c r="E19" s="365">
        <f t="shared" si="2"/>
        <v>2.9087085867026907</v>
      </c>
      <c r="F19" s="365">
        <f t="shared" si="3"/>
        <v>2.5469253637641298</v>
      </c>
      <c r="G19" s="365">
        <f t="shared" si="4"/>
        <v>2.8197495623609292</v>
      </c>
      <c r="H19" s="364" t="s">
        <v>294</v>
      </c>
      <c r="I19" s="364" t="s">
        <v>294</v>
      </c>
    </row>
    <row r="20" spans="1:9" x14ac:dyDescent="0.2">
      <c r="A20" s="150">
        <v>1975</v>
      </c>
      <c r="B20" s="151">
        <v>49.220345978713041</v>
      </c>
      <c r="C20" s="151"/>
      <c r="D20" s="290">
        <v>50.542947584975387</v>
      </c>
      <c r="E20" s="365">
        <f t="shared" si="2"/>
        <v>0.74590411521269218</v>
      </c>
      <c r="F20" s="365">
        <f t="shared" si="3"/>
        <v>1.6438014112769128</v>
      </c>
      <c r="G20" s="365">
        <f t="shared" si="4"/>
        <v>2.299759223189346</v>
      </c>
      <c r="H20" s="364" t="s">
        <v>294</v>
      </c>
      <c r="I20" s="364" t="s">
        <v>294</v>
      </c>
    </row>
    <row r="21" spans="1:9" x14ac:dyDescent="0.2">
      <c r="A21" s="150">
        <v>1976</v>
      </c>
      <c r="B21" s="151">
        <v>50.336253982697997</v>
      </c>
      <c r="C21" s="151"/>
      <c r="D21" s="290">
        <v>51.67896446842137</v>
      </c>
      <c r="E21" s="365">
        <f t="shared" si="2"/>
        <v>-0.49001745680348208</v>
      </c>
      <c r="F21" s="365">
        <f t="shared" si="3"/>
        <v>1.7404622539020309</v>
      </c>
      <c r="G21" s="365">
        <f t="shared" si="4"/>
        <v>2.3459606750452666</v>
      </c>
      <c r="H21" s="364" t="s">
        <v>294</v>
      </c>
      <c r="I21" s="364" t="s">
        <v>294</v>
      </c>
    </row>
    <row r="22" spans="1:9" x14ac:dyDescent="0.2">
      <c r="A22" s="150">
        <v>1977</v>
      </c>
      <c r="B22" s="151">
        <v>51.313452045251033</v>
      </c>
      <c r="C22" s="151"/>
      <c r="D22" s="290">
        <v>52.754808051573576</v>
      </c>
      <c r="E22" s="365">
        <f t="shared" si="2"/>
        <v>0.6978343998662595</v>
      </c>
      <c r="F22" s="365">
        <f t="shared" si="3"/>
        <v>1.3110311148408993</v>
      </c>
      <c r="G22" s="365">
        <f t="shared" si="4"/>
        <v>2.3330345524683382</v>
      </c>
      <c r="H22" s="364" t="s">
        <v>294</v>
      </c>
      <c r="I22" s="364" t="s">
        <v>294</v>
      </c>
    </row>
    <row r="23" spans="1:9" x14ac:dyDescent="0.2">
      <c r="A23" s="150">
        <v>1978</v>
      </c>
      <c r="B23" s="151">
        <v>53.247778680414704</v>
      </c>
      <c r="C23" s="151"/>
      <c r="D23" s="290">
        <v>54.889456640996926</v>
      </c>
      <c r="E23" s="365">
        <f t="shared" si="2"/>
        <v>2.7880882357054215</v>
      </c>
      <c r="F23" s="365">
        <f t="shared" si="3"/>
        <v>0.91483531444911392</v>
      </c>
      <c r="G23" s="365">
        <f t="shared" si="4"/>
        <v>2.2244016706613134</v>
      </c>
      <c r="H23" s="364" t="s">
        <v>294</v>
      </c>
      <c r="I23" s="364" t="s">
        <v>294</v>
      </c>
    </row>
    <row r="24" spans="1:9" x14ac:dyDescent="0.2">
      <c r="A24" s="150">
        <v>1979</v>
      </c>
      <c r="B24" s="151">
        <v>54.543294529149485</v>
      </c>
      <c r="C24" s="151"/>
      <c r="D24" s="290">
        <v>56.318917961626603</v>
      </c>
      <c r="E24" s="365">
        <f t="shared" si="2"/>
        <v>2.9074538960326857</v>
      </c>
      <c r="F24" s="365">
        <f t="shared" si="3"/>
        <v>1.7397179838293697</v>
      </c>
      <c r="G24" s="365">
        <f t="shared" si="4"/>
        <v>2.1425242816044854</v>
      </c>
      <c r="H24" s="364" t="s">
        <v>294</v>
      </c>
      <c r="I24" s="364" t="s">
        <v>294</v>
      </c>
    </row>
    <row r="25" spans="1:9" x14ac:dyDescent="0.2">
      <c r="A25" s="150">
        <v>1980</v>
      </c>
      <c r="B25" s="151">
        <v>53.481784318995715</v>
      </c>
      <c r="C25" s="151"/>
      <c r="D25" s="290">
        <v>55.325983778271436</v>
      </c>
      <c r="E25" s="365">
        <f t="shared" si="2"/>
        <v>1.5989062484924155</v>
      </c>
      <c r="F25" s="365">
        <f t="shared" si="3"/>
        <v>1.8248352018135572</v>
      </c>
      <c r="G25" s="365">
        <f t="shared" si="4"/>
        <v>1.7342780383737377</v>
      </c>
      <c r="H25" s="364" t="s">
        <v>294</v>
      </c>
      <c r="I25" s="364" t="s">
        <v>294</v>
      </c>
    </row>
    <row r="26" spans="1:9" x14ac:dyDescent="0.2">
      <c r="A26" s="150">
        <v>1981</v>
      </c>
      <c r="B26" s="151">
        <v>52.838336563641732</v>
      </c>
      <c r="C26" s="151"/>
      <c r="D26" s="290">
        <v>54.804907601337213</v>
      </c>
      <c r="E26" s="365">
        <f t="shared" si="2"/>
        <v>-5.1371425262147774E-2</v>
      </c>
      <c r="F26" s="365">
        <f t="shared" si="3"/>
        <v>1.1815037167002718</v>
      </c>
      <c r="G26" s="365">
        <f t="shared" si="4"/>
        <v>1.4605980648743744</v>
      </c>
      <c r="H26" s="364" t="s">
        <v>294</v>
      </c>
      <c r="I26" s="364" t="s">
        <v>294</v>
      </c>
    </row>
    <row r="27" spans="1:9" x14ac:dyDescent="0.2">
      <c r="A27" s="150">
        <v>1982</v>
      </c>
      <c r="B27" s="151">
        <v>53.375773891424942</v>
      </c>
      <c r="C27" s="151"/>
      <c r="D27" s="290">
        <v>55.530218203097704</v>
      </c>
      <c r="E27" s="365">
        <f t="shared" si="2"/>
        <v>-0.4690018894666359</v>
      </c>
      <c r="F27" s="365">
        <f t="shared" si="3"/>
        <v>1.0307243139803024</v>
      </c>
      <c r="G27" s="365">
        <f t="shared" si="4"/>
        <v>1.1707806361529016</v>
      </c>
      <c r="H27" s="364" t="s">
        <v>294</v>
      </c>
      <c r="I27" s="364" t="s">
        <v>294</v>
      </c>
    </row>
    <row r="28" spans="1:9" x14ac:dyDescent="0.2">
      <c r="A28" s="150">
        <v>1983</v>
      </c>
      <c r="B28" s="151">
        <v>54.427039851684761</v>
      </c>
      <c r="C28" s="151"/>
      <c r="D28" s="290">
        <v>56.80451992632306</v>
      </c>
      <c r="E28" s="365">
        <f t="shared" si="2"/>
        <v>0.88298320494455407</v>
      </c>
      <c r="F28" s="365">
        <f t="shared" si="3"/>
        <v>0.68824993382763378</v>
      </c>
      <c r="G28" s="365">
        <f t="shared" si="4"/>
        <v>0.80147895825888327</v>
      </c>
      <c r="H28" s="365">
        <f t="shared" ref="H28" si="5">100*((D28/D8)^(1/20)-1)</f>
        <v>2.2502234946780941</v>
      </c>
      <c r="I28" s="364" t="s">
        <v>294</v>
      </c>
    </row>
    <row r="29" spans="1:9" x14ac:dyDescent="0.2">
      <c r="A29" s="150">
        <v>1984</v>
      </c>
      <c r="B29" s="151">
        <v>56.425791876205182</v>
      </c>
      <c r="C29" s="151"/>
      <c r="D29" s="290">
        <v>58.996469999464949</v>
      </c>
      <c r="E29" s="365">
        <f t="shared" si="2"/>
        <v>2.4870184835133369</v>
      </c>
      <c r="F29" s="365">
        <f t="shared" si="3"/>
        <v>0.93327030506147324</v>
      </c>
      <c r="G29" s="365">
        <f t="shared" si="4"/>
        <v>1.3356919156452651</v>
      </c>
      <c r="H29" s="365">
        <f>100*((D29/D9)^(1/20)-1)</f>
        <v>2.0750237055824128</v>
      </c>
      <c r="I29" s="364" t="s">
        <v>294</v>
      </c>
    </row>
    <row r="30" spans="1:9" x14ac:dyDescent="0.2">
      <c r="A30" s="150">
        <v>1985</v>
      </c>
      <c r="B30" s="151">
        <v>58.213261872681173</v>
      </c>
      <c r="C30" s="151"/>
      <c r="D30" s="290">
        <v>60.995820121320065</v>
      </c>
      <c r="E30" s="365">
        <f t="shared" si="2"/>
        <v>3.1787427603872542</v>
      </c>
      <c r="F30" s="365">
        <f t="shared" si="3"/>
        <v>1.9704148087184681</v>
      </c>
      <c r="G30" s="365">
        <f t="shared" si="4"/>
        <v>1.8975990068378801</v>
      </c>
      <c r="H30" s="365">
        <f t="shared" ref="H30:H62" si="6">100*((D30/D10)^(1/20)-1)</f>
        <v>2.0984811043759377</v>
      </c>
      <c r="I30" s="364" t="s">
        <v>294</v>
      </c>
    </row>
    <row r="31" spans="1:9" x14ac:dyDescent="0.2">
      <c r="A31" s="150">
        <v>1986</v>
      </c>
      <c r="B31" s="151">
        <v>58.103101502737317</v>
      </c>
      <c r="C31" s="151"/>
      <c r="D31" s="290">
        <v>61.072500347083512</v>
      </c>
      <c r="E31" s="365">
        <f t="shared" si="2"/>
        <v>2.4442535320513992</v>
      </c>
      <c r="F31" s="365">
        <f t="shared" si="3"/>
        <v>2.1892590396973777</v>
      </c>
      <c r="G31" s="365">
        <f t="shared" si="4"/>
        <v>1.6841329477317535</v>
      </c>
      <c r="H31" s="365">
        <f t="shared" si="6"/>
        <v>2.0145101049092284</v>
      </c>
      <c r="I31" s="364" t="s">
        <v>294</v>
      </c>
    </row>
    <row r="32" spans="1:9" x14ac:dyDescent="0.2">
      <c r="A32" s="150">
        <v>1987</v>
      </c>
      <c r="B32" s="151">
        <v>59.742324048000029</v>
      </c>
      <c r="C32" s="151"/>
      <c r="D32" s="290">
        <v>62.952392245942193</v>
      </c>
      <c r="E32" s="365">
        <f t="shared" si="2"/>
        <v>2.1869422341466827</v>
      </c>
      <c r="F32" s="365">
        <f t="shared" si="3"/>
        <v>2.5407693715856938</v>
      </c>
      <c r="G32" s="365">
        <f t="shared" si="4"/>
        <v>1.7829465152395141</v>
      </c>
      <c r="H32" s="365">
        <f t="shared" si="6"/>
        <v>2.0576199144191509</v>
      </c>
      <c r="I32" s="364" t="s">
        <v>294</v>
      </c>
    </row>
    <row r="33" spans="1:9" x14ac:dyDescent="0.2">
      <c r="A33" s="150">
        <v>1988</v>
      </c>
      <c r="B33" s="151">
        <v>62.648615850060381</v>
      </c>
      <c r="C33" s="151"/>
      <c r="D33" s="290">
        <v>66.295419140821835</v>
      </c>
      <c r="E33" s="365">
        <f t="shared" si="2"/>
        <v>2.8161052783561624</v>
      </c>
      <c r="F33" s="365">
        <f t="shared" si="3"/>
        <v>3.1383371904027513</v>
      </c>
      <c r="G33" s="365">
        <f t="shared" si="4"/>
        <v>1.9059305084186962</v>
      </c>
      <c r="H33" s="365">
        <f t="shared" si="6"/>
        <v>2.0650418748510146</v>
      </c>
      <c r="I33" s="364" t="s">
        <v>294</v>
      </c>
    </row>
    <row r="34" spans="1:9" x14ac:dyDescent="0.2">
      <c r="A34" s="150">
        <v>1989</v>
      </c>
      <c r="B34" s="151">
        <v>64.459664385637353</v>
      </c>
      <c r="C34" s="151"/>
      <c r="D34" s="290">
        <v>68.201815360203042</v>
      </c>
      <c r="E34" s="365">
        <f t="shared" si="2"/>
        <v>3.7488786276921759</v>
      </c>
      <c r="F34" s="365">
        <f t="shared" si="3"/>
        <v>2.9423270858657924</v>
      </c>
      <c r="G34" s="365">
        <f t="shared" si="4"/>
        <v>1.9328490997369441</v>
      </c>
      <c r="H34" s="365">
        <f t="shared" si="6"/>
        <v>2.0376328334943627</v>
      </c>
      <c r="I34" s="364" t="s">
        <v>294</v>
      </c>
    </row>
    <row r="35" spans="1:9" x14ac:dyDescent="0.2">
      <c r="A35" s="150">
        <v>1990</v>
      </c>
      <c r="B35" s="151">
        <v>65.674914322205467</v>
      </c>
      <c r="C35" s="151"/>
      <c r="D35" s="290">
        <v>69.445495841238525</v>
      </c>
      <c r="E35" s="365">
        <f t="shared" si="2"/>
        <v>3.326237396047782</v>
      </c>
      <c r="F35" s="365">
        <f t="shared" si="3"/>
        <v>2.6286938327616749</v>
      </c>
      <c r="G35" s="365">
        <f t="shared" si="4"/>
        <v>2.2990248311472117</v>
      </c>
      <c r="H35" s="365">
        <f t="shared" si="6"/>
        <v>2.0162606412645889</v>
      </c>
      <c r="I35" s="364" t="s">
        <v>294</v>
      </c>
    </row>
    <row r="36" spans="1:9" x14ac:dyDescent="0.2">
      <c r="A36" s="150">
        <v>1991</v>
      </c>
      <c r="B36" s="151">
        <v>65.694725376857818</v>
      </c>
      <c r="C36" s="151"/>
      <c r="D36" s="290">
        <v>69.438293293934692</v>
      </c>
      <c r="E36" s="365">
        <f t="shared" si="2"/>
        <v>1.5559030661947748</v>
      </c>
      <c r="F36" s="365">
        <f t="shared" si="3"/>
        <v>2.6007811882196474</v>
      </c>
      <c r="G36" s="365">
        <f t="shared" si="4"/>
        <v>2.3948133770372637</v>
      </c>
      <c r="H36" s="365">
        <f t="shared" si="6"/>
        <v>1.9266354000533115</v>
      </c>
      <c r="I36" s="364" t="s">
        <v>294</v>
      </c>
    </row>
    <row r="37" spans="1:9" x14ac:dyDescent="0.2">
      <c r="A37" s="150">
        <v>1992</v>
      </c>
      <c r="B37" s="151">
        <v>66.654403108995439</v>
      </c>
      <c r="C37" s="151"/>
      <c r="D37" s="290">
        <v>70.420933515408649</v>
      </c>
      <c r="E37" s="365">
        <f t="shared" si="2"/>
        <v>1.0730290142286991</v>
      </c>
      <c r="F37" s="365">
        <f t="shared" si="3"/>
        <v>2.267563217180979</v>
      </c>
      <c r="G37" s="365">
        <f t="shared" si="4"/>
        <v>2.4040751828120266</v>
      </c>
      <c r="H37" s="365">
        <f t="shared" si="6"/>
        <v>1.7855600100936897</v>
      </c>
      <c r="I37" s="364" t="s">
        <v>294</v>
      </c>
    </row>
    <row r="38" spans="1:9" x14ac:dyDescent="0.2">
      <c r="A38" s="150">
        <v>1993</v>
      </c>
      <c r="B38" s="151">
        <v>68.456054796716757</v>
      </c>
      <c r="C38" s="151"/>
      <c r="D38" s="290">
        <v>72.227250174328162</v>
      </c>
      <c r="E38" s="365">
        <f t="shared" si="2"/>
        <v>1.3177801400355849</v>
      </c>
      <c r="F38" s="365">
        <f t="shared" si="3"/>
        <v>1.7287040684546673</v>
      </c>
      <c r="G38" s="365">
        <f t="shared" si="4"/>
        <v>2.4310957773808761</v>
      </c>
      <c r="H38" s="365">
        <f t="shared" si="6"/>
        <v>1.6130205518714913</v>
      </c>
      <c r="I38" s="365">
        <f>100*((D38/D8)^(1/30)-1)</f>
        <v>2.3104787406654781</v>
      </c>
    </row>
    <row r="39" spans="1:9" x14ac:dyDescent="0.2">
      <c r="A39" s="150">
        <v>1994</v>
      </c>
      <c r="B39" s="151">
        <v>70.718682041624263</v>
      </c>
      <c r="C39" s="151"/>
      <c r="D39" s="290">
        <v>74.471940317949901</v>
      </c>
      <c r="E39" s="365">
        <f t="shared" si="2"/>
        <v>2.36021995792568</v>
      </c>
      <c r="F39" s="365">
        <f t="shared" si="3"/>
        <v>1.7745865852249132</v>
      </c>
      <c r="G39" s="365">
        <f t="shared" si="4"/>
        <v>2.3567915738129885</v>
      </c>
      <c r="H39" s="365">
        <f t="shared" si="6"/>
        <v>1.8449620570297531</v>
      </c>
      <c r="I39" s="365">
        <f>100*((D39/D9)^(1/30)-1)</f>
        <v>2.168860039286824</v>
      </c>
    </row>
    <row r="40" spans="1:9" x14ac:dyDescent="0.2">
      <c r="A40" s="150">
        <v>1995</v>
      </c>
      <c r="B40" s="151">
        <v>71.814954547685488</v>
      </c>
      <c r="C40" s="151"/>
      <c r="D40" s="290">
        <v>75.604464766612821</v>
      </c>
      <c r="E40" s="365">
        <f t="shared" si="2"/>
        <v>2.3957398838716282</v>
      </c>
      <c r="F40" s="365">
        <f t="shared" si="3"/>
        <v>1.7139855550335925</v>
      </c>
      <c r="G40" s="365">
        <f t="shared" si="4"/>
        <v>2.1703160513731889</v>
      </c>
      <c r="H40" s="365">
        <f t="shared" si="6"/>
        <v>2.0338664140721274</v>
      </c>
      <c r="I40" s="365">
        <f t="shared" ref="I40:I62" si="7">100*((D40/D10)^(1/30)-1)</f>
        <v>2.1224204731266294</v>
      </c>
    </row>
    <row r="41" spans="1:9" x14ac:dyDescent="0.2">
      <c r="A41" s="150">
        <v>1996</v>
      </c>
      <c r="B41" s="151">
        <v>73.208870786896568</v>
      </c>
      <c r="C41" s="151"/>
      <c r="D41" s="290">
        <v>77.245990966164911</v>
      </c>
      <c r="E41" s="365">
        <f t="shared" si="2"/>
        <v>2.2645133662790196</v>
      </c>
      <c r="F41" s="365">
        <f t="shared" si="3"/>
        <v>2.1540012788612062</v>
      </c>
      <c r="G41" s="365">
        <f t="shared" si="4"/>
        <v>2.3771475120964114</v>
      </c>
      <c r="H41" s="365">
        <f t="shared" si="6"/>
        <v>2.030051839786684</v>
      </c>
      <c r="I41" s="365">
        <f t="shared" si="7"/>
        <v>2.1352462906076175</v>
      </c>
    </row>
    <row r="42" spans="1:9" x14ac:dyDescent="0.2">
      <c r="A42" s="150">
        <v>1997</v>
      </c>
      <c r="B42" s="151">
        <v>77.040096614887688</v>
      </c>
      <c r="C42" s="150"/>
      <c r="D42" s="294">
        <v>81.430012376073904</v>
      </c>
      <c r="E42" s="366">
        <f t="shared" si="2"/>
        <v>3.022150345298602</v>
      </c>
      <c r="F42" s="366">
        <f t="shared" si="3"/>
        <v>2.9476754152369278</v>
      </c>
      <c r="G42" s="366">
        <f t="shared" si="4"/>
        <v>2.6070558177631931</v>
      </c>
      <c r="H42" s="366">
        <f t="shared" si="6"/>
        <v>2.1941704520643812</v>
      </c>
      <c r="I42" s="366">
        <f t="shared" si="7"/>
        <v>2.240437535550055</v>
      </c>
    </row>
    <row r="43" spans="1:9" ht="14.25" x14ac:dyDescent="0.2">
      <c r="A43" s="152" t="s">
        <v>224</v>
      </c>
      <c r="B43" s="153">
        <v>78.264532736526846</v>
      </c>
      <c r="C43" s="152"/>
      <c r="D43" s="295">
        <v>82.826381041301133</v>
      </c>
      <c r="E43" s="365">
        <f t="shared" si="2"/>
        <v>3.0877547824458729</v>
      </c>
      <c r="F43" s="365">
        <f t="shared" si="3"/>
        <v>2.7764283223493891</v>
      </c>
      <c r="G43" s="365">
        <f t="shared" si="4"/>
        <v>2.2512242568128116</v>
      </c>
      <c r="H43" s="365">
        <f t="shared" si="6"/>
        <v>2.0784313825183309</v>
      </c>
      <c r="I43" s="365">
        <f t="shared" si="7"/>
        <v>2.1270649708802436</v>
      </c>
    </row>
    <row r="44" spans="1:9" x14ac:dyDescent="0.2">
      <c r="A44" s="150">
        <v>1999</v>
      </c>
      <c r="B44" s="154">
        <v>79.069826229807035</v>
      </c>
      <c r="C44" s="154"/>
      <c r="D44" s="290">
        <v>83.763084480870901</v>
      </c>
      <c r="E44" s="365">
        <f t="shared" si="2"/>
        <v>2.7366903322722402</v>
      </c>
      <c r="F44" s="365">
        <f t="shared" si="3"/>
        <v>2.3792628971932572</v>
      </c>
      <c r="G44" s="365">
        <f t="shared" si="4"/>
        <v>2.0764769976996167</v>
      </c>
      <c r="H44" s="365">
        <f t="shared" si="6"/>
        <v>2.0046377692665818</v>
      </c>
      <c r="I44" s="365">
        <f t="shared" si="7"/>
        <v>2.0505792455348004</v>
      </c>
    </row>
    <row r="45" spans="1:9" x14ac:dyDescent="0.2">
      <c r="A45" s="150">
        <v>2000</v>
      </c>
      <c r="B45" s="154">
        <v>81.965678400536419</v>
      </c>
      <c r="C45" s="154"/>
      <c r="D45" s="290">
        <v>86.985346467878784</v>
      </c>
      <c r="E45" s="365">
        <f t="shared" si="2"/>
        <v>2.2242341608939009</v>
      </c>
      <c r="F45" s="365">
        <f t="shared" si="3"/>
        <v>2.8441826251985214</v>
      </c>
      <c r="G45" s="365">
        <f t="shared" si="4"/>
        <v>2.2775229752787896</v>
      </c>
      <c r="H45" s="365">
        <f t="shared" si="6"/>
        <v>2.2882733382291187</v>
      </c>
      <c r="I45" s="365">
        <f t="shared" si="7"/>
        <v>2.1032738482531954</v>
      </c>
    </row>
    <row r="46" spans="1:9" x14ac:dyDescent="0.2">
      <c r="A46" s="150">
        <v>2001</v>
      </c>
      <c r="B46" s="154">
        <v>83.828447658524809</v>
      </c>
      <c r="C46" s="154"/>
      <c r="D46" s="290">
        <v>88.940059489999186</v>
      </c>
      <c r="E46" s="365">
        <f t="shared" si="2"/>
        <v>2.4022682483716862</v>
      </c>
      <c r="F46" s="365">
        <f t="shared" si="3"/>
        <v>2.8594726301865769</v>
      </c>
      <c r="G46" s="365">
        <f t="shared" si="4"/>
        <v>2.5061300538024689</v>
      </c>
      <c r="H46" s="365">
        <f t="shared" si="6"/>
        <v>2.4504565966468217</v>
      </c>
      <c r="I46" s="365">
        <f t="shared" si="7"/>
        <v>2.1194353627198126</v>
      </c>
    </row>
    <row r="47" spans="1:9" x14ac:dyDescent="0.2">
      <c r="A47" s="150">
        <v>2002</v>
      </c>
      <c r="B47" s="154">
        <v>85.565073927498986</v>
      </c>
      <c r="C47" s="154"/>
      <c r="D47" s="290">
        <v>90.750324163531801</v>
      </c>
      <c r="E47" s="365">
        <f t="shared" si="2"/>
        <v>2.7066367308711481</v>
      </c>
      <c r="F47" s="365">
        <f t="shared" si="3"/>
        <v>2.1910206695209711</v>
      </c>
      <c r="G47" s="365">
        <f t="shared" si="4"/>
        <v>2.5686503091349788</v>
      </c>
      <c r="H47" s="365">
        <f t="shared" si="6"/>
        <v>2.4863297111191063</v>
      </c>
      <c r="I47" s="365">
        <f t="shared" si="7"/>
        <v>2.0459235420462685</v>
      </c>
    </row>
    <row r="48" spans="1:9" x14ac:dyDescent="0.2">
      <c r="A48" s="150">
        <v>2003</v>
      </c>
      <c r="B48" s="154">
        <v>88.353653739567434</v>
      </c>
      <c r="C48" s="154"/>
      <c r="D48" s="290">
        <v>93.661671410219171</v>
      </c>
      <c r="E48" s="365">
        <f t="shared" si="2"/>
        <v>2.4956109847831698</v>
      </c>
      <c r="F48" s="365">
        <f t="shared" si="3"/>
        <v>2.4893275155346561</v>
      </c>
      <c r="G48" s="365">
        <f t="shared" si="4"/>
        <v>2.6327775284588961</v>
      </c>
      <c r="H48" s="365">
        <f t="shared" si="6"/>
        <v>2.5318870640553381</v>
      </c>
      <c r="I48" s="365">
        <f t="shared" si="7"/>
        <v>1.951808734335958</v>
      </c>
    </row>
    <row r="49" spans="1:9" x14ac:dyDescent="0.2">
      <c r="A49" s="150">
        <v>2004</v>
      </c>
      <c r="B49" s="154">
        <v>90.35540305963417</v>
      </c>
      <c r="C49" s="154"/>
      <c r="D49" s="290">
        <v>95.48602180032934</v>
      </c>
      <c r="E49" s="365">
        <f t="shared" si="2"/>
        <v>2.395482019796491</v>
      </c>
      <c r="F49" s="365">
        <f t="shared" si="3"/>
        <v>2.6543666123524323</v>
      </c>
      <c r="G49" s="365">
        <f t="shared" si="4"/>
        <v>2.5167224746815986</v>
      </c>
      <c r="H49" s="365">
        <f t="shared" si="6"/>
        <v>2.4367258124321944</v>
      </c>
      <c r="I49" s="365">
        <f t="shared" si="7"/>
        <v>2.0683916732192609</v>
      </c>
    </row>
    <row r="50" spans="1:9" x14ac:dyDescent="0.2">
      <c r="A50" s="150">
        <v>2005</v>
      </c>
      <c r="B50" s="154">
        <v>91.756283039877374</v>
      </c>
      <c r="C50" s="154"/>
      <c r="D50" s="290">
        <v>96.474992910896077</v>
      </c>
      <c r="E50" s="365">
        <f t="shared" si="2"/>
        <v>2.0599904679606817</v>
      </c>
      <c r="F50" s="365">
        <f t="shared" si="3"/>
        <v>2.0924747919200959</v>
      </c>
      <c r="G50" s="365">
        <f t="shared" si="4"/>
        <v>2.4676393899981663</v>
      </c>
      <c r="H50" s="365">
        <f t="shared" si="6"/>
        <v>2.3188697235962064</v>
      </c>
      <c r="I50" s="365">
        <f t="shared" si="7"/>
        <v>2.1782529904175174</v>
      </c>
    </row>
    <row r="51" spans="1:9" x14ac:dyDescent="0.2">
      <c r="A51" s="150">
        <v>2006</v>
      </c>
      <c r="B51" s="154">
        <v>94.788854358307773</v>
      </c>
      <c r="C51" s="154"/>
      <c r="D51" s="290">
        <v>99.218895884979389</v>
      </c>
      <c r="E51" s="365">
        <f t="shared" si="2"/>
        <v>1.939890346186024</v>
      </c>
      <c r="F51" s="365">
        <f t="shared" si="3"/>
        <v>2.2114136382248573</v>
      </c>
      <c r="G51" s="365">
        <f t="shared" si="4"/>
        <v>2.5349311386791085</v>
      </c>
      <c r="H51" s="365">
        <f t="shared" si="6"/>
        <v>2.4560089517798867</v>
      </c>
      <c r="I51" s="365">
        <f t="shared" si="7"/>
        <v>2.198068109582807</v>
      </c>
    </row>
    <row r="52" spans="1:9" x14ac:dyDescent="0.2">
      <c r="A52" s="150">
        <v>2007</v>
      </c>
      <c r="B52" s="154">
        <v>95.255315004905356</v>
      </c>
      <c r="C52" s="154"/>
      <c r="D52" s="290">
        <v>98.995514027341699</v>
      </c>
      <c r="E52" s="365">
        <f t="shared" si="2"/>
        <v>1.210422634404118</v>
      </c>
      <c r="F52" s="365">
        <f t="shared" si="3"/>
        <v>1.7544628404803309</v>
      </c>
      <c r="G52" s="365">
        <f t="shared" si="4"/>
        <v>1.9725081350239648</v>
      </c>
      <c r="H52" s="365">
        <f t="shared" si="6"/>
        <v>2.2892899285536839</v>
      </c>
      <c r="I52" s="365">
        <f t="shared" si="7"/>
        <v>2.1202295272036986</v>
      </c>
    </row>
    <row r="53" spans="1:9" x14ac:dyDescent="0.2">
      <c r="A53" s="150">
        <v>2008</v>
      </c>
      <c r="B53" s="154">
        <v>95.869131505677501</v>
      </c>
      <c r="C53" s="154"/>
      <c r="D53" s="290">
        <v>99.003410325012055</v>
      </c>
      <c r="E53" s="365">
        <f t="shared" si="2"/>
        <v>0.86607771572264625</v>
      </c>
      <c r="F53" s="365">
        <f t="shared" si="3"/>
        <v>1.1154805651050204</v>
      </c>
      <c r="G53" s="365">
        <f t="shared" si="4"/>
        <v>1.8000864662094829</v>
      </c>
      <c r="H53" s="365">
        <f t="shared" si="6"/>
        <v>2.0254060056578371</v>
      </c>
      <c r="I53" s="365">
        <f t="shared" si="7"/>
        <v>1.9855652842127647</v>
      </c>
    </row>
    <row r="54" spans="1:9" x14ac:dyDescent="0.2">
      <c r="A54" s="150">
        <v>2009</v>
      </c>
      <c r="B54" s="154">
        <v>93.588370371954198</v>
      </c>
      <c r="C54" s="154"/>
      <c r="D54" s="290">
        <v>96.112371033182953</v>
      </c>
      <c r="E54" s="365">
        <f t="shared" si="2"/>
        <v>-1.0547461389811663</v>
      </c>
      <c r="F54" s="365">
        <f t="shared" si="3"/>
        <v>0.13084893931427644</v>
      </c>
      <c r="G54" s="365">
        <f t="shared" si="4"/>
        <v>1.3847566265385192</v>
      </c>
      <c r="H54" s="365">
        <f t="shared" si="6"/>
        <v>1.7300288887516002</v>
      </c>
      <c r="I54" s="365">
        <f t="shared" si="7"/>
        <v>1.797590746028277</v>
      </c>
    </row>
    <row r="55" spans="1:9" x14ac:dyDescent="0.2">
      <c r="A55" s="150">
        <v>2010</v>
      </c>
      <c r="B55" s="154">
        <v>94.466580437832306</v>
      </c>
      <c r="C55" s="154"/>
      <c r="D55" s="290">
        <v>96.455652900397766</v>
      </c>
      <c r="E55" s="365">
        <f t="shared" si="2"/>
        <v>-0.86263077008007505</v>
      </c>
      <c r="F55" s="365">
        <f t="shared" si="3"/>
        <v>-4.0096528460820124E-3</v>
      </c>
      <c r="G55" s="365">
        <f t="shared" si="4"/>
        <v>1.0387951423110442</v>
      </c>
      <c r="H55" s="365">
        <f t="shared" si="6"/>
        <v>1.6562722686711773</v>
      </c>
      <c r="I55" s="365">
        <f t="shared" si="7"/>
        <v>1.8700731470387977</v>
      </c>
    </row>
    <row r="56" spans="1:9" x14ac:dyDescent="0.2">
      <c r="A56" s="150">
        <v>2011</v>
      </c>
      <c r="B56" s="154">
        <v>95.275351575700327</v>
      </c>
      <c r="C56" s="154"/>
      <c r="D56" s="290">
        <v>96.589457162632854</v>
      </c>
      <c r="E56" s="365">
        <f t="shared" si="2"/>
        <v>-0.81944744447032258</v>
      </c>
      <c r="F56" s="365">
        <f t="shared" si="3"/>
        <v>-0.53573743491094339</v>
      </c>
      <c r="G56" s="365">
        <f t="shared" si="4"/>
        <v>0.828482500042238</v>
      </c>
      <c r="H56" s="365">
        <f t="shared" si="6"/>
        <v>1.663845787363738</v>
      </c>
      <c r="I56" s="365">
        <f t="shared" si="7"/>
        <v>1.9069200065867209</v>
      </c>
    </row>
    <row r="57" spans="1:9" x14ac:dyDescent="0.2">
      <c r="A57" s="150">
        <v>2012</v>
      </c>
      <c r="B57" s="154">
        <v>95.506022209407405</v>
      </c>
      <c r="C57" s="154"/>
      <c r="D57" s="290">
        <v>96.573670831667059</v>
      </c>
      <c r="E57" s="365">
        <f t="shared" si="2"/>
        <v>0.1597309963959459</v>
      </c>
      <c r="F57" s="365">
        <f t="shared" si="3"/>
        <v>-0.49414289435910641</v>
      </c>
      <c r="G57" s="365">
        <f t="shared" si="4"/>
        <v>0.62387907085514893</v>
      </c>
      <c r="H57" s="365">
        <f t="shared" si="6"/>
        <v>1.5916111948581557</v>
      </c>
      <c r="I57" s="365">
        <f t="shared" si="7"/>
        <v>1.8617137635179137</v>
      </c>
    </row>
    <row r="58" spans="1:9" x14ac:dyDescent="0.2">
      <c r="A58" s="150">
        <v>2013</v>
      </c>
      <c r="B58" s="154">
        <v>97.505500496247009</v>
      </c>
      <c r="C58" s="154"/>
      <c r="D58" s="290">
        <v>98.334563538925849</v>
      </c>
      <c r="E58" s="365">
        <f t="shared" si="2"/>
        <v>0.64514652525056171</v>
      </c>
      <c r="F58" s="365">
        <f t="shared" si="3"/>
        <v>-0.13548252164975461</v>
      </c>
      <c r="G58" s="365">
        <f t="shared" si="4"/>
        <v>0.48805240537661554</v>
      </c>
      <c r="H58" s="365">
        <f t="shared" si="6"/>
        <v>1.5547533441401029</v>
      </c>
      <c r="I58" s="365">
        <f t="shared" si="7"/>
        <v>1.8460312506523024</v>
      </c>
    </row>
    <row r="59" spans="1:9" x14ac:dyDescent="0.2">
      <c r="A59" s="150" t="s">
        <v>225</v>
      </c>
      <c r="B59" s="154">
        <v>99.38877513698921</v>
      </c>
      <c r="C59" s="154"/>
      <c r="D59" s="290">
        <v>99.860851374643417</v>
      </c>
      <c r="E59" s="365">
        <f t="shared" si="2"/>
        <v>1.1164575361459761</v>
      </c>
      <c r="F59" s="365">
        <f t="shared" si="3"/>
        <v>0.76812893355231449</v>
      </c>
      <c r="G59" s="365">
        <f t="shared" si="4"/>
        <v>0.4489835495754102</v>
      </c>
      <c r="H59" s="365">
        <f t="shared" si="6"/>
        <v>1.4775865372037789</v>
      </c>
      <c r="I59" s="365">
        <f t="shared" si="7"/>
        <v>1.7698125488148087</v>
      </c>
    </row>
    <row r="60" spans="1:9" x14ac:dyDescent="0.2">
      <c r="A60" s="155">
        <v>2015</v>
      </c>
      <c r="B60" s="154">
        <v>99.999999999999986</v>
      </c>
      <c r="C60" s="154"/>
      <c r="D60" s="290">
        <v>100</v>
      </c>
      <c r="E60" s="365">
        <f t="shared" si="2"/>
        <v>1.1689137067753874</v>
      </c>
      <c r="F60" s="365">
        <f t="shared" si="3"/>
        <v>0.72434757125197091</v>
      </c>
      <c r="G60" s="365">
        <f t="shared" si="4"/>
        <v>0.35950820653860571</v>
      </c>
      <c r="H60" s="365">
        <f t="shared" si="6"/>
        <v>1.4080958122435039</v>
      </c>
      <c r="I60" s="365">
        <f t="shared" si="7"/>
        <v>1.6615353007162659</v>
      </c>
    </row>
    <row r="61" spans="1:9" x14ac:dyDescent="0.2">
      <c r="A61" s="372">
        <v>2016</v>
      </c>
      <c r="B61" s="367">
        <v>100.4231903479866</v>
      </c>
      <c r="C61" s="367"/>
      <c r="D61" s="290">
        <v>99.834181682560015</v>
      </c>
      <c r="E61" s="368">
        <f t="shared" si="2"/>
        <v>0.505776363777799</v>
      </c>
      <c r="F61" s="368">
        <f t="shared" si="3"/>
        <v>0.66300884376644387</v>
      </c>
      <c r="G61" s="368">
        <f t="shared" si="4"/>
        <v>6.1840589848571881E-2</v>
      </c>
      <c r="H61" s="368">
        <f t="shared" si="6"/>
        <v>1.2908383541651247</v>
      </c>
      <c r="I61" s="368">
        <f t="shared" si="7"/>
        <v>1.6516545881623657</v>
      </c>
    </row>
    <row r="62" spans="1:9" ht="13.5" thickBot="1" x14ac:dyDescent="0.25">
      <c r="A62" s="373">
        <v>2017</v>
      </c>
      <c r="B62" s="369">
        <v>101.883192669766</v>
      </c>
      <c r="C62" s="369"/>
      <c r="D62" s="370">
        <v>101.883192669766</v>
      </c>
      <c r="E62" s="371">
        <f>100*((D62/D59)^(1/3)-1)</f>
        <v>0.67054671319788373</v>
      </c>
      <c r="F62" s="371">
        <f t="shared" si="3"/>
        <v>1.076166292738101</v>
      </c>
      <c r="G62" s="371">
        <f t="shared" si="4"/>
        <v>0.28793825735571321</v>
      </c>
      <c r="H62" s="371">
        <f t="shared" si="6"/>
        <v>1.1267155592081357</v>
      </c>
      <c r="I62" s="371">
        <f t="shared" si="7"/>
        <v>1.6177739358506749</v>
      </c>
    </row>
    <row r="63" spans="1:9" ht="11.25" customHeight="1" x14ac:dyDescent="0.2">
      <c r="A63" s="392" t="s">
        <v>265</v>
      </c>
      <c r="B63" s="392"/>
      <c r="C63" s="392"/>
      <c r="D63" s="392"/>
      <c r="E63" s="392"/>
      <c r="F63" s="392"/>
      <c r="G63" s="392"/>
      <c r="H63" s="392"/>
      <c r="I63" s="392"/>
    </row>
    <row r="64" spans="1:9" ht="13.5" customHeight="1" x14ac:dyDescent="0.2">
      <c r="A64" s="393"/>
      <c r="B64" s="393"/>
      <c r="C64" s="393"/>
      <c r="D64" s="393"/>
      <c r="E64" s="393"/>
      <c r="F64" s="393"/>
      <c r="G64" s="393"/>
      <c r="H64" s="393"/>
      <c r="I64" s="393"/>
    </row>
    <row r="65" spans="1:9" x14ac:dyDescent="0.2">
      <c r="A65" s="393"/>
      <c r="B65" s="393"/>
      <c r="C65" s="393"/>
      <c r="D65" s="393"/>
      <c r="E65" s="393"/>
      <c r="F65" s="393"/>
      <c r="G65" s="393"/>
      <c r="H65" s="393"/>
      <c r="I65" s="393"/>
    </row>
    <row r="66" spans="1:9" x14ac:dyDescent="0.2">
      <c r="A66" s="393"/>
      <c r="B66" s="393"/>
      <c r="C66" s="393"/>
      <c r="D66" s="393"/>
      <c r="E66" s="393"/>
      <c r="F66" s="393"/>
      <c r="G66" s="393"/>
      <c r="H66" s="393"/>
      <c r="I66" s="393"/>
    </row>
    <row r="67" spans="1:9" ht="12.75" customHeight="1" x14ac:dyDescent="0.2">
      <c r="A67" s="393"/>
      <c r="B67" s="393"/>
      <c r="C67" s="393"/>
      <c r="D67" s="393"/>
      <c r="E67" s="393"/>
      <c r="F67" s="393"/>
      <c r="G67" s="393"/>
      <c r="H67" s="393"/>
      <c r="I67" s="393"/>
    </row>
    <row r="68" spans="1:9" x14ac:dyDescent="0.2">
      <c r="A68" s="393"/>
      <c r="B68" s="393"/>
      <c r="C68" s="393"/>
      <c r="D68" s="393"/>
      <c r="E68" s="393"/>
      <c r="F68" s="393"/>
      <c r="G68" s="393"/>
      <c r="H68" s="393"/>
      <c r="I68" s="393"/>
    </row>
    <row r="69" spans="1:9" ht="12.75" customHeight="1" x14ac:dyDescent="0.2">
      <c r="A69" s="293"/>
      <c r="B69" s="293"/>
      <c r="C69" s="293"/>
      <c r="D69" s="293"/>
      <c r="E69" s="293"/>
    </row>
    <row r="70" spans="1:9" ht="12.75" customHeight="1" x14ac:dyDescent="0.2">
      <c r="A70" s="293"/>
      <c r="B70" s="293"/>
      <c r="C70" s="293"/>
      <c r="D70" s="293"/>
      <c r="E70" s="293"/>
    </row>
    <row r="71" spans="1:9" ht="12.75" customHeight="1" x14ac:dyDescent="0.2">
      <c r="A71" s="293"/>
      <c r="B71" s="293"/>
      <c r="C71" s="293"/>
      <c r="D71" s="293"/>
      <c r="E71" s="293"/>
    </row>
    <row r="72" spans="1:9" ht="12.75" customHeight="1" x14ac:dyDescent="0.2">
      <c r="A72" s="293"/>
      <c r="B72" s="293"/>
      <c r="C72" s="293"/>
      <c r="D72" s="293"/>
      <c r="E72" s="293"/>
    </row>
    <row r="73" spans="1:9" ht="12.75" customHeight="1" x14ac:dyDescent="0.2">
      <c r="A73" s="293"/>
      <c r="B73" s="293"/>
      <c r="C73" s="293"/>
      <c r="D73" s="293"/>
      <c r="E73" s="293"/>
    </row>
    <row r="74" spans="1:9" ht="12.75" customHeight="1" x14ac:dyDescent="0.2">
      <c r="A74" s="293"/>
      <c r="B74" s="293"/>
      <c r="C74" s="293"/>
      <c r="D74" s="293"/>
      <c r="E74" s="293"/>
    </row>
    <row r="75" spans="1:9" ht="12.75" customHeight="1" x14ac:dyDescent="0.2">
      <c r="A75" s="293"/>
      <c r="B75" s="293"/>
      <c r="C75" s="293"/>
      <c r="D75" s="293"/>
      <c r="E75" s="293"/>
    </row>
  </sheetData>
  <mergeCells count="3">
    <mergeCell ref="A1:E1"/>
    <mergeCell ref="E6:I6"/>
    <mergeCell ref="A63:I68"/>
  </mergeCells>
  <pageMargins left="0.7" right="0.7" top="0.75" bottom="0.75" header="0.3" footer="0.3"/>
  <pageSetup paperSize="9" scale="81"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161"/>
  <sheetViews>
    <sheetView zoomScaleNormal="100" zoomScaleSheetLayoutView="100" workbookViewId="0">
      <pane ySplit="11" topLeftCell="A12" activePane="bottomLeft" state="frozen"/>
      <selection activeCell="E32" sqref="E32"/>
      <selection pane="bottomLeft" sqref="A1:P1"/>
    </sheetView>
  </sheetViews>
  <sheetFormatPr defaultRowHeight="12.75" customHeight="1" x14ac:dyDescent="0.2"/>
  <cols>
    <col min="1" max="1" customWidth="true" style="91" width="9.28515625" collapsed="false"/>
    <col min="2" max="2" bestFit="true" customWidth="true" style="91" width="15.0" collapsed="false"/>
    <col min="3" max="3" bestFit="true" customWidth="true" style="91" width="10.28515625" collapsed="false"/>
    <col min="4" max="4" bestFit="true" customWidth="true" style="91" width="15.42578125" collapsed="false"/>
    <col min="5" max="5" customWidth="true" style="91" width="15.42578125" collapsed="false"/>
    <col min="6" max="6" bestFit="true" customWidth="true" style="91" width="17.0" collapsed="false"/>
    <col min="7" max="7" customWidth="true" style="91" width="11.0" collapsed="false"/>
    <col min="8" max="9" customWidth="true" style="91" width="12.140625" collapsed="false"/>
    <col min="10" max="10" customWidth="true" style="91" width="13.0" collapsed="false"/>
    <col min="11" max="11" bestFit="true" customWidth="true" style="91" width="17.140625" collapsed="false"/>
    <col min="12" max="12" bestFit="true" customWidth="true" style="91" width="10.28515625" collapsed="false"/>
    <col min="13" max="13" customWidth="true" style="91" width="12.42578125" collapsed="false"/>
    <col min="14" max="14" bestFit="true" customWidth="true" style="91" width="16.28515625" collapsed="false"/>
    <col min="15" max="15" bestFit="true" customWidth="true" style="91" width="11.140625" collapsed="false"/>
    <col min="16" max="16" bestFit="true" customWidth="true" style="91" width="13.140625" collapsed="false"/>
    <col min="17" max="17" customWidth="true" style="91" width="18.7109375" collapsed="false"/>
    <col min="18" max="16384" style="91" width="9.140625" collapsed="false"/>
  </cols>
  <sheetData>
    <row r="1" spans="1:17" s="234" customFormat="1" ht="56.25" customHeight="1" x14ac:dyDescent="0.2">
      <c r="A1" s="379" t="s">
        <v>268</v>
      </c>
      <c r="B1" s="380"/>
      <c r="C1" s="380"/>
      <c r="D1" s="380"/>
      <c r="E1" s="380"/>
      <c r="F1" s="380"/>
      <c r="G1" s="380"/>
      <c r="H1" s="380"/>
      <c r="I1" s="380"/>
      <c r="J1" s="380"/>
      <c r="K1" s="380"/>
      <c r="L1" s="380"/>
      <c r="M1" s="380"/>
      <c r="N1" s="380"/>
      <c r="O1" s="380"/>
      <c r="P1" s="380"/>
      <c r="Q1" s="195"/>
    </row>
    <row r="2" spans="1:17" s="234" customFormat="1" ht="9" customHeight="1" thickBot="1" x14ac:dyDescent="0.25">
      <c r="A2" s="203"/>
      <c r="B2" s="204"/>
      <c r="C2" s="204"/>
      <c r="D2" s="204"/>
      <c r="E2" s="204"/>
      <c r="F2" s="204"/>
      <c r="G2" s="204"/>
      <c r="H2" s="204"/>
      <c r="I2" s="204"/>
      <c r="J2" s="204"/>
      <c r="K2" s="204"/>
      <c r="L2" s="204"/>
      <c r="M2" s="204"/>
      <c r="N2" s="204"/>
      <c r="O2" s="204"/>
      <c r="P2" s="204"/>
      <c r="Q2" s="195"/>
    </row>
    <row r="3" spans="1:17" ht="80.25" customHeight="1" thickTop="1" thickBot="1" x14ac:dyDescent="0.35">
      <c r="A3" s="105"/>
      <c r="B3" s="394" t="s">
        <v>295</v>
      </c>
      <c r="C3" s="395"/>
      <c r="D3" s="395"/>
      <c r="E3" s="395"/>
      <c r="F3" s="395"/>
      <c r="G3" s="395"/>
      <c r="H3" s="395"/>
      <c r="I3" s="395"/>
      <c r="J3" s="395"/>
      <c r="K3" s="395"/>
      <c r="L3" s="395"/>
      <c r="M3" s="395"/>
      <c r="N3" s="395"/>
      <c r="O3" s="395"/>
      <c r="P3" s="396"/>
      <c r="Q3" s="104"/>
    </row>
    <row r="4" spans="1:17" ht="10.5" customHeight="1" thickTop="1" x14ac:dyDescent="0.3">
      <c r="A4" s="105"/>
      <c r="B4" s="296"/>
      <c r="C4" s="296"/>
      <c r="D4" s="296"/>
      <c r="E4" s="296"/>
      <c r="F4" s="296"/>
      <c r="G4" s="296"/>
      <c r="H4" s="296"/>
      <c r="I4" s="296"/>
      <c r="J4" s="296"/>
      <c r="K4" s="296"/>
      <c r="L4" s="296"/>
      <c r="M4" s="296"/>
      <c r="N4" s="296"/>
      <c r="O4" s="296"/>
      <c r="P4" s="296"/>
      <c r="Q4" s="104"/>
    </row>
    <row r="5" spans="1:17" ht="18" customHeight="1" thickBot="1" x14ac:dyDescent="0.3">
      <c r="A5" s="383" t="s">
        <v>284</v>
      </c>
      <c r="B5" s="383"/>
      <c r="C5" s="383"/>
      <c r="Q5" s="138" t="s">
        <v>271</v>
      </c>
    </row>
    <row r="6" spans="1:17" s="100" customFormat="1" ht="63.75" x14ac:dyDescent="0.2">
      <c r="A6" s="102"/>
      <c r="B6" s="102"/>
      <c r="C6" s="300" t="s">
        <v>103</v>
      </c>
      <c r="D6" s="273" t="s">
        <v>273</v>
      </c>
      <c r="E6" s="273" t="s">
        <v>21</v>
      </c>
      <c r="F6" s="215" t="s">
        <v>5</v>
      </c>
      <c r="G6" s="216"/>
      <c r="H6" s="216"/>
      <c r="I6" s="215"/>
      <c r="J6" s="215"/>
      <c r="K6" s="217" t="s">
        <v>0</v>
      </c>
      <c r="L6" s="215" t="s">
        <v>6</v>
      </c>
      <c r="M6" s="215"/>
      <c r="N6" s="215"/>
      <c r="O6" s="215"/>
      <c r="P6" s="215"/>
      <c r="Q6" s="292" t="s">
        <v>254</v>
      </c>
    </row>
    <row r="7" spans="1:17" s="100" customFormat="1" ht="61.5" customHeight="1" x14ac:dyDescent="0.2">
      <c r="A7" s="219"/>
      <c r="B7" s="219"/>
      <c r="C7" s="270"/>
      <c r="D7" s="270"/>
      <c r="E7" s="270" t="s">
        <v>10</v>
      </c>
      <c r="F7" s="270" t="s">
        <v>10</v>
      </c>
      <c r="G7" s="235" t="s">
        <v>20</v>
      </c>
      <c r="H7" s="235" t="s">
        <v>22</v>
      </c>
      <c r="I7" s="235" t="s">
        <v>36</v>
      </c>
      <c r="J7" s="235" t="s">
        <v>37</v>
      </c>
      <c r="K7" s="235" t="s">
        <v>10</v>
      </c>
      <c r="L7" s="235" t="s">
        <v>10</v>
      </c>
      <c r="M7" s="235" t="s">
        <v>23</v>
      </c>
      <c r="N7" s="235" t="s">
        <v>24</v>
      </c>
      <c r="O7" s="235" t="s">
        <v>25</v>
      </c>
      <c r="P7" s="235" t="s">
        <v>26</v>
      </c>
      <c r="Q7" s="220"/>
    </row>
    <row r="8" spans="1:17" s="100" customFormat="1" x14ac:dyDescent="0.2">
      <c r="A8" s="219"/>
      <c r="B8" s="219"/>
      <c r="C8" s="270"/>
      <c r="D8" s="270"/>
      <c r="E8" s="270"/>
      <c r="F8" s="270"/>
      <c r="G8" s="235"/>
      <c r="H8" s="235"/>
      <c r="I8" s="235"/>
      <c r="J8" s="235"/>
      <c r="K8" s="235"/>
      <c r="L8" s="235"/>
      <c r="M8" s="235"/>
      <c r="N8" s="235"/>
      <c r="O8" s="235"/>
      <c r="P8" s="235"/>
      <c r="Q8" s="220"/>
    </row>
    <row r="9" spans="1:17" s="100" customFormat="1" ht="13.5" thickBot="1" x14ac:dyDescent="0.25">
      <c r="A9" s="94" t="s">
        <v>45</v>
      </c>
      <c r="B9" s="221"/>
      <c r="C9" s="271" t="s">
        <v>248</v>
      </c>
      <c r="D9" s="297" t="s">
        <v>269</v>
      </c>
      <c r="E9" s="271" t="s">
        <v>46</v>
      </c>
      <c r="F9" s="271" t="s">
        <v>47</v>
      </c>
      <c r="G9" s="239" t="s">
        <v>40</v>
      </c>
      <c r="H9" s="239" t="s">
        <v>12</v>
      </c>
      <c r="I9" s="239" t="s">
        <v>14</v>
      </c>
      <c r="J9" s="239" t="s">
        <v>13</v>
      </c>
      <c r="K9" s="239" t="s">
        <v>31</v>
      </c>
      <c r="L9" s="239" t="s">
        <v>181</v>
      </c>
      <c r="M9" s="239" t="s">
        <v>48</v>
      </c>
      <c r="N9" s="239" t="s">
        <v>49</v>
      </c>
      <c r="O9" s="239" t="s">
        <v>50</v>
      </c>
      <c r="P9" s="239" t="s">
        <v>249</v>
      </c>
      <c r="Q9" s="222"/>
    </row>
    <row r="10" spans="1:17" ht="12.75" customHeight="1" x14ac:dyDescent="0.2">
      <c r="A10" s="212"/>
      <c r="B10" s="212"/>
      <c r="C10" s="272"/>
      <c r="D10" s="238"/>
      <c r="E10" s="238"/>
      <c r="F10" s="238"/>
      <c r="G10" s="238"/>
      <c r="H10" s="238"/>
      <c r="I10" s="238"/>
      <c r="J10" s="238"/>
      <c r="K10" s="238"/>
      <c r="L10" s="238"/>
      <c r="M10" s="238"/>
      <c r="N10" s="238"/>
      <c r="O10" s="238"/>
      <c r="P10" s="238"/>
      <c r="Q10" s="223"/>
    </row>
    <row r="11" spans="1:17" ht="12.75" customHeight="1" x14ac:dyDescent="0.2">
      <c r="A11" s="107" t="s">
        <v>274</v>
      </c>
      <c r="B11" s="218"/>
      <c r="C11" s="163">
        <v>1000</v>
      </c>
      <c r="D11" s="163">
        <v>993</v>
      </c>
      <c r="E11" s="163">
        <v>7</v>
      </c>
      <c r="F11" s="163">
        <v>138</v>
      </c>
      <c r="G11" s="163">
        <v>10</v>
      </c>
      <c r="H11" s="163">
        <v>100</v>
      </c>
      <c r="I11" s="163">
        <v>17</v>
      </c>
      <c r="J11" s="163">
        <v>10</v>
      </c>
      <c r="K11" s="163">
        <v>60</v>
      </c>
      <c r="L11" s="163">
        <v>796</v>
      </c>
      <c r="M11" s="163">
        <v>134</v>
      </c>
      <c r="N11" s="163">
        <v>106</v>
      </c>
      <c r="O11" s="163">
        <v>335</v>
      </c>
      <c r="P11" s="163">
        <v>221</v>
      </c>
      <c r="Q11" s="164"/>
    </row>
    <row r="12" spans="1:17" ht="27" customHeight="1" x14ac:dyDescent="0.2">
      <c r="A12" s="107" t="s">
        <v>270</v>
      </c>
      <c r="B12" s="218"/>
      <c r="C12" s="163" t="s">
        <v>104</v>
      </c>
      <c r="D12" s="163" t="s">
        <v>70</v>
      </c>
      <c r="E12" s="163" t="s">
        <v>51</v>
      </c>
      <c r="F12" s="163" t="s">
        <v>52</v>
      </c>
      <c r="G12" s="163" t="s">
        <v>53</v>
      </c>
      <c r="H12" s="163" t="s">
        <v>54</v>
      </c>
      <c r="I12" s="163" t="s">
        <v>55</v>
      </c>
      <c r="J12" s="163" t="s">
        <v>56</v>
      </c>
      <c r="K12" s="163" t="s">
        <v>57</v>
      </c>
      <c r="L12" s="163" t="s">
        <v>58</v>
      </c>
      <c r="M12" s="163" t="s">
        <v>59</v>
      </c>
      <c r="N12" s="163" t="s">
        <v>60</v>
      </c>
      <c r="O12" s="163" t="s">
        <v>61</v>
      </c>
      <c r="P12" s="163" t="s">
        <v>62</v>
      </c>
      <c r="Q12" s="164" t="s">
        <v>275</v>
      </c>
    </row>
    <row r="13" spans="1:17" ht="12.75" customHeight="1" x14ac:dyDescent="0.2">
      <c r="C13" s="165"/>
      <c r="D13" s="165"/>
      <c r="E13" s="165"/>
      <c r="F13" s="165"/>
      <c r="G13" s="165"/>
      <c r="H13" s="165"/>
      <c r="I13" s="165"/>
      <c r="J13" s="165"/>
      <c r="K13" s="165"/>
      <c r="L13" s="165"/>
      <c r="M13" s="165"/>
      <c r="N13" s="165"/>
      <c r="O13" s="165"/>
      <c r="P13" s="165"/>
      <c r="Q13" s="166"/>
    </row>
    <row r="14" spans="1:17" ht="12.75" customHeight="1" x14ac:dyDescent="0.2">
      <c r="A14" s="127">
        <v>1998</v>
      </c>
      <c r="C14" s="167">
        <v>70.7</v>
      </c>
      <c r="D14" s="167">
        <v>69.7</v>
      </c>
      <c r="E14" s="167">
        <v>85.9</v>
      </c>
      <c r="F14" s="167">
        <v>109.3</v>
      </c>
      <c r="G14" s="167">
        <v>216.1</v>
      </c>
      <c r="H14" s="167">
        <v>102.2</v>
      </c>
      <c r="I14" s="167">
        <v>90.5</v>
      </c>
      <c r="J14" s="167">
        <v>70.900000000000006</v>
      </c>
      <c r="K14" s="167">
        <v>78.400000000000006</v>
      </c>
      <c r="L14" s="167">
        <v>64.599999999999994</v>
      </c>
      <c r="M14" s="167">
        <v>71.7</v>
      </c>
      <c r="N14" s="167">
        <v>53.3</v>
      </c>
      <c r="O14" s="167">
        <v>58.3</v>
      </c>
      <c r="P14" s="170">
        <v>77.5</v>
      </c>
      <c r="Q14" s="167">
        <v>79.400000000000006</v>
      </c>
    </row>
    <row r="15" spans="1:17" ht="12.75" customHeight="1" x14ac:dyDescent="0.2">
      <c r="A15" s="127">
        <v>1999</v>
      </c>
      <c r="C15" s="167">
        <v>73</v>
      </c>
      <c r="D15" s="167">
        <v>72</v>
      </c>
      <c r="E15" s="167">
        <v>91.4</v>
      </c>
      <c r="F15" s="167">
        <v>110.4</v>
      </c>
      <c r="G15" s="167">
        <v>223.2</v>
      </c>
      <c r="H15" s="167">
        <v>102.7</v>
      </c>
      <c r="I15" s="167">
        <v>94.6</v>
      </c>
      <c r="J15" s="167">
        <v>71.400000000000006</v>
      </c>
      <c r="K15" s="167">
        <v>79.3</v>
      </c>
      <c r="L15" s="167">
        <v>67.2</v>
      </c>
      <c r="M15" s="167">
        <v>72.599999999999994</v>
      </c>
      <c r="N15" s="167">
        <v>59.5</v>
      </c>
      <c r="O15" s="167">
        <v>60.7</v>
      </c>
      <c r="P15" s="170">
        <v>79.3</v>
      </c>
      <c r="Q15" s="167">
        <v>81.599999999999994</v>
      </c>
    </row>
    <row r="16" spans="1:17" ht="12.75" customHeight="1" x14ac:dyDescent="0.2">
      <c r="A16" s="127">
        <v>2000</v>
      </c>
      <c r="C16" s="167">
        <v>75.5</v>
      </c>
      <c r="D16" s="167">
        <v>74.599999999999994</v>
      </c>
      <c r="E16" s="167">
        <v>92.6</v>
      </c>
      <c r="F16" s="167">
        <v>112.4</v>
      </c>
      <c r="G16" s="167">
        <v>215.5</v>
      </c>
      <c r="H16" s="167">
        <v>105</v>
      </c>
      <c r="I16" s="167">
        <v>98.9</v>
      </c>
      <c r="J16" s="167">
        <v>72.3</v>
      </c>
      <c r="K16" s="167">
        <v>80</v>
      </c>
      <c r="L16" s="167">
        <v>70</v>
      </c>
      <c r="M16" s="167">
        <v>72</v>
      </c>
      <c r="N16" s="167">
        <v>67.599999999999994</v>
      </c>
      <c r="O16" s="167">
        <v>63.2</v>
      </c>
      <c r="P16" s="170">
        <v>81.2</v>
      </c>
      <c r="Q16" s="167">
        <v>84.2</v>
      </c>
    </row>
    <row r="17" spans="1:17" ht="12.75" customHeight="1" x14ac:dyDescent="0.2">
      <c r="A17" s="127">
        <v>2001</v>
      </c>
      <c r="C17" s="167">
        <v>77.599999999999994</v>
      </c>
      <c r="D17" s="167">
        <v>76.7</v>
      </c>
      <c r="E17" s="167">
        <v>87.3</v>
      </c>
      <c r="F17" s="167">
        <v>110.7</v>
      </c>
      <c r="G17" s="167">
        <v>204.4</v>
      </c>
      <c r="H17" s="167">
        <v>103.4</v>
      </c>
      <c r="I17" s="167">
        <v>102.4</v>
      </c>
      <c r="J17" s="167">
        <v>73</v>
      </c>
      <c r="K17" s="167">
        <v>81.5</v>
      </c>
      <c r="L17" s="167">
        <v>72.599999999999994</v>
      </c>
      <c r="M17" s="167">
        <v>75.099999999999994</v>
      </c>
      <c r="N17" s="167">
        <v>70.7</v>
      </c>
      <c r="O17" s="167">
        <v>65.900000000000006</v>
      </c>
      <c r="P17" s="170">
        <v>82.9</v>
      </c>
      <c r="Q17" s="167">
        <v>86.2</v>
      </c>
    </row>
    <row r="18" spans="1:17" ht="12.75" customHeight="1" x14ac:dyDescent="0.2">
      <c r="A18" s="127">
        <v>2002</v>
      </c>
      <c r="C18" s="167">
        <v>79.599999999999994</v>
      </c>
      <c r="D18" s="167">
        <v>78.400000000000006</v>
      </c>
      <c r="E18" s="167">
        <v>98.6</v>
      </c>
      <c r="F18" s="167">
        <v>109.2</v>
      </c>
      <c r="G18" s="167">
        <v>203.3</v>
      </c>
      <c r="H18" s="167">
        <v>101.2</v>
      </c>
      <c r="I18" s="167">
        <v>103.2</v>
      </c>
      <c r="J18" s="167">
        <v>76.400000000000006</v>
      </c>
      <c r="K18" s="167">
        <v>86.1</v>
      </c>
      <c r="L18" s="167">
        <v>74.5</v>
      </c>
      <c r="M18" s="167">
        <v>78.8</v>
      </c>
      <c r="N18" s="167">
        <v>72.400000000000006</v>
      </c>
      <c r="O18" s="167">
        <v>66.900000000000006</v>
      </c>
      <c r="P18" s="170">
        <v>85.4</v>
      </c>
      <c r="Q18" s="167">
        <v>88</v>
      </c>
    </row>
    <row r="19" spans="1:17" ht="12.75" customHeight="1" x14ac:dyDescent="0.2">
      <c r="A19" s="127">
        <v>2003</v>
      </c>
      <c r="C19" s="167">
        <v>82.2</v>
      </c>
      <c r="D19" s="167">
        <v>81.3</v>
      </c>
      <c r="E19" s="167">
        <v>94.4</v>
      </c>
      <c r="F19" s="167">
        <v>108.5</v>
      </c>
      <c r="G19" s="167">
        <v>192.5</v>
      </c>
      <c r="H19" s="167">
        <v>100.7</v>
      </c>
      <c r="I19" s="167">
        <v>105.1</v>
      </c>
      <c r="J19" s="167">
        <v>80.400000000000006</v>
      </c>
      <c r="K19" s="167">
        <v>90.3</v>
      </c>
      <c r="L19" s="167">
        <v>77.7</v>
      </c>
      <c r="M19" s="167">
        <v>80.8</v>
      </c>
      <c r="N19" s="167">
        <v>76.2</v>
      </c>
      <c r="O19" s="167">
        <v>70.7</v>
      </c>
      <c r="P19" s="170">
        <v>87.7</v>
      </c>
      <c r="Q19" s="167">
        <v>90.5</v>
      </c>
    </row>
    <row r="20" spans="1:17" ht="12.75" customHeight="1" x14ac:dyDescent="0.2">
      <c r="A20" s="127">
        <v>2004</v>
      </c>
      <c r="C20" s="167">
        <v>84.2</v>
      </c>
      <c r="D20" s="167">
        <v>83.2</v>
      </c>
      <c r="E20" s="167">
        <v>92.2</v>
      </c>
      <c r="F20" s="167">
        <v>109.2</v>
      </c>
      <c r="G20" s="167">
        <v>178.4</v>
      </c>
      <c r="H20" s="167">
        <v>102.5</v>
      </c>
      <c r="I20" s="167">
        <v>106.7</v>
      </c>
      <c r="J20" s="167">
        <v>81.7</v>
      </c>
      <c r="K20" s="167">
        <v>95.1</v>
      </c>
      <c r="L20" s="167">
        <v>79.400000000000006</v>
      </c>
      <c r="M20" s="167">
        <v>83.1</v>
      </c>
      <c r="N20" s="167">
        <v>78.400000000000006</v>
      </c>
      <c r="O20" s="167">
        <v>72.7</v>
      </c>
      <c r="P20" s="170">
        <v>88.3</v>
      </c>
      <c r="Q20" s="167">
        <v>92.2</v>
      </c>
    </row>
    <row r="21" spans="1:17" ht="12.75" customHeight="1" x14ac:dyDescent="0.2">
      <c r="A21" s="127">
        <v>2005</v>
      </c>
      <c r="C21" s="167">
        <v>86.8</v>
      </c>
      <c r="D21" s="167">
        <v>86.2</v>
      </c>
      <c r="E21" s="167">
        <v>99.5</v>
      </c>
      <c r="F21" s="167">
        <v>108.5</v>
      </c>
      <c r="G21" s="167">
        <v>164.6</v>
      </c>
      <c r="H21" s="167">
        <v>102.5</v>
      </c>
      <c r="I21" s="167">
        <v>106.5</v>
      </c>
      <c r="J21" s="167">
        <v>85.5</v>
      </c>
      <c r="K21" s="167">
        <v>92.8</v>
      </c>
      <c r="L21" s="167">
        <v>83</v>
      </c>
      <c r="M21" s="167">
        <v>83</v>
      </c>
      <c r="N21" s="167">
        <v>82.5</v>
      </c>
      <c r="O21" s="167">
        <v>77.400000000000006</v>
      </c>
      <c r="P21" s="170">
        <v>92.4</v>
      </c>
      <c r="Q21" s="167">
        <v>94.3</v>
      </c>
    </row>
    <row r="22" spans="1:17" ht="12.75" customHeight="1" x14ac:dyDescent="0.2">
      <c r="A22" s="127">
        <v>2006</v>
      </c>
      <c r="C22" s="167">
        <v>89</v>
      </c>
      <c r="D22" s="167">
        <v>88.5</v>
      </c>
      <c r="E22" s="167">
        <v>93.5</v>
      </c>
      <c r="F22" s="167">
        <v>109.2</v>
      </c>
      <c r="G22" s="167">
        <v>155.4</v>
      </c>
      <c r="H22" s="167">
        <v>104.7</v>
      </c>
      <c r="I22" s="167">
        <v>106.1</v>
      </c>
      <c r="J22" s="167">
        <v>83.7</v>
      </c>
      <c r="K22" s="167">
        <v>93.5</v>
      </c>
      <c r="L22" s="167">
        <v>85.6</v>
      </c>
      <c r="M22" s="167">
        <v>86</v>
      </c>
      <c r="N22" s="167">
        <v>84</v>
      </c>
      <c r="O22" s="167">
        <v>81</v>
      </c>
      <c r="P22" s="170">
        <v>93.3</v>
      </c>
      <c r="Q22" s="167">
        <v>96.1</v>
      </c>
    </row>
    <row r="23" spans="1:17" ht="12.75" customHeight="1" x14ac:dyDescent="0.2">
      <c r="A23" s="127">
        <v>2007</v>
      </c>
      <c r="C23" s="167">
        <v>91.3</v>
      </c>
      <c r="D23" s="167">
        <v>90.8</v>
      </c>
      <c r="E23" s="167">
        <v>90.2</v>
      </c>
      <c r="F23" s="167">
        <v>109.5</v>
      </c>
      <c r="G23" s="167">
        <v>150.30000000000001</v>
      </c>
      <c r="H23" s="167">
        <v>105.3</v>
      </c>
      <c r="I23" s="167">
        <v>106.9</v>
      </c>
      <c r="J23" s="167">
        <v>87.3</v>
      </c>
      <c r="K23" s="167">
        <v>95.5</v>
      </c>
      <c r="L23" s="167">
        <v>88.2</v>
      </c>
      <c r="M23" s="167">
        <v>89.3</v>
      </c>
      <c r="N23" s="167">
        <v>87.7</v>
      </c>
      <c r="O23" s="167">
        <v>85.1</v>
      </c>
      <c r="P23" s="170">
        <v>92.3</v>
      </c>
      <c r="Q23" s="167">
        <v>97.7</v>
      </c>
    </row>
    <row r="24" spans="1:17" ht="12.75" customHeight="1" x14ac:dyDescent="0.2">
      <c r="A24" s="127">
        <v>2008</v>
      </c>
      <c r="C24" s="167">
        <v>91</v>
      </c>
      <c r="D24" s="167">
        <v>90.7</v>
      </c>
      <c r="E24" s="167">
        <v>96.4</v>
      </c>
      <c r="F24" s="167">
        <v>106.8</v>
      </c>
      <c r="G24" s="167">
        <v>141.30000000000001</v>
      </c>
      <c r="H24" s="167">
        <v>102.4</v>
      </c>
      <c r="I24" s="167">
        <v>108.9</v>
      </c>
      <c r="J24" s="167">
        <v>90.1</v>
      </c>
      <c r="K24" s="167">
        <v>93</v>
      </c>
      <c r="L24" s="167">
        <v>88.6</v>
      </c>
      <c r="M24" s="167">
        <v>86.6</v>
      </c>
      <c r="N24" s="167">
        <v>88</v>
      </c>
      <c r="O24" s="167">
        <v>86.3</v>
      </c>
      <c r="P24" s="170">
        <v>93.5</v>
      </c>
      <c r="Q24" s="167">
        <v>96.6</v>
      </c>
    </row>
    <row r="25" spans="1:17" ht="12.75" customHeight="1" x14ac:dyDescent="0.2">
      <c r="A25" s="127">
        <v>2009</v>
      </c>
      <c r="C25" s="167">
        <v>87.1</v>
      </c>
      <c r="D25" s="167">
        <v>86.8</v>
      </c>
      <c r="E25" s="167">
        <v>90.6</v>
      </c>
      <c r="F25" s="167">
        <v>97.3</v>
      </c>
      <c r="G25" s="167">
        <v>128</v>
      </c>
      <c r="H25" s="167">
        <v>92.8</v>
      </c>
      <c r="I25" s="167">
        <v>106.4</v>
      </c>
      <c r="J25" s="167">
        <v>81.400000000000006</v>
      </c>
      <c r="K25" s="167">
        <v>80.7</v>
      </c>
      <c r="L25" s="167">
        <v>86.1</v>
      </c>
      <c r="M25" s="167">
        <v>81.7</v>
      </c>
      <c r="N25" s="167">
        <v>82.2</v>
      </c>
      <c r="O25" s="167">
        <v>83.9</v>
      </c>
      <c r="P25" s="170">
        <v>94.1</v>
      </c>
      <c r="Q25" s="167">
        <v>91.9</v>
      </c>
    </row>
    <row r="26" spans="1:17" ht="12.75" customHeight="1" x14ac:dyDescent="0.2">
      <c r="A26" s="127">
        <v>2010</v>
      </c>
      <c r="C26" s="167">
        <v>88.6</v>
      </c>
      <c r="D26" s="167">
        <v>88.5</v>
      </c>
      <c r="E26" s="167">
        <v>90.2</v>
      </c>
      <c r="F26" s="167">
        <v>100.4</v>
      </c>
      <c r="G26" s="167">
        <v>123.7</v>
      </c>
      <c r="H26" s="167">
        <v>97.1</v>
      </c>
      <c r="I26" s="167">
        <v>110.7</v>
      </c>
      <c r="J26" s="167">
        <v>82.6</v>
      </c>
      <c r="K26" s="167">
        <v>87.6</v>
      </c>
      <c r="L26" s="167">
        <v>87.1</v>
      </c>
      <c r="M26" s="167">
        <v>82.7</v>
      </c>
      <c r="N26" s="167">
        <v>85.1</v>
      </c>
      <c r="O26" s="167">
        <v>84.8</v>
      </c>
      <c r="P26" s="170">
        <v>94.5</v>
      </c>
      <c r="Q26" s="167">
        <v>92.7</v>
      </c>
    </row>
    <row r="27" spans="1:17" ht="12.75" customHeight="1" x14ac:dyDescent="0.2">
      <c r="A27" s="127">
        <v>2011</v>
      </c>
      <c r="C27" s="167">
        <v>90.1</v>
      </c>
      <c r="D27" s="167">
        <v>90</v>
      </c>
      <c r="E27" s="167">
        <v>100</v>
      </c>
      <c r="F27" s="167">
        <v>99.8</v>
      </c>
      <c r="G27" s="167">
        <v>106.1</v>
      </c>
      <c r="H27" s="167">
        <v>99.2</v>
      </c>
      <c r="I27" s="167">
        <v>104.2</v>
      </c>
      <c r="J27" s="167">
        <v>87.3</v>
      </c>
      <c r="K27" s="167">
        <v>89.5</v>
      </c>
      <c r="L27" s="167">
        <v>88.6</v>
      </c>
      <c r="M27" s="167">
        <v>84</v>
      </c>
      <c r="N27" s="167">
        <v>87.2</v>
      </c>
      <c r="O27" s="167">
        <v>86.8</v>
      </c>
      <c r="P27" s="170">
        <v>94.9</v>
      </c>
      <c r="Q27" s="167">
        <v>93.4</v>
      </c>
    </row>
    <row r="28" spans="1:17" ht="12.75" customHeight="1" x14ac:dyDescent="0.2">
      <c r="A28" s="127">
        <v>2012</v>
      </c>
      <c r="C28" s="167">
        <v>91.4</v>
      </c>
      <c r="D28" s="167">
        <v>91.3</v>
      </c>
      <c r="E28" s="167">
        <v>93.1</v>
      </c>
      <c r="F28" s="167">
        <v>97.1</v>
      </c>
      <c r="G28" s="167">
        <v>94.5</v>
      </c>
      <c r="H28" s="167">
        <v>97.8</v>
      </c>
      <c r="I28" s="167">
        <v>103.2</v>
      </c>
      <c r="J28" s="167">
        <v>87.2</v>
      </c>
      <c r="K28" s="167">
        <v>83.4</v>
      </c>
      <c r="L28" s="167">
        <v>90.9</v>
      </c>
      <c r="M28" s="167">
        <v>85.3</v>
      </c>
      <c r="N28" s="167">
        <v>88.8</v>
      </c>
      <c r="O28" s="167">
        <v>90.1</v>
      </c>
      <c r="P28" s="170">
        <v>96.7</v>
      </c>
      <c r="Q28" s="167">
        <v>94.2</v>
      </c>
    </row>
    <row r="29" spans="1:17" ht="12.75" customHeight="1" x14ac:dyDescent="0.2">
      <c r="A29" s="127">
        <v>2013</v>
      </c>
      <c r="C29" s="167">
        <v>93.2</v>
      </c>
      <c r="D29" s="167">
        <v>92.6</v>
      </c>
      <c r="E29" s="167">
        <v>93.5</v>
      </c>
      <c r="F29" s="167">
        <v>96.4</v>
      </c>
      <c r="G29" s="167">
        <v>91.8</v>
      </c>
      <c r="H29" s="167">
        <v>96.8</v>
      </c>
      <c r="I29" s="167">
        <v>103.1</v>
      </c>
      <c r="J29" s="167">
        <v>90.9</v>
      </c>
      <c r="K29" s="167">
        <v>84.6</v>
      </c>
      <c r="L29" s="167">
        <v>92.6</v>
      </c>
      <c r="M29" s="167">
        <v>88.3</v>
      </c>
      <c r="N29" s="167">
        <v>90.4</v>
      </c>
      <c r="O29" s="167">
        <v>92.2</v>
      </c>
      <c r="P29" s="170">
        <v>97</v>
      </c>
      <c r="Q29" s="167">
        <v>95.5</v>
      </c>
    </row>
    <row r="30" spans="1:17" ht="12.75" customHeight="1" x14ac:dyDescent="0.2">
      <c r="A30" s="127">
        <v>2014</v>
      </c>
      <c r="C30" s="167">
        <v>96</v>
      </c>
      <c r="D30" s="167">
        <v>95.8</v>
      </c>
      <c r="E30" s="167">
        <v>104.9</v>
      </c>
      <c r="F30" s="167">
        <v>97.9</v>
      </c>
      <c r="G30" s="167">
        <v>92.3</v>
      </c>
      <c r="H30" s="167">
        <v>99.6</v>
      </c>
      <c r="I30" s="167">
        <v>96.9</v>
      </c>
      <c r="J30" s="167">
        <v>91.5</v>
      </c>
      <c r="K30" s="167">
        <v>92</v>
      </c>
      <c r="L30" s="167">
        <v>95.5</v>
      </c>
      <c r="M30" s="167">
        <v>92.2</v>
      </c>
      <c r="N30" s="167">
        <v>92.9</v>
      </c>
      <c r="O30" s="167">
        <v>95.5</v>
      </c>
      <c r="P30" s="170">
        <v>99.1</v>
      </c>
      <c r="Q30" s="167">
        <v>97.6</v>
      </c>
    </row>
    <row r="31" spans="1:17" ht="12.75" customHeight="1" x14ac:dyDescent="0.2">
      <c r="A31" s="127">
        <v>2015</v>
      </c>
      <c r="C31" s="167">
        <v>98.2</v>
      </c>
      <c r="D31" s="167">
        <v>98.2</v>
      </c>
      <c r="E31" s="167">
        <v>106</v>
      </c>
      <c r="F31" s="167">
        <v>99</v>
      </c>
      <c r="G31" s="167">
        <v>99.7</v>
      </c>
      <c r="H31" s="167">
        <v>99.6</v>
      </c>
      <c r="I31" s="167">
        <v>97.9</v>
      </c>
      <c r="J31" s="167">
        <v>94.7</v>
      </c>
      <c r="K31" s="167">
        <v>96.1</v>
      </c>
      <c r="L31" s="167">
        <v>98.1</v>
      </c>
      <c r="M31" s="167">
        <v>96.3</v>
      </c>
      <c r="N31" s="167">
        <v>96.7</v>
      </c>
      <c r="O31" s="167">
        <v>98</v>
      </c>
      <c r="P31" s="170">
        <v>100</v>
      </c>
      <c r="Q31" s="167">
        <v>99.1</v>
      </c>
    </row>
    <row r="32" spans="1:17" ht="12.75" customHeight="1" x14ac:dyDescent="0.2">
      <c r="A32" s="127">
        <v>2016</v>
      </c>
      <c r="C32" s="167">
        <v>100</v>
      </c>
      <c r="D32" s="167">
        <v>100</v>
      </c>
      <c r="E32" s="167">
        <v>100</v>
      </c>
      <c r="F32" s="167">
        <v>100</v>
      </c>
      <c r="G32" s="167">
        <v>100</v>
      </c>
      <c r="H32" s="167">
        <v>100</v>
      </c>
      <c r="I32" s="167">
        <v>100</v>
      </c>
      <c r="J32" s="167">
        <v>100</v>
      </c>
      <c r="K32" s="167">
        <v>100</v>
      </c>
      <c r="L32" s="167">
        <v>100</v>
      </c>
      <c r="M32" s="167">
        <v>100</v>
      </c>
      <c r="N32" s="167">
        <v>100</v>
      </c>
      <c r="O32" s="167">
        <v>100</v>
      </c>
      <c r="P32" s="170">
        <v>100</v>
      </c>
      <c r="Q32" s="167">
        <v>100</v>
      </c>
    </row>
    <row r="33" spans="1:17" ht="12.75" customHeight="1" x14ac:dyDescent="0.2">
      <c r="A33" s="127">
        <v>2017</v>
      </c>
      <c r="C33" s="167">
        <v>101.8</v>
      </c>
      <c r="D33" s="167">
        <v>102.1</v>
      </c>
      <c r="E33" s="167">
        <v>103</v>
      </c>
      <c r="F33" s="167">
        <v>101.8</v>
      </c>
      <c r="G33" s="167">
        <v>99.4</v>
      </c>
      <c r="H33" s="167">
        <v>102.5</v>
      </c>
      <c r="I33" s="167">
        <v>98.4</v>
      </c>
      <c r="J33" s="167">
        <v>103.4</v>
      </c>
      <c r="K33" s="167">
        <v>107.1</v>
      </c>
      <c r="L33" s="167">
        <v>102.1</v>
      </c>
      <c r="M33" s="167">
        <v>102.2</v>
      </c>
      <c r="N33" s="167">
        <v>104.9</v>
      </c>
      <c r="O33" s="167">
        <v>102.2</v>
      </c>
      <c r="P33" s="170">
        <v>100.6</v>
      </c>
      <c r="Q33" s="167">
        <v>101.2</v>
      </c>
    </row>
    <row r="34" spans="1:17" ht="12.75" customHeight="1" x14ac:dyDescent="0.2">
      <c r="A34" s="127"/>
      <c r="C34" s="167"/>
      <c r="D34" s="171"/>
      <c r="E34" s="167"/>
      <c r="F34" s="171"/>
      <c r="G34" s="167"/>
      <c r="H34" s="171"/>
      <c r="I34" s="171"/>
      <c r="J34" s="171"/>
      <c r="K34" s="171"/>
      <c r="L34" s="171"/>
      <c r="M34" s="171"/>
      <c r="N34" s="171"/>
      <c r="O34" s="171"/>
      <c r="P34" s="171"/>
      <c r="Q34" s="172"/>
    </row>
    <row r="35" spans="1:17" ht="12.75" customHeight="1" x14ac:dyDescent="0.2">
      <c r="A35" s="127" t="s">
        <v>18</v>
      </c>
      <c r="C35" s="167"/>
      <c r="D35" s="167"/>
      <c r="E35" s="167"/>
      <c r="F35" s="167"/>
      <c r="G35" s="167"/>
      <c r="H35" s="167"/>
      <c r="I35" s="167"/>
      <c r="J35" s="167"/>
      <c r="K35" s="167"/>
      <c r="L35" s="167"/>
      <c r="M35" s="167"/>
      <c r="N35" s="167"/>
      <c r="O35" s="167"/>
      <c r="P35" s="167"/>
      <c r="Q35" s="168"/>
    </row>
    <row r="36" spans="1:17" ht="26.25" customHeight="1" x14ac:dyDescent="0.2">
      <c r="A36" s="127">
        <v>1998</v>
      </c>
      <c r="B36" s="91" t="s">
        <v>3</v>
      </c>
      <c r="C36" s="167">
        <v>69.8</v>
      </c>
      <c r="D36" s="167">
        <v>68.599999999999994</v>
      </c>
      <c r="E36" s="167">
        <v>85.2</v>
      </c>
      <c r="F36" s="167">
        <v>109.6</v>
      </c>
      <c r="G36" s="167">
        <v>213.6</v>
      </c>
      <c r="H36" s="167">
        <v>102.9</v>
      </c>
      <c r="I36" s="167">
        <v>88.1</v>
      </c>
      <c r="J36" s="167">
        <v>72.099999999999994</v>
      </c>
      <c r="K36" s="167">
        <v>79.900000000000006</v>
      </c>
      <c r="L36" s="167">
        <v>63.1</v>
      </c>
      <c r="M36" s="167">
        <v>70.099999999999994</v>
      </c>
      <c r="N36" s="167">
        <v>50.9</v>
      </c>
      <c r="O36" s="167">
        <v>57</v>
      </c>
      <c r="P36" s="170">
        <v>76.5</v>
      </c>
      <c r="Q36" s="167">
        <v>78.5</v>
      </c>
    </row>
    <row r="37" spans="1:17" ht="12.75" customHeight="1" x14ac:dyDescent="0.2">
      <c r="A37" s="127"/>
      <c r="B37" s="91" t="s">
        <v>4</v>
      </c>
      <c r="C37" s="167">
        <v>70.400000000000006</v>
      </c>
      <c r="D37" s="167">
        <v>69.400000000000006</v>
      </c>
      <c r="E37" s="167">
        <v>85.9</v>
      </c>
      <c r="F37" s="167">
        <v>109.5</v>
      </c>
      <c r="G37" s="167">
        <v>216.5</v>
      </c>
      <c r="H37" s="167">
        <v>102.5</v>
      </c>
      <c r="I37" s="167">
        <v>89.8</v>
      </c>
      <c r="J37" s="167">
        <v>71.3</v>
      </c>
      <c r="K37" s="167">
        <v>77.599999999999994</v>
      </c>
      <c r="L37" s="167">
        <v>64.2</v>
      </c>
      <c r="M37" s="167">
        <v>71</v>
      </c>
      <c r="N37" s="167">
        <v>52.7</v>
      </c>
      <c r="O37" s="167">
        <v>58.3</v>
      </c>
      <c r="P37" s="170">
        <v>77</v>
      </c>
      <c r="Q37" s="167">
        <v>79.099999999999994</v>
      </c>
    </row>
    <row r="38" spans="1:17" ht="12.75" customHeight="1" x14ac:dyDescent="0.2">
      <c r="A38" s="127"/>
      <c r="B38" s="91" t="s">
        <v>1</v>
      </c>
      <c r="C38" s="167">
        <v>71</v>
      </c>
      <c r="D38" s="167">
        <v>70.099999999999994</v>
      </c>
      <c r="E38" s="167">
        <v>86.1</v>
      </c>
      <c r="F38" s="167">
        <v>109</v>
      </c>
      <c r="G38" s="167">
        <v>214.9</v>
      </c>
      <c r="H38" s="167">
        <v>102</v>
      </c>
      <c r="I38" s="167">
        <v>91.7</v>
      </c>
      <c r="J38" s="167">
        <v>69.5</v>
      </c>
      <c r="K38" s="167">
        <v>77.599999999999994</v>
      </c>
      <c r="L38" s="167">
        <v>65.099999999999994</v>
      </c>
      <c r="M38" s="167">
        <v>72.400000000000006</v>
      </c>
      <c r="N38" s="167">
        <v>53.9</v>
      </c>
      <c r="O38" s="167">
        <v>58.8</v>
      </c>
      <c r="P38" s="170">
        <v>78</v>
      </c>
      <c r="Q38" s="167">
        <v>79.599999999999994</v>
      </c>
    </row>
    <row r="39" spans="1:17" ht="12.75" customHeight="1" x14ac:dyDescent="0.2">
      <c r="A39" s="127"/>
      <c r="B39" s="91" t="s">
        <v>2</v>
      </c>
      <c r="C39" s="167">
        <v>71.599999999999994</v>
      </c>
      <c r="D39" s="167">
        <v>70.7</v>
      </c>
      <c r="E39" s="167">
        <v>86.4</v>
      </c>
      <c r="F39" s="167">
        <v>108.9</v>
      </c>
      <c r="G39" s="167">
        <v>219.6</v>
      </c>
      <c r="H39" s="167">
        <v>101.4</v>
      </c>
      <c r="I39" s="167">
        <v>92.5</v>
      </c>
      <c r="J39" s="167">
        <v>70.7</v>
      </c>
      <c r="K39" s="167">
        <v>78.400000000000006</v>
      </c>
      <c r="L39" s="167">
        <v>65.900000000000006</v>
      </c>
      <c r="M39" s="167">
        <v>73.599999999999994</v>
      </c>
      <c r="N39" s="167">
        <v>55.9</v>
      </c>
      <c r="O39" s="167">
        <v>59.1</v>
      </c>
      <c r="P39" s="170">
        <v>78.5</v>
      </c>
      <c r="Q39" s="167">
        <v>80.3</v>
      </c>
    </row>
    <row r="40" spans="1:17" ht="26.25" customHeight="1" x14ac:dyDescent="0.2">
      <c r="A40" s="127">
        <v>1999</v>
      </c>
      <c r="B40" s="91" t="s">
        <v>3</v>
      </c>
      <c r="C40" s="167">
        <v>72</v>
      </c>
      <c r="D40" s="167">
        <v>70.900000000000006</v>
      </c>
      <c r="E40" s="167">
        <v>90.6</v>
      </c>
      <c r="F40" s="167">
        <v>108.9</v>
      </c>
      <c r="G40" s="167">
        <v>222.6</v>
      </c>
      <c r="H40" s="167">
        <v>101.3</v>
      </c>
      <c r="I40" s="167">
        <v>92.8</v>
      </c>
      <c r="J40" s="167">
        <v>69.5</v>
      </c>
      <c r="K40" s="167">
        <v>78.7</v>
      </c>
      <c r="L40" s="167">
        <v>66.2</v>
      </c>
      <c r="M40" s="167">
        <v>73.099999999999994</v>
      </c>
      <c r="N40" s="167">
        <v>56.6</v>
      </c>
      <c r="O40" s="167">
        <v>59.5</v>
      </c>
      <c r="P40" s="170">
        <v>78.599999999999994</v>
      </c>
      <c r="Q40" s="167">
        <v>80.7</v>
      </c>
    </row>
    <row r="41" spans="1:17" ht="12.75" customHeight="1" x14ac:dyDescent="0.2">
      <c r="A41" s="127"/>
      <c r="B41" s="91" t="s">
        <v>4</v>
      </c>
      <c r="C41" s="167">
        <v>72.099999999999994</v>
      </c>
      <c r="D41" s="167">
        <v>71.099999999999994</v>
      </c>
      <c r="E41" s="167">
        <v>91.3</v>
      </c>
      <c r="F41" s="167">
        <v>109.2</v>
      </c>
      <c r="G41" s="167">
        <v>220.6</v>
      </c>
      <c r="H41" s="167">
        <v>101.6</v>
      </c>
      <c r="I41" s="167">
        <v>93.8</v>
      </c>
      <c r="J41" s="167">
        <v>70.8</v>
      </c>
      <c r="K41" s="167">
        <v>78.7</v>
      </c>
      <c r="L41" s="167">
        <v>66.3</v>
      </c>
      <c r="M41" s="167">
        <v>72.3</v>
      </c>
      <c r="N41" s="167">
        <v>57.9</v>
      </c>
      <c r="O41" s="167">
        <v>59.6</v>
      </c>
      <c r="P41" s="170">
        <v>78.8</v>
      </c>
      <c r="Q41" s="167">
        <v>80.7</v>
      </c>
    </row>
    <row r="42" spans="1:17" ht="12.75" customHeight="1" x14ac:dyDescent="0.2">
      <c r="A42" s="127"/>
      <c r="B42" s="91" t="s">
        <v>1</v>
      </c>
      <c r="C42" s="167">
        <v>73.400000000000006</v>
      </c>
      <c r="D42" s="167">
        <v>72.400000000000006</v>
      </c>
      <c r="E42" s="167">
        <v>91.7</v>
      </c>
      <c r="F42" s="167">
        <v>111.5</v>
      </c>
      <c r="G42" s="167">
        <v>225.4</v>
      </c>
      <c r="H42" s="167">
        <v>103.8</v>
      </c>
      <c r="I42" s="167">
        <v>95.4</v>
      </c>
      <c r="J42" s="167">
        <v>71.900000000000006</v>
      </c>
      <c r="K42" s="167">
        <v>80</v>
      </c>
      <c r="L42" s="167">
        <v>67.5</v>
      </c>
      <c r="M42" s="167">
        <v>72.099999999999994</v>
      </c>
      <c r="N42" s="167">
        <v>61.1</v>
      </c>
      <c r="O42" s="167">
        <v>60.9</v>
      </c>
      <c r="P42" s="170">
        <v>79.5</v>
      </c>
      <c r="Q42" s="167">
        <v>82.1</v>
      </c>
    </row>
    <row r="43" spans="1:17" ht="12.75" customHeight="1" x14ac:dyDescent="0.2">
      <c r="A43" s="127"/>
      <c r="B43" s="91" t="s">
        <v>2</v>
      </c>
      <c r="C43" s="167">
        <v>74.400000000000006</v>
      </c>
      <c r="D43" s="167">
        <v>73.5</v>
      </c>
      <c r="E43" s="167">
        <v>91.8</v>
      </c>
      <c r="F43" s="167">
        <v>112.1</v>
      </c>
      <c r="G43" s="167">
        <v>224.2</v>
      </c>
      <c r="H43" s="167">
        <v>104.2</v>
      </c>
      <c r="I43" s="167">
        <v>96.6</v>
      </c>
      <c r="J43" s="167">
        <v>73.400000000000006</v>
      </c>
      <c r="K43" s="167">
        <v>80</v>
      </c>
      <c r="L43" s="167">
        <v>68.8</v>
      </c>
      <c r="M43" s="167">
        <v>72.900000000000006</v>
      </c>
      <c r="N43" s="167">
        <v>62.3</v>
      </c>
      <c r="O43" s="167">
        <v>62.6</v>
      </c>
      <c r="P43" s="170">
        <v>80.2</v>
      </c>
      <c r="Q43" s="167">
        <v>83.1</v>
      </c>
    </row>
    <row r="44" spans="1:17" ht="26.25" customHeight="1" x14ac:dyDescent="0.2">
      <c r="A44" s="127">
        <v>2000</v>
      </c>
      <c r="B44" s="91" t="s">
        <v>3</v>
      </c>
      <c r="C44" s="167">
        <v>75</v>
      </c>
      <c r="D44" s="167">
        <v>74.2</v>
      </c>
      <c r="E44" s="167">
        <v>92.3</v>
      </c>
      <c r="F44" s="167">
        <v>112.2</v>
      </c>
      <c r="G44" s="167">
        <v>226.1</v>
      </c>
      <c r="H44" s="167">
        <v>104.5</v>
      </c>
      <c r="I44" s="167">
        <v>96</v>
      </c>
      <c r="J44" s="167">
        <v>71.400000000000006</v>
      </c>
      <c r="K44" s="167">
        <v>81.3</v>
      </c>
      <c r="L44" s="167">
        <v>69.5</v>
      </c>
      <c r="M44" s="167">
        <v>72.900000000000006</v>
      </c>
      <c r="N44" s="167">
        <v>65.099999999999994</v>
      </c>
      <c r="O44" s="167">
        <v>62.6</v>
      </c>
      <c r="P44" s="170">
        <v>81.400000000000006</v>
      </c>
      <c r="Q44" s="167">
        <v>83.8</v>
      </c>
    </row>
    <row r="45" spans="1:17" ht="12.75" customHeight="1" x14ac:dyDescent="0.2">
      <c r="A45" s="127"/>
      <c r="B45" s="91" t="s">
        <v>4</v>
      </c>
      <c r="C45" s="167">
        <v>75.5</v>
      </c>
      <c r="D45" s="167">
        <v>74.599999999999994</v>
      </c>
      <c r="E45" s="167">
        <v>92.8</v>
      </c>
      <c r="F45" s="167">
        <v>112.6</v>
      </c>
      <c r="G45" s="167">
        <v>218.5</v>
      </c>
      <c r="H45" s="167">
        <v>104.9</v>
      </c>
      <c r="I45" s="167">
        <v>100.1</v>
      </c>
      <c r="J45" s="167">
        <v>71.599999999999994</v>
      </c>
      <c r="K45" s="167">
        <v>80.3</v>
      </c>
      <c r="L45" s="167">
        <v>69.900000000000006</v>
      </c>
      <c r="M45" s="167">
        <v>72.3</v>
      </c>
      <c r="N45" s="167">
        <v>67.2</v>
      </c>
      <c r="O45" s="167">
        <v>63.1</v>
      </c>
      <c r="P45" s="170">
        <v>81.400000000000006</v>
      </c>
      <c r="Q45" s="167">
        <v>84.2</v>
      </c>
    </row>
    <row r="46" spans="1:17" ht="12.75" customHeight="1" x14ac:dyDescent="0.2">
      <c r="A46" s="127"/>
      <c r="B46" s="91" t="s">
        <v>1</v>
      </c>
      <c r="C46" s="167">
        <v>75.7</v>
      </c>
      <c r="D46" s="167">
        <v>74.8</v>
      </c>
      <c r="E46" s="167">
        <v>93.4</v>
      </c>
      <c r="F46" s="167">
        <v>112.3</v>
      </c>
      <c r="G46" s="167">
        <v>212.5</v>
      </c>
      <c r="H46" s="167">
        <v>104.8</v>
      </c>
      <c r="I46" s="167">
        <v>100</v>
      </c>
      <c r="J46" s="167">
        <v>73.099999999999994</v>
      </c>
      <c r="K46" s="167">
        <v>78.5</v>
      </c>
      <c r="L46" s="167">
        <v>70.2</v>
      </c>
      <c r="M46" s="167">
        <v>71.599999999999994</v>
      </c>
      <c r="N46" s="167">
        <v>69</v>
      </c>
      <c r="O46" s="167">
        <v>63.5</v>
      </c>
      <c r="P46" s="170">
        <v>81.2</v>
      </c>
      <c r="Q46" s="167">
        <v>84.3</v>
      </c>
    </row>
    <row r="47" spans="1:17" ht="12.75" customHeight="1" x14ac:dyDescent="0.2">
      <c r="A47" s="127"/>
      <c r="B47" s="91" t="s">
        <v>2</v>
      </c>
      <c r="C47" s="167">
        <v>75.8</v>
      </c>
      <c r="D47" s="167">
        <v>74.900000000000006</v>
      </c>
      <c r="E47" s="167">
        <v>91.8</v>
      </c>
      <c r="F47" s="167">
        <v>112.6</v>
      </c>
      <c r="G47" s="167">
        <v>204.8</v>
      </c>
      <c r="H47" s="167">
        <v>105.8</v>
      </c>
      <c r="I47" s="167">
        <v>99.5</v>
      </c>
      <c r="J47" s="167">
        <v>73</v>
      </c>
      <c r="K47" s="167">
        <v>80</v>
      </c>
      <c r="L47" s="167">
        <v>70.2</v>
      </c>
      <c r="M47" s="167">
        <v>71.400000000000006</v>
      </c>
      <c r="N47" s="167">
        <v>69</v>
      </c>
      <c r="O47" s="167">
        <v>63.5</v>
      </c>
      <c r="P47" s="170">
        <v>81</v>
      </c>
      <c r="Q47" s="167">
        <v>84.4</v>
      </c>
    </row>
    <row r="48" spans="1:17" ht="26.25" customHeight="1" x14ac:dyDescent="0.2">
      <c r="A48" s="127">
        <v>2001</v>
      </c>
      <c r="B48" s="91" t="s">
        <v>3</v>
      </c>
      <c r="C48" s="167">
        <v>76.8</v>
      </c>
      <c r="D48" s="167">
        <v>75.900000000000006</v>
      </c>
      <c r="E48" s="167">
        <v>87</v>
      </c>
      <c r="F48" s="167">
        <v>112.1</v>
      </c>
      <c r="G48" s="167">
        <v>201</v>
      </c>
      <c r="H48" s="167">
        <v>105.3</v>
      </c>
      <c r="I48" s="167">
        <v>104.1</v>
      </c>
      <c r="J48" s="167">
        <v>72.400000000000006</v>
      </c>
      <c r="K48" s="167">
        <v>79.8</v>
      </c>
      <c r="L48" s="167">
        <v>71.5</v>
      </c>
      <c r="M48" s="167">
        <v>73.3</v>
      </c>
      <c r="N48" s="167">
        <v>69.900000000000006</v>
      </c>
      <c r="O48" s="167">
        <v>65.099999999999994</v>
      </c>
      <c r="P48" s="170">
        <v>81.8</v>
      </c>
      <c r="Q48" s="167">
        <v>85.4</v>
      </c>
    </row>
    <row r="49" spans="1:17" ht="12.75" customHeight="1" x14ac:dyDescent="0.2">
      <c r="A49" s="127"/>
      <c r="B49" s="91" t="s">
        <v>4</v>
      </c>
      <c r="C49" s="167">
        <v>77.400000000000006</v>
      </c>
      <c r="D49" s="167">
        <v>76.5</v>
      </c>
      <c r="E49" s="167">
        <v>86.2</v>
      </c>
      <c r="F49" s="167">
        <v>110.7</v>
      </c>
      <c r="G49" s="167">
        <v>204.5</v>
      </c>
      <c r="H49" s="167">
        <v>103.4</v>
      </c>
      <c r="I49" s="167">
        <v>103.1</v>
      </c>
      <c r="J49" s="167">
        <v>73.400000000000006</v>
      </c>
      <c r="K49" s="167">
        <v>81.599999999999994</v>
      </c>
      <c r="L49" s="167">
        <v>72.400000000000006</v>
      </c>
      <c r="M49" s="167">
        <v>74.099999999999994</v>
      </c>
      <c r="N49" s="167">
        <v>70.8</v>
      </c>
      <c r="O49" s="167">
        <v>65.900000000000006</v>
      </c>
      <c r="P49" s="170">
        <v>83</v>
      </c>
      <c r="Q49" s="167">
        <v>86</v>
      </c>
    </row>
    <row r="50" spans="1:17" ht="12.75" customHeight="1" x14ac:dyDescent="0.2">
      <c r="A50" s="127"/>
      <c r="B50" s="91" t="s">
        <v>1</v>
      </c>
      <c r="C50" s="167">
        <v>78</v>
      </c>
      <c r="D50" s="167">
        <v>77</v>
      </c>
      <c r="E50" s="167">
        <v>87.6</v>
      </c>
      <c r="F50" s="167">
        <v>110.7</v>
      </c>
      <c r="G50" s="167">
        <v>206.5</v>
      </c>
      <c r="H50" s="167">
        <v>103.4</v>
      </c>
      <c r="I50" s="167">
        <v>102</v>
      </c>
      <c r="J50" s="167">
        <v>72.400000000000006</v>
      </c>
      <c r="K50" s="167">
        <v>81.400000000000006</v>
      </c>
      <c r="L50" s="167">
        <v>73</v>
      </c>
      <c r="M50" s="167">
        <v>75.7</v>
      </c>
      <c r="N50" s="167">
        <v>71</v>
      </c>
      <c r="O50" s="167">
        <v>66.400000000000006</v>
      </c>
      <c r="P50" s="170">
        <v>83</v>
      </c>
      <c r="Q50" s="167">
        <v>86.6</v>
      </c>
    </row>
    <row r="51" spans="1:17" ht="12.75" customHeight="1" x14ac:dyDescent="0.2">
      <c r="A51" s="127"/>
      <c r="B51" s="91" t="s">
        <v>2</v>
      </c>
      <c r="C51" s="167">
        <v>78.3</v>
      </c>
      <c r="D51" s="167">
        <v>77.3</v>
      </c>
      <c r="E51" s="167">
        <v>88.5</v>
      </c>
      <c r="F51" s="167">
        <v>109.2</v>
      </c>
      <c r="G51" s="167">
        <v>205.8</v>
      </c>
      <c r="H51" s="167">
        <v>101.7</v>
      </c>
      <c r="I51" s="167">
        <v>100.3</v>
      </c>
      <c r="J51" s="167">
        <v>73.7</v>
      </c>
      <c r="K51" s="167">
        <v>83</v>
      </c>
      <c r="L51" s="167">
        <v>73.5</v>
      </c>
      <c r="M51" s="167">
        <v>77.400000000000006</v>
      </c>
      <c r="N51" s="167">
        <v>71.099999999999994</v>
      </c>
      <c r="O51" s="167">
        <v>66.2</v>
      </c>
      <c r="P51" s="170">
        <v>84.1</v>
      </c>
      <c r="Q51" s="167">
        <v>86.9</v>
      </c>
    </row>
    <row r="52" spans="1:17" ht="26.25" customHeight="1" x14ac:dyDescent="0.2">
      <c r="A52" s="127">
        <v>2002</v>
      </c>
      <c r="B52" s="91" t="s">
        <v>3</v>
      </c>
      <c r="C52" s="167">
        <v>78.7</v>
      </c>
      <c r="D52" s="167">
        <v>77.599999999999994</v>
      </c>
      <c r="E52" s="167">
        <v>99.7</v>
      </c>
      <c r="F52" s="167">
        <v>109.6</v>
      </c>
      <c r="G52" s="167">
        <v>204.9</v>
      </c>
      <c r="H52" s="167">
        <v>102</v>
      </c>
      <c r="I52" s="167">
        <v>99.9</v>
      </c>
      <c r="J52" s="167">
        <v>75.8</v>
      </c>
      <c r="K52" s="167">
        <v>83.9</v>
      </c>
      <c r="L52" s="167">
        <v>73.5</v>
      </c>
      <c r="M52" s="167">
        <v>77.599999999999994</v>
      </c>
      <c r="N52" s="167">
        <v>72.099999999999994</v>
      </c>
      <c r="O52" s="167">
        <v>65.900000000000006</v>
      </c>
      <c r="P52" s="170">
        <v>84.1</v>
      </c>
      <c r="Q52" s="167">
        <v>87.2</v>
      </c>
    </row>
    <row r="53" spans="1:17" ht="12.75" customHeight="1" x14ac:dyDescent="0.2">
      <c r="A53" s="127"/>
      <c r="B53" s="91" t="s">
        <v>4</v>
      </c>
      <c r="C53" s="167">
        <v>79.2</v>
      </c>
      <c r="D53" s="167">
        <v>78</v>
      </c>
      <c r="E53" s="167">
        <v>99.7</v>
      </c>
      <c r="F53" s="167">
        <v>109.2</v>
      </c>
      <c r="G53" s="167">
        <v>210.3</v>
      </c>
      <c r="H53" s="167">
        <v>100.8</v>
      </c>
      <c r="I53" s="167">
        <v>101.6</v>
      </c>
      <c r="J53" s="167">
        <v>76</v>
      </c>
      <c r="K53" s="167">
        <v>84.4</v>
      </c>
      <c r="L53" s="167">
        <v>74.2</v>
      </c>
      <c r="M53" s="167">
        <v>78.2</v>
      </c>
      <c r="N53" s="167">
        <v>71.8</v>
      </c>
      <c r="O53" s="167">
        <v>66.8</v>
      </c>
      <c r="P53" s="170">
        <v>85.2</v>
      </c>
      <c r="Q53" s="167">
        <v>87.7</v>
      </c>
    </row>
    <row r="54" spans="1:17" ht="12.75" customHeight="1" x14ac:dyDescent="0.2">
      <c r="A54" s="127"/>
      <c r="B54" s="91" t="s">
        <v>231</v>
      </c>
      <c r="C54" s="167">
        <v>79.8</v>
      </c>
      <c r="D54" s="167">
        <v>78.8</v>
      </c>
      <c r="E54" s="167">
        <v>98</v>
      </c>
      <c r="F54" s="167">
        <v>109.2</v>
      </c>
      <c r="G54" s="167">
        <v>194.5</v>
      </c>
      <c r="H54" s="167">
        <v>101.8</v>
      </c>
      <c r="I54" s="167">
        <v>104.9</v>
      </c>
      <c r="J54" s="167">
        <v>76.5</v>
      </c>
      <c r="K54" s="167">
        <v>87.4</v>
      </c>
      <c r="L54" s="167">
        <v>74.8</v>
      </c>
      <c r="M54" s="167">
        <v>79.3</v>
      </c>
      <c r="N54" s="167">
        <v>72.400000000000006</v>
      </c>
      <c r="O54" s="167">
        <v>67</v>
      </c>
      <c r="P54" s="170">
        <v>85.8</v>
      </c>
      <c r="Q54" s="167">
        <v>88.2</v>
      </c>
    </row>
    <row r="55" spans="1:17" ht="12.75" customHeight="1" x14ac:dyDescent="0.2">
      <c r="A55" s="127"/>
      <c r="B55" s="91" t="s">
        <v>2</v>
      </c>
      <c r="C55" s="167">
        <v>80.5</v>
      </c>
      <c r="D55" s="167">
        <v>79.400000000000006</v>
      </c>
      <c r="E55" s="167">
        <v>96.9</v>
      </c>
      <c r="F55" s="167">
        <v>108.6</v>
      </c>
      <c r="G55" s="167">
        <v>203.5</v>
      </c>
      <c r="H55" s="167">
        <v>100.1</v>
      </c>
      <c r="I55" s="167">
        <v>106.5</v>
      </c>
      <c r="J55" s="167">
        <v>77.099999999999994</v>
      </c>
      <c r="K55" s="167">
        <v>88.8</v>
      </c>
      <c r="L55" s="167">
        <v>75.599999999999994</v>
      </c>
      <c r="M55" s="167">
        <v>80.099999999999994</v>
      </c>
      <c r="N55" s="167">
        <v>73.099999999999994</v>
      </c>
      <c r="O55" s="167">
        <v>67.900000000000006</v>
      </c>
      <c r="P55" s="170">
        <v>86.5</v>
      </c>
      <c r="Q55" s="167">
        <v>88.9</v>
      </c>
    </row>
    <row r="56" spans="1:17" ht="26.25" customHeight="1" x14ac:dyDescent="0.2">
      <c r="A56" s="127">
        <v>2003</v>
      </c>
      <c r="B56" s="91" t="s">
        <v>3</v>
      </c>
      <c r="C56" s="167">
        <v>81.099999999999994</v>
      </c>
      <c r="D56" s="167">
        <v>80</v>
      </c>
      <c r="E56" s="167">
        <v>95</v>
      </c>
      <c r="F56" s="167">
        <v>108.1</v>
      </c>
      <c r="G56" s="167">
        <v>202.2</v>
      </c>
      <c r="H56" s="167">
        <v>99.9</v>
      </c>
      <c r="I56" s="167">
        <v>99.9</v>
      </c>
      <c r="J56" s="167">
        <v>80.2</v>
      </c>
      <c r="K56" s="167">
        <v>86.8</v>
      </c>
      <c r="L56" s="167">
        <v>76.599999999999994</v>
      </c>
      <c r="M56" s="167">
        <v>79.2</v>
      </c>
      <c r="N56" s="167">
        <v>75.3</v>
      </c>
      <c r="O56" s="167">
        <v>69.400000000000006</v>
      </c>
      <c r="P56" s="170">
        <v>87.1</v>
      </c>
      <c r="Q56" s="167">
        <v>89.4</v>
      </c>
    </row>
    <row r="57" spans="1:17" ht="12.75" customHeight="1" x14ac:dyDescent="0.2">
      <c r="A57" s="127"/>
      <c r="B57" s="91" t="s">
        <v>4</v>
      </c>
      <c r="C57" s="167">
        <v>81.8</v>
      </c>
      <c r="D57" s="167">
        <v>81</v>
      </c>
      <c r="E57" s="167">
        <v>95.2</v>
      </c>
      <c r="F57" s="167">
        <v>107.9</v>
      </c>
      <c r="G57" s="167">
        <v>191.5</v>
      </c>
      <c r="H57" s="167">
        <v>100.2</v>
      </c>
      <c r="I57" s="167">
        <v>103.7</v>
      </c>
      <c r="J57" s="167">
        <v>80</v>
      </c>
      <c r="K57" s="167">
        <v>89.1</v>
      </c>
      <c r="L57" s="167">
        <v>77.5</v>
      </c>
      <c r="M57" s="167">
        <v>80.7</v>
      </c>
      <c r="N57" s="167">
        <v>76.7</v>
      </c>
      <c r="O57" s="167">
        <v>70.3</v>
      </c>
      <c r="P57" s="170">
        <v>87.6</v>
      </c>
      <c r="Q57" s="167">
        <v>90.1</v>
      </c>
    </row>
    <row r="58" spans="1:17" ht="12.75" customHeight="1" x14ac:dyDescent="0.2">
      <c r="A58" s="127"/>
      <c r="B58" s="91" t="s">
        <v>1</v>
      </c>
      <c r="C58" s="167">
        <v>82.7</v>
      </c>
      <c r="D58" s="167">
        <v>81.7</v>
      </c>
      <c r="E58" s="167">
        <v>94.1</v>
      </c>
      <c r="F58" s="167">
        <v>108.7</v>
      </c>
      <c r="G58" s="167">
        <v>189.5</v>
      </c>
      <c r="H58" s="167">
        <v>100.8</v>
      </c>
      <c r="I58" s="167">
        <v>107.7</v>
      </c>
      <c r="J58" s="167">
        <v>81.3</v>
      </c>
      <c r="K58" s="167">
        <v>91.4</v>
      </c>
      <c r="L58" s="167">
        <v>78.099999999999994</v>
      </c>
      <c r="M58" s="167">
        <v>81.599999999999994</v>
      </c>
      <c r="N58" s="167">
        <v>75.8</v>
      </c>
      <c r="O58" s="167">
        <v>71.099999999999994</v>
      </c>
      <c r="P58" s="170">
        <v>88.2</v>
      </c>
      <c r="Q58" s="167">
        <v>90.9</v>
      </c>
    </row>
    <row r="59" spans="1:17" ht="12.75" customHeight="1" x14ac:dyDescent="0.2">
      <c r="A59" s="127"/>
      <c r="B59" s="91" t="s">
        <v>2</v>
      </c>
      <c r="C59" s="167">
        <v>83.3</v>
      </c>
      <c r="D59" s="167">
        <v>82.4</v>
      </c>
      <c r="E59" s="167">
        <v>93.3</v>
      </c>
      <c r="F59" s="167">
        <v>109.3</v>
      </c>
      <c r="G59" s="167">
        <v>187</v>
      </c>
      <c r="H59" s="167">
        <v>101.8</v>
      </c>
      <c r="I59" s="167">
        <v>109.1</v>
      </c>
      <c r="J59" s="167">
        <v>80.2</v>
      </c>
      <c r="K59" s="167">
        <v>93.8</v>
      </c>
      <c r="L59" s="167">
        <v>78.599999999999994</v>
      </c>
      <c r="M59" s="167">
        <v>81.599999999999994</v>
      </c>
      <c r="N59" s="167">
        <v>77</v>
      </c>
      <c r="O59" s="167">
        <v>72.099999999999994</v>
      </c>
      <c r="P59" s="170">
        <v>87.9</v>
      </c>
      <c r="Q59" s="167">
        <v>91.6</v>
      </c>
    </row>
    <row r="60" spans="1:17" ht="26.25" customHeight="1" x14ac:dyDescent="0.2">
      <c r="A60" s="127">
        <v>2004</v>
      </c>
      <c r="B60" s="91" t="s">
        <v>3</v>
      </c>
      <c r="C60" s="167">
        <v>83.8</v>
      </c>
      <c r="D60" s="167">
        <v>82.8</v>
      </c>
      <c r="E60" s="167">
        <v>93.7</v>
      </c>
      <c r="F60" s="167">
        <v>109.7</v>
      </c>
      <c r="G60" s="167">
        <v>182</v>
      </c>
      <c r="H60" s="167">
        <v>102.7</v>
      </c>
      <c r="I60" s="167">
        <v>108.4</v>
      </c>
      <c r="J60" s="167">
        <v>80.5</v>
      </c>
      <c r="K60" s="167">
        <v>96.9</v>
      </c>
      <c r="L60" s="167">
        <v>78.8</v>
      </c>
      <c r="M60" s="167">
        <v>83</v>
      </c>
      <c r="N60" s="167">
        <v>77.099999999999994</v>
      </c>
      <c r="O60" s="167">
        <v>71.900000000000006</v>
      </c>
      <c r="P60" s="170">
        <v>88.1</v>
      </c>
      <c r="Q60" s="167">
        <v>91.9</v>
      </c>
    </row>
    <row r="61" spans="1:17" ht="12.75" customHeight="1" x14ac:dyDescent="0.2">
      <c r="A61" s="127"/>
      <c r="B61" s="91" t="s">
        <v>4</v>
      </c>
      <c r="C61" s="167">
        <v>84.1</v>
      </c>
      <c r="D61" s="167">
        <v>83.2</v>
      </c>
      <c r="E61" s="167">
        <v>92.5</v>
      </c>
      <c r="F61" s="167">
        <v>110</v>
      </c>
      <c r="G61" s="167">
        <v>182.2</v>
      </c>
      <c r="H61" s="167">
        <v>102.9</v>
      </c>
      <c r="I61" s="167">
        <v>107</v>
      </c>
      <c r="J61" s="167">
        <v>83.6</v>
      </c>
      <c r="K61" s="167">
        <v>95.2</v>
      </c>
      <c r="L61" s="167">
        <v>79.3</v>
      </c>
      <c r="M61" s="167">
        <v>83.3</v>
      </c>
      <c r="N61" s="167">
        <v>77.599999999999994</v>
      </c>
      <c r="O61" s="167">
        <v>72.5</v>
      </c>
      <c r="P61" s="170">
        <v>88.6</v>
      </c>
      <c r="Q61" s="167">
        <v>92.2</v>
      </c>
    </row>
    <row r="62" spans="1:17" ht="12.75" customHeight="1" x14ac:dyDescent="0.2">
      <c r="A62" s="127"/>
      <c r="B62" s="91" t="s">
        <v>1</v>
      </c>
      <c r="C62" s="167">
        <v>84.3</v>
      </c>
      <c r="D62" s="167">
        <v>83.3</v>
      </c>
      <c r="E62" s="167">
        <v>92.3</v>
      </c>
      <c r="F62" s="167">
        <v>108.2</v>
      </c>
      <c r="G62" s="167">
        <v>175.8</v>
      </c>
      <c r="H62" s="167">
        <v>101.4</v>
      </c>
      <c r="I62" s="167">
        <v>106.4</v>
      </c>
      <c r="J62" s="167">
        <v>81.400000000000006</v>
      </c>
      <c r="K62" s="167">
        <v>94.6</v>
      </c>
      <c r="L62" s="167">
        <v>79.7</v>
      </c>
      <c r="M62" s="167">
        <v>83.2</v>
      </c>
      <c r="N62" s="167">
        <v>79</v>
      </c>
      <c r="O62" s="167">
        <v>73.099999999999994</v>
      </c>
      <c r="P62" s="170">
        <v>88.2</v>
      </c>
      <c r="Q62" s="167">
        <v>92.1</v>
      </c>
    </row>
    <row r="63" spans="1:17" ht="12.75" customHeight="1" x14ac:dyDescent="0.2">
      <c r="A63" s="127"/>
      <c r="B63" s="91" t="s">
        <v>2</v>
      </c>
      <c r="C63" s="167">
        <v>84.5</v>
      </c>
      <c r="D63" s="167">
        <v>83.5</v>
      </c>
      <c r="E63" s="167">
        <v>90.4</v>
      </c>
      <c r="F63" s="167">
        <v>109</v>
      </c>
      <c r="G63" s="167">
        <v>173.6</v>
      </c>
      <c r="H63" s="167">
        <v>102.8</v>
      </c>
      <c r="I63" s="167">
        <v>104.9</v>
      </c>
      <c r="J63" s="167">
        <v>81.400000000000006</v>
      </c>
      <c r="K63" s="167">
        <v>93.6</v>
      </c>
      <c r="L63" s="167">
        <v>79.900000000000006</v>
      </c>
      <c r="M63" s="167">
        <v>82.8</v>
      </c>
      <c r="N63" s="167">
        <v>79.8</v>
      </c>
      <c r="O63" s="167">
        <v>73.5</v>
      </c>
      <c r="P63" s="170">
        <v>88.3</v>
      </c>
      <c r="Q63" s="167">
        <v>92.2</v>
      </c>
    </row>
    <row r="64" spans="1:17" ht="26.25" customHeight="1" x14ac:dyDescent="0.2">
      <c r="A64" s="127">
        <v>2005</v>
      </c>
      <c r="B64" s="91" t="s">
        <v>3</v>
      </c>
      <c r="C64" s="167">
        <v>85.3</v>
      </c>
      <c r="D64" s="167">
        <v>84.4</v>
      </c>
      <c r="E64" s="167">
        <v>100.6</v>
      </c>
      <c r="F64" s="167">
        <v>108.2</v>
      </c>
      <c r="G64" s="167">
        <v>169.6</v>
      </c>
      <c r="H64" s="167">
        <v>101.8</v>
      </c>
      <c r="I64" s="167">
        <v>105.9</v>
      </c>
      <c r="J64" s="167">
        <v>84</v>
      </c>
      <c r="K64" s="167">
        <v>94.3</v>
      </c>
      <c r="L64" s="167">
        <v>80.900000000000006</v>
      </c>
      <c r="M64" s="167">
        <v>82.4</v>
      </c>
      <c r="N64" s="167">
        <v>80.7</v>
      </c>
      <c r="O64" s="167">
        <v>74.599999999999994</v>
      </c>
      <c r="P64" s="170">
        <v>89.8</v>
      </c>
      <c r="Q64" s="167">
        <v>92.9</v>
      </c>
    </row>
    <row r="65" spans="1:17" ht="12.75" customHeight="1" x14ac:dyDescent="0.2">
      <c r="A65" s="127"/>
      <c r="B65" s="91" t="s">
        <v>4</v>
      </c>
      <c r="C65" s="167">
        <v>86.2</v>
      </c>
      <c r="D65" s="167">
        <v>85.4</v>
      </c>
      <c r="E65" s="167">
        <v>99.6</v>
      </c>
      <c r="F65" s="167">
        <v>109.4</v>
      </c>
      <c r="G65" s="167">
        <v>170.2</v>
      </c>
      <c r="H65" s="167">
        <v>102.9</v>
      </c>
      <c r="I65" s="167">
        <v>107.5</v>
      </c>
      <c r="J65" s="167">
        <v>85.6</v>
      </c>
      <c r="K65" s="167">
        <v>93.6</v>
      </c>
      <c r="L65" s="167">
        <v>82</v>
      </c>
      <c r="M65" s="167">
        <v>82.5</v>
      </c>
      <c r="N65" s="167">
        <v>80.8</v>
      </c>
      <c r="O65" s="167">
        <v>76.099999999999994</v>
      </c>
      <c r="P65" s="170">
        <v>91.9</v>
      </c>
      <c r="Q65" s="167">
        <v>93.7</v>
      </c>
    </row>
    <row r="66" spans="1:17" ht="12.75" customHeight="1" x14ac:dyDescent="0.2">
      <c r="A66" s="127"/>
      <c r="B66" s="91" t="s">
        <v>1</v>
      </c>
      <c r="C66" s="167">
        <v>87.2</v>
      </c>
      <c r="D66" s="167">
        <v>86.7</v>
      </c>
      <c r="E66" s="167">
        <v>99.8</v>
      </c>
      <c r="F66" s="167">
        <v>107.9</v>
      </c>
      <c r="G66" s="167">
        <v>157.69999999999999</v>
      </c>
      <c r="H66" s="167">
        <v>102.5</v>
      </c>
      <c r="I66" s="167">
        <v>105.5</v>
      </c>
      <c r="J66" s="167">
        <v>85.9</v>
      </c>
      <c r="K66" s="167">
        <v>91.7</v>
      </c>
      <c r="L66" s="167">
        <v>83.8</v>
      </c>
      <c r="M66" s="167">
        <v>82.8</v>
      </c>
      <c r="N66" s="167">
        <v>83.1</v>
      </c>
      <c r="O66" s="167">
        <v>78.400000000000006</v>
      </c>
      <c r="P66" s="170">
        <v>93.3</v>
      </c>
      <c r="Q66" s="167">
        <v>94.7</v>
      </c>
    </row>
    <row r="67" spans="1:17" ht="12.75" customHeight="1" x14ac:dyDescent="0.2">
      <c r="A67" s="127"/>
      <c r="B67" s="91" t="s">
        <v>2</v>
      </c>
      <c r="C67" s="167">
        <v>88.5</v>
      </c>
      <c r="D67" s="167">
        <v>88.3</v>
      </c>
      <c r="E67" s="167">
        <v>98.1</v>
      </c>
      <c r="F67" s="167">
        <v>108.5</v>
      </c>
      <c r="G67" s="167">
        <v>160.69999999999999</v>
      </c>
      <c r="H67" s="167">
        <v>102.6</v>
      </c>
      <c r="I67" s="167">
        <v>107</v>
      </c>
      <c r="J67" s="167">
        <v>86.3</v>
      </c>
      <c r="K67" s="167">
        <v>91.5</v>
      </c>
      <c r="L67" s="167">
        <v>85.6</v>
      </c>
      <c r="M67" s="167">
        <v>84.1</v>
      </c>
      <c r="N67" s="167">
        <v>85.3</v>
      </c>
      <c r="O67" s="167">
        <v>80.599999999999994</v>
      </c>
      <c r="P67" s="170">
        <v>94.4</v>
      </c>
      <c r="Q67" s="167">
        <v>95.9</v>
      </c>
    </row>
    <row r="68" spans="1:17" ht="26.25" customHeight="1" x14ac:dyDescent="0.2">
      <c r="A68" s="127">
        <v>2006</v>
      </c>
      <c r="B68" s="91" t="s">
        <v>3</v>
      </c>
      <c r="C68" s="167">
        <v>88.8</v>
      </c>
      <c r="D68" s="167">
        <v>88.3</v>
      </c>
      <c r="E68" s="167">
        <v>94.4</v>
      </c>
      <c r="F68" s="167">
        <v>109.4</v>
      </c>
      <c r="G68" s="167">
        <v>165.2</v>
      </c>
      <c r="H68" s="167">
        <v>103.5</v>
      </c>
      <c r="I68" s="167">
        <v>110.6</v>
      </c>
      <c r="J68" s="167">
        <v>83</v>
      </c>
      <c r="K68" s="167">
        <v>92.4</v>
      </c>
      <c r="L68" s="167">
        <v>85.5</v>
      </c>
      <c r="M68" s="167">
        <v>85.4</v>
      </c>
      <c r="N68" s="167">
        <v>83.8</v>
      </c>
      <c r="O68" s="167">
        <v>80.7</v>
      </c>
      <c r="P68" s="170">
        <v>94</v>
      </c>
      <c r="Q68" s="167">
        <v>96</v>
      </c>
    </row>
    <row r="69" spans="1:17" ht="12.75" customHeight="1" x14ac:dyDescent="0.2">
      <c r="A69" s="127"/>
      <c r="B69" s="91" t="s">
        <v>4</v>
      </c>
      <c r="C69" s="167">
        <v>89</v>
      </c>
      <c r="D69" s="167">
        <v>88.4</v>
      </c>
      <c r="E69" s="167">
        <v>93.1</v>
      </c>
      <c r="F69" s="167">
        <v>108.9</v>
      </c>
      <c r="G69" s="167">
        <v>154.19999999999999</v>
      </c>
      <c r="H69" s="167">
        <v>104.4</v>
      </c>
      <c r="I69" s="167">
        <v>105.6</v>
      </c>
      <c r="J69" s="167">
        <v>84.2</v>
      </c>
      <c r="K69" s="167">
        <v>93.1</v>
      </c>
      <c r="L69" s="167">
        <v>85.6</v>
      </c>
      <c r="M69" s="167">
        <v>86</v>
      </c>
      <c r="N69" s="167">
        <v>84.4</v>
      </c>
      <c r="O69" s="167">
        <v>80.8</v>
      </c>
      <c r="P69" s="170">
        <v>93.2</v>
      </c>
      <c r="Q69" s="167">
        <v>96.1</v>
      </c>
    </row>
    <row r="70" spans="1:17" ht="12.75" customHeight="1" x14ac:dyDescent="0.2">
      <c r="A70" s="127"/>
      <c r="B70" s="91" t="s">
        <v>1</v>
      </c>
      <c r="C70" s="167">
        <v>89</v>
      </c>
      <c r="D70" s="167">
        <v>88.4</v>
      </c>
      <c r="E70" s="167">
        <v>94.3</v>
      </c>
      <c r="F70" s="167">
        <v>109.1</v>
      </c>
      <c r="G70" s="167">
        <v>153</v>
      </c>
      <c r="H70" s="167">
        <v>105.1</v>
      </c>
      <c r="I70" s="167">
        <v>104.1</v>
      </c>
      <c r="J70" s="167">
        <v>83.2</v>
      </c>
      <c r="K70" s="167">
        <v>93.4</v>
      </c>
      <c r="L70" s="167">
        <v>85.5</v>
      </c>
      <c r="M70" s="167">
        <v>85.9</v>
      </c>
      <c r="N70" s="167">
        <v>83.9</v>
      </c>
      <c r="O70" s="167">
        <v>81.099999999999994</v>
      </c>
      <c r="P70" s="170">
        <v>93</v>
      </c>
      <c r="Q70" s="167">
        <v>95.9</v>
      </c>
    </row>
    <row r="71" spans="1:17" ht="12.75" customHeight="1" x14ac:dyDescent="0.2">
      <c r="A71" s="127"/>
      <c r="B71" s="91" t="s">
        <v>2</v>
      </c>
      <c r="C71" s="167">
        <v>89.3</v>
      </c>
      <c r="D71" s="167">
        <v>88.8</v>
      </c>
      <c r="E71" s="167">
        <v>92.4</v>
      </c>
      <c r="F71" s="167">
        <v>109.2</v>
      </c>
      <c r="G71" s="167">
        <v>149.19999999999999</v>
      </c>
      <c r="H71" s="167">
        <v>105.7</v>
      </c>
      <c r="I71" s="167">
        <v>103.9</v>
      </c>
      <c r="J71" s="167">
        <v>84.4</v>
      </c>
      <c r="K71" s="167">
        <v>95.1</v>
      </c>
      <c r="L71" s="167">
        <v>85.8</v>
      </c>
      <c r="M71" s="167">
        <v>86.5</v>
      </c>
      <c r="N71" s="167">
        <v>83.9</v>
      </c>
      <c r="O71" s="167">
        <v>81.5</v>
      </c>
      <c r="P71" s="170">
        <v>92.8</v>
      </c>
      <c r="Q71" s="167">
        <v>96.1</v>
      </c>
    </row>
    <row r="72" spans="1:17" ht="26.25" customHeight="1" x14ac:dyDescent="0.2">
      <c r="A72" s="127">
        <v>2007</v>
      </c>
      <c r="B72" s="91" t="s">
        <v>3</v>
      </c>
      <c r="C72" s="167">
        <v>90.2</v>
      </c>
      <c r="D72" s="167">
        <v>89.7</v>
      </c>
      <c r="E72" s="167">
        <v>90</v>
      </c>
      <c r="F72" s="167">
        <v>109.5</v>
      </c>
      <c r="G72" s="167">
        <v>151.80000000000001</v>
      </c>
      <c r="H72" s="167">
        <v>105.3</v>
      </c>
      <c r="I72" s="167">
        <v>104.7</v>
      </c>
      <c r="J72" s="167">
        <v>87.8</v>
      </c>
      <c r="K72" s="167">
        <v>96.3</v>
      </c>
      <c r="L72" s="167">
        <v>86.8</v>
      </c>
      <c r="M72" s="167">
        <v>88.3</v>
      </c>
      <c r="N72" s="167">
        <v>85.5</v>
      </c>
      <c r="O72" s="167">
        <v>83.1</v>
      </c>
      <c r="P72" s="170">
        <v>92.2</v>
      </c>
      <c r="Q72" s="167">
        <v>96.9</v>
      </c>
    </row>
    <row r="73" spans="1:17" ht="12.75" customHeight="1" x14ac:dyDescent="0.2">
      <c r="A73" s="127"/>
      <c r="B73" s="91" t="s">
        <v>4</v>
      </c>
      <c r="C73" s="167">
        <v>90.9</v>
      </c>
      <c r="D73" s="167">
        <v>90.4</v>
      </c>
      <c r="E73" s="167">
        <v>90</v>
      </c>
      <c r="F73" s="167">
        <v>109.6</v>
      </c>
      <c r="G73" s="167">
        <v>152.19999999999999</v>
      </c>
      <c r="H73" s="167">
        <v>105.5</v>
      </c>
      <c r="I73" s="167">
        <v>104.7</v>
      </c>
      <c r="J73" s="167">
        <v>87.4</v>
      </c>
      <c r="K73" s="167">
        <v>95.8</v>
      </c>
      <c r="L73" s="167">
        <v>87.7</v>
      </c>
      <c r="M73" s="167">
        <v>88.9</v>
      </c>
      <c r="N73" s="167">
        <v>87.9</v>
      </c>
      <c r="O73" s="167">
        <v>84.4</v>
      </c>
      <c r="P73" s="170">
        <v>91.8</v>
      </c>
      <c r="Q73" s="167">
        <v>97.4</v>
      </c>
    </row>
    <row r="74" spans="1:17" ht="12.75" customHeight="1" x14ac:dyDescent="0.2">
      <c r="A74" s="127"/>
      <c r="B74" s="91" t="s">
        <v>1</v>
      </c>
      <c r="C74" s="167">
        <v>91.7</v>
      </c>
      <c r="D74" s="167">
        <v>91.1</v>
      </c>
      <c r="E74" s="167">
        <v>90</v>
      </c>
      <c r="F74" s="167">
        <v>109.1</v>
      </c>
      <c r="G74" s="167">
        <v>148.4</v>
      </c>
      <c r="H74" s="167">
        <v>105.2</v>
      </c>
      <c r="I74" s="167">
        <v>107.2</v>
      </c>
      <c r="J74" s="167">
        <v>86.1</v>
      </c>
      <c r="K74" s="167">
        <v>94.4</v>
      </c>
      <c r="L74" s="167">
        <v>88.7</v>
      </c>
      <c r="M74" s="167">
        <v>89.9</v>
      </c>
      <c r="N74" s="167">
        <v>88.9</v>
      </c>
      <c r="O74" s="167">
        <v>85.9</v>
      </c>
      <c r="P74" s="170">
        <v>92</v>
      </c>
      <c r="Q74" s="167">
        <v>98</v>
      </c>
    </row>
    <row r="75" spans="1:17" ht="12.75" customHeight="1" x14ac:dyDescent="0.2">
      <c r="A75" s="127"/>
      <c r="B75" s="91" t="s">
        <v>2</v>
      </c>
      <c r="C75" s="167">
        <v>92.4</v>
      </c>
      <c r="D75" s="167">
        <v>91.9</v>
      </c>
      <c r="E75" s="167">
        <v>90.7</v>
      </c>
      <c r="F75" s="167">
        <v>109.7</v>
      </c>
      <c r="G75" s="167">
        <v>148.69999999999999</v>
      </c>
      <c r="H75" s="167">
        <v>105.3</v>
      </c>
      <c r="I75" s="167">
        <v>111</v>
      </c>
      <c r="J75" s="167">
        <v>88</v>
      </c>
      <c r="K75" s="167">
        <v>95.5</v>
      </c>
      <c r="L75" s="167">
        <v>89.4</v>
      </c>
      <c r="M75" s="167">
        <v>89.9</v>
      </c>
      <c r="N75" s="167">
        <v>88.6</v>
      </c>
      <c r="O75" s="167">
        <v>87</v>
      </c>
      <c r="P75" s="170">
        <v>93.1</v>
      </c>
      <c r="Q75" s="167">
        <v>98.6</v>
      </c>
    </row>
    <row r="76" spans="1:17" ht="26.25" customHeight="1" x14ac:dyDescent="0.2">
      <c r="A76" s="127">
        <v>2008</v>
      </c>
      <c r="B76" s="91" t="s">
        <v>3</v>
      </c>
      <c r="C76" s="167">
        <v>92.7</v>
      </c>
      <c r="D76" s="167">
        <v>92.3</v>
      </c>
      <c r="E76" s="167">
        <v>100.1</v>
      </c>
      <c r="F76" s="167">
        <v>109.3</v>
      </c>
      <c r="G76" s="167">
        <v>143.9</v>
      </c>
      <c r="H76" s="167">
        <v>105.6</v>
      </c>
      <c r="I76" s="167">
        <v>109.2</v>
      </c>
      <c r="J76" s="167">
        <v>89</v>
      </c>
      <c r="K76" s="167">
        <v>96.5</v>
      </c>
      <c r="L76" s="167">
        <v>89.9</v>
      </c>
      <c r="M76" s="167">
        <v>89.7</v>
      </c>
      <c r="N76" s="167">
        <v>89.2</v>
      </c>
      <c r="O76" s="167">
        <v>87.3</v>
      </c>
      <c r="P76" s="170">
        <v>94.2</v>
      </c>
      <c r="Q76" s="167">
        <v>98.7</v>
      </c>
    </row>
    <row r="77" spans="1:17" ht="12.75" customHeight="1" x14ac:dyDescent="0.2">
      <c r="A77" s="127"/>
      <c r="B77" s="91" t="s">
        <v>4</v>
      </c>
      <c r="C77" s="167">
        <v>92.1</v>
      </c>
      <c r="D77" s="167">
        <v>91.7</v>
      </c>
      <c r="E77" s="167">
        <v>97.4</v>
      </c>
      <c r="F77" s="167">
        <v>108.5</v>
      </c>
      <c r="G77" s="167">
        <v>144</v>
      </c>
      <c r="H77" s="167">
        <v>103.9</v>
      </c>
      <c r="I77" s="167">
        <v>111</v>
      </c>
      <c r="J77" s="167">
        <v>90.5</v>
      </c>
      <c r="K77" s="167">
        <v>95.5</v>
      </c>
      <c r="L77" s="167">
        <v>89.3</v>
      </c>
      <c r="M77" s="167">
        <v>88.8</v>
      </c>
      <c r="N77" s="167">
        <v>89.4</v>
      </c>
      <c r="O77" s="167">
        <v>86.4</v>
      </c>
      <c r="P77" s="170">
        <v>93.9</v>
      </c>
      <c r="Q77" s="167">
        <v>97.8</v>
      </c>
    </row>
    <row r="78" spans="1:17" ht="12.75" customHeight="1" x14ac:dyDescent="0.2">
      <c r="A78" s="127"/>
      <c r="B78" s="91" t="s">
        <v>1</v>
      </c>
      <c r="C78" s="167">
        <v>90.5</v>
      </c>
      <c r="D78" s="167">
        <v>90.4</v>
      </c>
      <c r="E78" s="167">
        <v>95.6</v>
      </c>
      <c r="F78" s="167">
        <v>107.2</v>
      </c>
      <c r="G78" s="167">
        <v>141.9</v>
      </c>
      <c r="H78" s="167">
        <v>102.4</v>
      </c>
      <c r="I78" s="167">
        <v>107.6</v>
      </c>
      <c r="J78" s="167">
        <v>94.3</v>
      </c>
      <c r="K78" s="167">
        <v>92.8</v>
      </c>
      <c r="L78" s="167">
        <v>88.1</v>
      </c>
      <c r="M78" s="167">
        <v>85.6</v>
      </c>
      <c r="N78" s="167">
        <v>87.5</v>
      </c>
      <c r="O78" s="167">
        <v>85.8</v>
      </c>
      <c r="P78" s="170">
        <v>93.2</v>
      </c>
      <c r="Q78" s="167">
        <v>96</v>
      </c>
    </row>
    <row r="79" spans="1:17" ht="12.75" customHeight="1" x14ac:dyDescent="0.2">
      <c r="A79" s="127"/>
      <c r="B79" s="91" t="s">
        <v>2</v>
      </c>
      <c r="C79" s="167">
        <v>88.6</v>
      </c>
      <c r="D79" s="167">
        <v>88.6</v>
      </c>
      <c r="E79" s="167">
        <v>92.4</v>
      </c>
      <c r="F79" s="167">
        <v>102.3</v>
      </c>
      <c r="G79" s="167">
        <v>135.4</v>
      </c>
      <c r="H79" s="167">
        <v>97.7</v>
      </c>
      <c r="I79" s="167">
        <v>107.9</v>
      </c>
      <c r="J79" s="167">
        <v>86.7</v>
      </c>
      <c r="K79" s="167">
        <v>87.2</v>
      </c>
      <c r="L79" s="167">
        <v>87</v>
      </c>
      <c r="M79" s="167">
        <v>82.5</v>
      </c>
      <c r="N79" s="167">
        <v>86.1</v>
      </c>
      <c r="O79" s="167">
        <v>85.5</v>
      </c>
      <c r="P79" s="170">
        <v>92.6</v>
      </c>
      <c r="Q79" s="167">
        <v>93.8</v>
      </c>
    </row>
    <row r="80" spans="1:17" ht="26.25" customHeight="1" x14ac:dyDescent="0.2">
      <c r="A80" s="127">
        <v>2009</v>
      </c>
      <c r="B80" s="91" t="s">
        <v>3</v>
      </c>
      <c r="C80" s="167">
        <v>87.1</v>
      </c>
      <c r="D80" s="167">
        <v>86.9</v>
      </c>
      <c r="E80" s="167">
        <v>91.6</v>
      </c>
      <c r="F80" s="167">
        <v>97.4</v>
      </c>
      <c r="G80" s="167">
        <v>131.80000000000001</v>
      </c>
      <c r="H80" s="167">
        <v>92.4</v>
      </c>
      <c r="I80" s="167">
        <v>105.8</v>
      </c>
      <c r="J80" s="167">
        <v>80.5</v>
      </c>
      <c r="K80" s="167">
        <v>81</v>
      </c>
      <c r="L80" s="167">
        <v>86.2</v>
      </c>
      <c r="M80" s="167">
        <v>81.400000000000006</v>
      </c>
      <c r="N80" s="167">
        <v>83.1</v>
      </c>
      <c r="O80" s="167">
        <v>84.5</v>
      </c>
      <c r="P80" s="170">
        <v>93.2</v>
      </c>
      <c r="Q80" s="167">
        <v>92.1</v>
      </c>
    </row>
    <row r="81" spans="1:17" ht="12.75" customHeight="1" x14ac:dyDescent="0.2">
      <c r="A81" s="127"/>
      <c r="B81" s="91" t="s">
        <v>4</v>
      </c>
      <c r="C81" s="167">
        <v>86.9</v>
      </c>
      <c r="D81" s="167">
        <v>86.6</v>
      </c>
      <c r="E81" s="167">
        <v>90.4</v>
      </c>
      <c r="F81" s="167">
        <v>97.6</v>
      </c>
      <c r="G81" s="167">
        <v>132.30000000000001</v>
      </c>
      <c r="H81" s="167">
        <v>92.6</v>
      </c>
      <c r="I81" s="167">
        <v>105.3</v>
      </c>
      <c r="J81" s="167">
        <v>81.5</v>
      </c>
      <c r="K81" s="167">
        <v>80</v>
      </c>
      <c r="L81" s="167">
        <v>85.9</v>
      </c>
      <c r="M81" s="167">
        <v>81.3</v>
      </c>
      <c r="N81" s="167">
        <v>80.8</v>
      </c>
      <c r="O81" s="167">
        <v>84.2</v>
      </c>
      <c r="P81" s="170">
        <v>93.9</v>
      </c>
      <c r="Q81" s="167">
        <v>91.7</v>
      </c>
    </row>
    <row r="82" spans="1:17" ht="12.75" customHeight="1" x14ac:dyDescent="0.2">
      <c r="A82" s="127"/>
      <c r="B82" s="91" t="s">
        <v>1</v>
      </c>
      <c r="C82" s="167">
        <v>87.1</v>
      </c>
      <c r="D82" s="167">
        <v>86.8</v>
      </c>
      <c r="E82" s="167">
        <v>90.2</v>
      </c>
      <c r="F82" s="167">
        <v>96.6</v>
      </c>
      <c r="G82" s="167">
        <v>125</v>
      </c>
      <c r="H82" s="167">
        <v>92.3</v>
      </c>
      <c r="I82" s="167">
        <v>107.4</v>
      </c>
      <c r="J82" s="167">
        <v>81.400000000000006</v>
      </c>
      <c r="K82" s="167">
        <v>81.400000000000006</v>
      </c>
      <c r="L82" s="167">
        <v>86.1</v>
      </c>
      <c r="M82" s="167">
        <v>81.400000000000006</v>
      </c>
      <c r="N82" s="167">
        <v>81.7</v>
      </c>
      <c r="O82" s="167">
        <v>83.7</v>
      </c>
      <c r="P82" s="170">
        <v>95</v>
      </c>
      <c r="Q82" s="167">
        <v>91.7</v>
      </c>
    </row>
    <row r="83" spans="1:17" ht="12.75" customHeight="1" x14ac:dyDescent="0.2">
      <c r="A83" s="127"/>
      <c r="B83" s="91" t="s">
        <v>2</v>
      </c>
      <c r="C83" s="167">
        <v>87.4</v>
      </c>
      <c r="D83" s="167">
        <v>87</v>
      </c>
      <c r="E83" s="167">
        <v>90.3</v>
      </c>
      <c r="F83" s="167">
        <v>97.5</v>
      </c>
      <c r="G83" s="167">
        <v>123</v>
      </c>
      <c r="H83" s="167">
        <v>93.8</v>
      </c>
      <c r="I83" s="167">
        <v>107</v>
      </c>
      <c r="J83" s="167">
        <v>82.1</v>
      </c>
      <c r="K83" s="167">
        <v>80.400000000000006</v>
      </c>
      <c r="L83" s="167">
        <v>86.3</v>
      </c>
      <c r="M83" s="167">
        <v>82.7</v>
      </c>
      <c r="N83" s="167">
        <v>83.5</v>
      </c>
      <c r="O83" s="167">
        <v>83.3</v>
      </c>
      <c r="P83" s="170">
        <v>94.4</v>
      </c>
      <c r="Q83" s="167">
        <v>91.8</v>
      </c>
    </row>
    <row r="84" spans="1:17" ht="26.25" customHeight="1" x14ac:dyDescent="0.2">
      <c r="A84" s="127">
        <v>2010</v>
      </c>
      <c r="B84" s="91" t="s">
        <v>3</v>
      </c>
      <c r="C84" s="167">
        <v>87.8</v>
      </c>
      <c r="D84" s="167">
        <v>87.5</v>
      </c>
      <c r="E84" s="167">
        <v>89.5</v>
      </c>
      <c r="F84" s="167">
        <v>99.2</v>
      </c>
      <c r="G84" s="167">
        <v>126.7</v>
      </c>
      <c r="H84" s="167">
        <v>94.9</v>
      </c>
      <c r="I84" s="167">
        <v>112.6</v>
      </c>
      <c r="J84" s="167">
        <v>81.2</v>
      </c>
      <c r="K84" s="167">
        <v>84.3</v>
      </c>
      <c r="L84" s="167">
        <v>86.3</v>
      </c>
      <c r="M84" s="167">
        <v>82</v>
      </c>
      <c r="N84" s="167">
        <v>84</v>
      </c>
      <c r="O84" s="167">
        <v>83.8</v>
      </c>
      <c r="P84" s="170">
        <v>93.9</v>
      </c>
      <c r="Q84" s="167">
        <v>92</v>
      </c>
    </row>
    <row r="85" spans="1:17" ht="12.75" customHeight="1" x14ac:dyDescent="0.2">
      <c r="A85" s="127"/>
      <c r="B85" s="91" t="s">
        <v>4</v>
      </c>
      <c r="C85" s="167">
        <v>88.5</v>
      </c>
      <c r="D85" s="167">
        <v>88.3</v>
      </c>
      <c r="E85" s="167">
        <v>89.6</v>
      </c>
      <c r="F85" s="167">
        <v>100.3</v>
      </c>
      <c r="G85" s="167">
        <v>125.6</v>
      </c>
      <c r="H85" s="167">
        <v>96.6</v>
      </c>
      <c r="I85" s="167">
        <v>110</v>
      </c>
      <c r="J85" s="167">
        <v>82.8</v>
      </c>
      <c r="K85" s="167">
        <v>88.4</v>
      </c>
      <c r="L85" s="167">
        <v>86.9</v>
      </c>
      <c r="M85" s="167">
        <v>82.6</v>
      </c>
      <c r="N85" s="167">
        <v>84.3</v>
      </c>
      <c r="O85" s="167">
        <v>84.5</v>
      </c>
      <c r="P85" s="170">
        <v>94.4</v>
      </c>
      <c r="Q85" s="167">
        <v>92.6</v>
      </c>
    </row>
    <row r="86" spans="1:17" ht="12.75" customHeight="1" x14ac:dyDescent="0.2">
      <c r="A86" s="127"/>
      <c r="B86" s="91" t="s">
        <v>1</v>
      </c>
      <c r="C86" s="167">
        <v>89</v>
      </c>
      <c r="D86" s="167">
        <v>89</v>
      </c>
      <c r="E86" s="167">
        <v>90.8</v>
      </c>
      <c r="F86" s="167">
        <v>100.6</v>
      </c>
      <c r="G86" s="167">
        <v>123.6</v>
      </c>
      <c r="H86" s="167">
        <v>97.9</v>
      </c>
      <c r="I86" s="167">
        <v>106.3</v>
      </c>
      <c r="J86" s="167">
        <v>83</v>
      </c>
      <c r="K86" s="167">
        <v>90.1</v>
      </c>
      <c r="L86" s="167">
        <v>87.5</v>
      </c>
      <c r="M86" s="167">
        <v>83.2</v>
      </c>
      <c r="N86" s="167">
        <v>85.6</v>
      </c>
      <c r="O86" s="167">
        <v>85.1</v>
      </c>
      <c r="P86" s="170">
        <v>94.7</v>
      </c>
      <c r="Q86" s="167">
        <v>93</v>
      </c>
    </row>
    <row r="87" spans="1:17" ht="12.75" customHeight="1" x14ac:dyDescent="0.2">
      <c r="A87" s="127"/>
      <c r="B87" s="91" t="s">
        <v>2</v>
      </c>
      <c r="C87" s="167">
        <v>89.1</v>
      </c>
      <c r="D87" s="167">
        <v>89.3</v>
      </c>
      <c r="E87" s="167">
        <v>90.9</v>
      </c>
      <c r="F87" s="167">
        <v>101.6</v>
      </c>
      <c r="G87" s="167">
        <v>118.8</v>
      </c>
      <c r="H87" s="167">
        <v>98.9</v>
      </c>
      <c r="I87" s="167">
        <v>114</v>
      </c>
      <c r="J87" s="167">
        <v>83.4</v>
      </c>
      <c r="K87" s="167">
        <v>87.7</v>
      </c>
      <c r="L87" s="167">
        <v>87.8</v>
      </c>
      <c r="M87" s="167">
        <v>83</v>
      </c>
      <c r="N87" s="167">
        <v>86.4</v>
      </c>
      <c r="O87" s="167">
        <v>85.7</v>
      </c>
      <c r="P87" s="170">
        <v>94.9</v>
      </c>
      <c r="Q87" s="167">
        <v>92.9</v>
      </c>
    </row>
    <row r="88" spans="1:17" ht="26.25" customHeight="1" x14ac:dyDescent="0.2">
      <c r="A88" s="127">
        <v>2011</v>
      </c>
      <c r="B88" s="91" t="s">
        <v>3</v>
      </c>
      <c r="C88" s="167">
        <v>89.8</v>
      </c>
      <c r="D88" s="167">
        <v>89.9</v>
      </c>
      <c r="E88" s="167">
        <v>100.6</v>
      </c>
      <c r="F88" s="167">
        <v>100.9</v>
      </c>
      <c r="G88" s="167">
        <v>113.4</v>
      </c>
      <c r="H88" s="167">
        <v>99.3</v>
      </c>
      <c r="I88" s="167">
        <v>106.1</v>
      </c>
      <c r="J88" s="167">
        <v>86.1</v>
      </c>
      <c r="K88" s="167">
        <v>89.1</v>
      </c>
      <c r="L88" s="167">
        <v>88.4</v>
      </c>
      <c r="M88" s="167">
        <v>83.6</v>
      </c>
      <c r="N88" s="167">
        <v>86.4</v>
      </c>
      <c r="O88" s="167">
        <v>86.2</v>
      </c>
      <c r="P88" s="170">
        <v>95.7</v>
      </c>
      <c r="Q88" s="167">
        <v>93.4</v>
      </c>
    </row>
    <row r="89" spans="1:17" ht="12.75" customHeight="1" x14ac:dyDescent="0.2">
      <c r="A89" s="127"/>
      <c r="B89" s="91" t="s">
        <v>4</v>
      </c>
      <c r="C89" s="167">
        <v>89.9</v>
      </c>
      <c r="D89" s="167">
        <v>90</v>
      </c>
      <c r="E89" s="167">
        <v>100.6</v>
      </c>
      <c r="F89" s="167">
        <v>99.9</v>
      </c>
      <c r="G89" s="167">
        <v>105.2</v>
      </c>
      <c r="H89" s="167">
        <v>99.6</v>
      </c>
      <c r="I89" s="167">
        <v>102.8</v>
      </c>
      <c r="J89" s="167">
        <v>87.4</v>
      </c>
      <c r="K89" s="167">
        <v>90.1</v>
      </c>
      <c r="L89" s="167">
        <v>88.5</v>
      </c>
      <c r="M89" s="167">
        <v>84</v>
      </c>
      <c r="N89" s="167">
        <v>87.2</v>
      </c>
      <c r="O89" s="167">
        <v>86.5</v>
      </c>
      <c r="P89" s="170">
        <v>94.9</v>
      </c>
      <c r="Q89" s="167">
        <v>93.4</v>
      </c>
    </row>
    <row r="90" spans="1:17" ht="12.75" customHeight="1" x14ac:dyDescent="0.2">
      <c r="A90" s="127"/>
      <c r="B90" s="91" t="s">
        <v>1</v>
      </c>
      <c r="C90" s="167">
        <v>90.2</v>
      </c>
      <c r="D90" s="167">
        <v>90.1</v>
      </c>
      <c r="E90" s="167">
        <v>100</v>
      </c>
      <c r="F90" s="167">
        <v>99.4</v>
      </c>
      <c r="G90" s="167">
        <v>102.8</v>
      </c>
      <c r="H90" s="167">
        <v>99.1</v>
      </c>
      <c r="I90" s="167">
        <v>107.5</v>
      </c>
      <c r="J90" s="167">
        <v>86.4</v>
      </c>
      <c r="K90" s="167">
        <v>89.5</v>
      </c>
      <c r="L90" s="167">
        <v>88.7</v>
      </c>
      <c r="M90" s="167">
        <v>84.3</v>
      </c>
      <c r="N90" s="167">
        <v>87.9</v>
      </c>
      <c r="O90" s="167">
        <v>87.1</v>
      </c>
      <c r="P90" s="170">
        <v>94.3</v>
      </c>
      <c r="Q90" s="167">
        <v>93.5</v>
      </c>
    </row>
    <row r="91" spans="1:17" ht="12.75" customHeight="1" x14ac:dyDescent="0.2">
      <c r="A91" s="127"/>
      <c r="B91" s="91" t="s">
        <v>2</v>
      </c>
      <c r="C91" s="167">
        <v>90.3</v>
      </c>
      <c r="D91" s="167">
        <v>90.1</v>
      </c>
      <c r="E91" s="167">
        <v>98.8</v>
      </c>
      <c r="F91" s="167">
        <v>99</v>
      </c>
      <c r="G91" s="167">
        <v>102.7</v>
      </c>
      <c r="H91" s="167">
        <v>98.8</v>
      </c>
      <c r="I91" s="167">
        <v>100.3</v>
      </c>
      <c r="J91" s="167">
        <v>89.4</v>
      </c>
      <c r="K91" s="167">
        <v>89.4</v>
      </c>
      <c r="L91" s="167">
        <v>88.8</v>
      </c>
      <c r="M91" s="167">
        <v>83.9</v>
      </c>
      <c r="N91" s="167">
        <v>87.5</v>
      </c>
      <c r="O91" s="167">
        <v>87.4</v>
      </c>
      <c r="P91" s="170">
        <v>94.7</v>
      </c>
      <c r="Q91" s="167">
        <v>93.5</v>
      </c>
    </row>
    <row r="92" spans="1:17" ht="26.25" customHeight="1" x14ac:dyDescent="0.2">
      <c r="A92" s="127">
        <v>2012</v>
      </c>
      <c r="B92" s="91" t="s">
        <v>3</v>
      </c>
      <c r="C92" s="167">
        <v>90.9</v>
      </c>
      <c r="D92" s="167">
        <v>90.9</v>
      </c>
      <c r="E92" s="167">
        <v>94.6</v>
      </c>
      <c r="F92" s="167">
        <v>98.5</v>
      </c>
      <c r="G92" s="167">
        <v>99</v>
      </c>
      <c r="H92" s="167">
        <v>99.3</v>
      </c>
      <c r="I92" s="167">
        <v>98.8</v>
      </c>
      <c r="J92" s="167">
        <v>87.1</v>
      </c>
      <c r="K92" s="167">
        <v>86.4</v>
      </c>
      <c r="L92" s="167">
        <v>90.1</v>
      </c>
      <c r="M92" s="167">
        <v>84.4</v>
      </c>
      <c r="N92" s="167">
        <v>89.3</v>
      </c>
      <c r="O92" s="167">
        <v>88.9</v>
      </c>
      <c r="P92" s="170">
        <v>95.9</v>
      </c>
      <c r="Q92" s="167">
        <v>93.9</v>
      </c>
    </row>
    <row r="93" spans="1:17" ht="12.75" customHeight="1" x14ac:dyDescent="0.2">
      <c r="A93" s="127"/>
      <c r="B93" s="91" t="s">
        <v>4</v>
      </c>
      <c r="C93" s="167">
        <v>90.9</v>
      </c>
      <c r="D93" s="167">
        <v>90.8</v>
      </c>
      <c r="E93" s="167">
        <v>92.9</v>
      </c>
      <c r="F93" s="167">
        <v>97.3</v>
      </c>
      <c r="G93" s="167">
        <v>95.9</v>
      </c>
      <c r="H93" s="167">
        <v>97.6</v>
      </c>
      <c r="I93" s="167">
        <v>106.2</v>
      </c>
      <c r="J93" s="167">
        <v>86.8</v>
      </c>
      <c r="K93" s="167">
        <v>83</v>
      </c>
      <c r="L93" s="167">
        <v>90.3</v>
      </c>
      <c r="M93" s="167">
        <v>84.6</v>
      </c>
      <c r="N93" s="167">
        <v>88</v>
      </c>
      <c r="O93" s="167">
        <v>89.6</v>
      </c>
      <c r="P93" s="170">
        <v>96.3</v>
      </c>
      <c r="Q93" s="167">
        <v>93.7</v>
      </c>
    </row>
    <row r="94" spans="1:17" ht="12.75" customHeight="1" x14ac:dyDescent="0.2">
      <c r="A94" s="127"/>
      <c r="B94" s="91" t="s">
        <v>1</v>
      </c>
      <c r="C94" s="167">
        <v>92</v>
      </c>
      <c r="D94" s="167">
        <v>91.7</v>
      </c>
      <c r="E94" s="167">
        <v>92.8</v>
      </c>
      <c r="F94" s="167">
        <v>97.5</v>
      </c>
      <c r="G94" s="167">
        <v>95.9</v>
      </c>
      <c r="H94" s="167">
        <v>98.1</v>
      </c>
      <c r="I94" s="167">
        <v>102</v>
      </c>
      <c r="J94" s="167">
        <v>87.4</v>
      </c>
      <c r="K94" s="167">
        <v>81.7</v>
      </c>
      <c r="L94" s="167">
        <v>91.6</v>
      </c>
      <c r="M94" s="167">
        <v>86.3</v>
      </c>
      <c r="N94" s="167">
        <v>88.4</v>
      </c>
      <c r="O94" s="167">
        <v>90.9</v>
      </c>
      <c r="P94" s="170">
        <v>97.5</v>
      </c>
      <c r="Q94" s="167">
        <v>94.7</v>
      </c>
    </row>
    <row r="95" spans="1:17" ht="12.75" customHeight="1" x14ac:dyDescent="0.2">
      <c r="A95" s="127"/>
      <c r="B95" s="91" t="s">
        <v>2</v>
      </c>
      <c r="C95" s="167">
        <v>91.7</v>
      </c>
      <c r="D95" s="167">
        <v>91.6</v>
      </c>
      <c r="E95" s="167">
        <v>92.2</v>
      </c>
      <c r="F95" s="167">
        <v>95.2</v>
      </c>
      <c r="G95" s="167">
        <v>87.2</v>
      </c>
      <c r="H95" s="167">
        <v>96.3</v>
      </c>
      <c r="I95" s="167">
        <v>105.6</v>
      </c>
      <c r="J95" s="167">
        <v>87.6</v>
      </c>
      <c r="K95" s="167">
        <v>82.3</v>
      </c>
      <c r="L95" s="167">
        <v>91.7</v>
      </c>
      <c r="M95" s="167">
        <v>86</v>
      </c>
      <c r="N95" s="167">
        <v>89.4</v>
      </c>
      <c r="O95" s="167">
        <v>91.1</v>
      </c>
      <c r="P95" s="170">
        <v>97.2</v>
      </c>
      <c r="Q95" s="167">
        <v>94.3</v>
      </c>
    </row>
    <row r="96" spans="1:17" ht="26.25" customHeight="1" x14ac:dyDescent="0.2">
      <c r="A96" s="127">
        <v>2013</v>
      </c>
      <c r="B96" s="91" t="s">
        <v>3</v>
      </c>
      <c r="C96" s="167">
        <v>92.3</v>
      </c>
      <c r="D96" s="167">
        <v>92</v>
      </c>
      <c r="E96" s="167">
        <v>92</v>
      </c>
      <c r="F96" s="167">
        <v>95.5</v>
      </c>
      <c r="G96" s="167">
        <v>89.8</v>
      </c>
      <c r="H96" s="167">
        <v>96</v>
      </c>
      <c r="I96" s="167">
        <v>106.7</v>
      </c>
      <c r="J96" s="167">
        <v>87.2</v>
      </c>
      <c r="K96" s="167">
        <v>82.1</v>
      </c>
      <c r="L96" s="167">
        <v>92.1</v>
      </c>
      <c r="M96" s="167">
        <v>87.1</v>
      </c>
      <c r="N96" s="167">
        <v>90.8</v>
      </c>
      <c r="O96" s="167">
        <v>91.4</v>
      </c>
      <c r="P96" s="170">
        <v>97.2</v>
      </c>
      <c r="Q96" s="167">
        <v>94.8</v>
      </c>
    </row>
    <row r="97" spans="1:17" ht="12.75" customHeight="1" x14ac:dyDescent="0.2">
      <c r="A97" s="127"/>
      <c r="B97" s="91" t="s">
        <v>4</v>
      </c>
      <c r="C97" s="167">
        <v>92.8</v>
      </c>
      <c r="D97" s="167">
        <v>92.3</v>
      </c>
      <c r="E97" s="167">
        <v>92.7</v>
      </c>
      <c r="F97" s="167">
        <v>96.2</v>
      </c>
      <c r="G97" s="167">
        <v>91.4</v>
      </c>
      <c r="H97" s="167">
        <v>96.6</v>
      </c>
      <c r="I97" s="167">
        <v>105.2</v>
      </c>
      <c r="J97" s="167">
        <v>89.1</v>
      </c>
      <c r="K97" s="167">
        <v>83.4</v>
      </c>
      <c r="L97" s="167">
        <v>92.2</v>
      </c>
      <c r="M97" s="167">
        <v>88</v>
      </c>
      <c r="N97" s="167">
        <v>89.9</v>
      </c>
      <c r="O97" s="167">
        <v>91.8</v>
      </c>
      <c r="P97" s="170">
        <v>96.7</v>
      </c>
      <c r="Q97" s="167">
        <v>95.1</v>
      </c>
    </row>
    <row r="98" spans="1:17" ht="12.75" customHeight="1" x14ac:dyDescent="0.2">
      <c r="A98" s="127"/>
      <c r="B98" s="91" t="s">
        <v>1</v>
      </c>
      <c r="C98" s="167">
        <v>93.7</v>
      </c>
      <c r="D98" s="167">
        <v>92.9</v>
      </c>
      <c r="E98" s="167">
        <v>94.1</v>
      </c>
      <c r="F98" s="167">
        <v>96.8</v>
      </c>
      <c r="G98" s="167">
        <v>93</v>
      </c>
      <c r="H98" s="167">
        <v>97.2</v>
      </c>
      <c r="I98" s="167">
        <v>99.5</v>
      </c>
      <c r="J98" s="167">
        <v>93.5</v>
      </c>
      <c r="K98" s="167">
        <v>85.8</v>
      </c>
      <c r="L98" s="167">
        <v>92.8</v>
      </c>
      <c r="M98" s="167">
        <v>88.9</v>
      </c>
      <c r="N98" s="167">
        <v>90.3</v>
      </c>
      <c r="O98" s="167">
        <v>92.7</v>
      </c>
      <c r="P98" s="170">
        <v>96.6</v>
      </c>
      <c r="Q98" s="167">
        <v>95.8</v>
      </c>
    </row>
    <row r="99" spans="1:17" ht="12.75" customHeight="1" x14ac:dyDescent="0.2">
      <c r="A99" s="127"/>
      <c r="B99" s="91" t="s">
        <v>2</v>
      </c>
      <c r="C99" s="167">
        <v>94.1</v>
      </c>
      <c r="D99" s="167">
        <v>93.4</v>
      </c>
      <c r="E99" s="167">
        <v>95.2</v>
      </c>
      <c r="F99" s="167">
        <v>97.2</v>
      </c>
      <c r="G99" s="167">
        <v>93.1</v>
      </c>
      <c r="H99" s="167">
        <v>97.6</v>
      </c>
      <c r="I99" s="167">
        <v>100.9</v>
      </c>
      <c r="J99" s="167">
        <v>93.8</v>
      </c>
      <c r="K99" s="167">
        <v>87</v>
      </c>
      <c r="L99" s="167">
        <v>93.2</v>
      </c>
      <c r="M99" s="167">
        <v>89.1</v>
      </c>
      <c r="N99" s="167">
        <v>90.4</v>
      </c>
      <c r="O99" s="167">
        <v>93</v>
      </c>
      <c r="P99" s="170">
        <v>97.4</v>
      </c>
      <c r="Q99" s="167">
        <v>96.1</v>
      </c>
    </row>
    <row r="100" spans="1:17" ht="24.75" customHeight="1" x14ac:dyDescent="0.2">
      <c r="A100" s="127">
        <v>2014</v>
      </c>
      <c r="B100" s="91" t="s">
        <v>3</v>
      </c>
      <c r="C100" s="167">
        <v>94.9</v>
      </c>
      <c r="D100" s="167">
        <v>94.4</v>
      </c>
      <c r="E100" s="167">
        <v>102</v>
      </c>
      <c r="F100" s="167">
        <v>97.4</v>
      </c>
      <c r="G100" s="167">
        <v>93.1</v>
      </c>
      <c r="H100" s="167">
        <v>98.8</v>
      </c>
      <c r="I100" s="167">
        <v>95.2</v>
      </c>
      <c r="J100" s="167">
        <v>93.5</v>
      </c>
      <c r="K100" s="167">
        <v>89.2</v>
      </c>
      <c r="L100" s="167">
        <v>94.1</v>
      </c>
      <c r="M100" s="167">
        <v>90.5</v>
      </c>
      <c r="N100" s="167">
        <v>90.9</v>
      </c>
      <c r="O100" s="167">
        <v>94</v>
      </c>
      <c r="P100" s="170">
        <v>98.3</v>
      </c>
      <c r="Q100" s="167">
        <v>96.7</v>
      </c>
    </row>
    <row r="101" spans="1:17" x14ac:dyDescent="0.2">
      <c r="A101" s="127"/>
      <c r="B101" s="91" t="s">
        <v>4</v>
      </c>
      <c r="C101" s="167">
        <v>95.7</v>
      </c>
      <c r="D101" s="167">
        <v>95.3</v>
      </c>
      <c r="E101" s="167">
        <v>104.5</v>
      </c>
      <c r="F101" s="167">
        <v>97.8</v>
      </c>
      <c r="G101" s="167">
        <v>93.1</v>
      </c>
      <c r="H101" s="167">
        <v>99.5</v>
      </c>
      <c r="I101" s="167">
        <v>96</v>
      </c>
      <c r="J101" s="167">
        <v>90.8</v>
      </c>
      <c r="K101" s="167">
        <v>91.1</v>
      </c>
      <c r="L101" s="167">
        <v>95.1</v>
      </c>
      <c r="M101" s="167">
        <v>91.7</v>
      </c>
      <c r="N101" s="167">
        <v>92.3</v>
      </c>
      <c r="O101" s="167">
        <v>95</v>
      </c>
      <c r="P101" s="170">
        <v>98.8</v>
      </c>
      <c r="Q101" s="167">
        <v>97.3</v>
      </c>
    </row>
    <row r="102" spans="1:17" ht="12" customHeight="1" x14ac:dyDescent="0.2">
      <c r="A102" s="127"/>
      <c r="B102" s="91" t="s">
        <v>1</v>
      </c>
      <c r="C102" s="167">
        <v>96.4</v>
      </c>
      <c r="D102" s="167">
        <v>96.3</v>
      </c>
      <c r="E102" s="167">
        <v>105.6</v>
      </c>
      <c r="F102" s="167">
        <v>98.1</v>
      </c>
      <c r="G102" s="167">
        <v>90.5</v>
      </c>
      <c r="H102" s="167">
        <v>100.1</v>
      </c>
      <c r="I102" s="167">
        <v>99.4</v>
      </c>
      <c r="J102" s="167">
        <v>90.5</v>
      </c>
      <c r="K102" s="167">
        <v>93.7</v>
      </c>
      <c r="L102" s="167">
        <v>96</v>
      </c>
      <c r="M102" s="167">
        <v>92.5</v>
      </c>
      <c r="N102" s="167">
        <v>93.5</v>
      </c>
      <c r="O102" s="167">
        <v>95.9</v>
      </c>
      <c r="P102" s="170">
        <v>99.4</v>
      </c>
      <c r="Q102" s="167">
        <v>97.8</v>
      </c>
    </row>
    <row r="103" spans="1:17" ht="12" customHeight="1" x14ac:dyDescent="0.2">
      <c r="A103" s="127"/>
      <c r="B103" s="91" t="s">
        <v>2</v>
      </c>
      <c r="C103" s="167">
        <v>97</v>
      </c>
      <c r="D103" s="167">
        <v>97.1</v>
      </c>
      <c r="E103" s="167">
        <v>107.4</v>
      </c>
      <c r="F103" s="167">
        <v>98.3</v>
      </c>
      <c r="G103" s="167">
        <v>92.7</v>
      </c>
      <c r="H103" s="167">
        <v>100.2</v>
      </c>
      <c r="I103" s="167">
        <v>97</v>
      </c>
      <c r="J103" s="167">
        <v>91.3</v>
      </c>
      <c r="K103" s="167">
        <v>94.1</v>
      </c>
      <c r="L103" s="167">
        <v>97</v>
      </c>
      <c r="M103" s="167">
        <v>93.9</v>
      </c>
      <c r="N103" s="167">
        <v>95</v>
      </c>
      <c r="O103" s="167">
        <v>97</v>
      </c>
      <c r="P103" s="170">
        <v>100</v>
      </c>
      <c r="Q103" s="167">
        <v>98.2</v>
      </c>
    </row>
    <row r="104" spans="1:17" ht="21" customHeight="1" x14ac:dyDescent="0.2">
      <c r="A104" s="127">
        <v>2015</v>
      </c>
      <c r="B104" s="91" t="s">
        <v>3</v>
      </c>
      <c r="C104" s="167">
        <v>97.4</v>
      </c>
      <c r="D104" s="167">
        <v>97.5</v>
      </c>
      <c r="E104" s="167">
        <v>106</v>
      </c>
      <c r="F104" s="167">
        <v>98.8</v>
      </c>
      <c r="G104" s="167">
        <v>94.7</v>
      </c>
      <c r="H104" s="167">
        <v>100.2</v>
      </c>
      <c r="I104" s="167">
        <v>99.5</v>
      </c>
      <c r="J104" s="167">
        <v>91.5</v>
      </c>
      <c r="K104" s="167">
        <v>95.1</v>
      </c>
      <c r="L104" s="167">
        <v>97.2</v>
      </c>
      <c r="M104" s="167">
        <v>95</v>
      </c>
      <c r="N104" s="167">
        <v>95.5</v>
      </c>
      <c r="O104" s="167">
        <v>97.2</v>
      </c>
      <c r="P104" s="170">
        <v>99.5</v>
      </c>
      <c r="Q104" s="167">
        <v>98.5</v>
      </c>
    </row>
    <row r="105" spans="1:17" ht="12.75" customHeight="1" x14ac:dyDescent="0.2">
      <c r="A105" s="127"/>
      <c r="B105" s="91" t="s">
        <v>4</v>
      </c>
      <c r="C105" s="167">
        <v>98</v>
      </c>
      <c r="D105" s="167">
        <v>98</v>
      </c>
      <c r="E105" s="167">
        <v>107</v>
      </c>
      <c r="F105" s="167">
        <v>99.5</v>
      </c>
      <c r="G105" s="167">
        <v>102.7</v>
      </c>
      <c r="H105" s="167">
        <v>99.8</v>
      </c>
      <c r="I105" s="167">
        <v>97.6</v>
      </c>
      <c r="J105" s="167">
        <v>95.3</v>
      </c>
      <c r="K105" s="167">
        <v>96.3</v>
      </c>
      <c r="L105" s="167">
        <v>97.9</v>
      </c>
      <c r="M105" s="167">
        <v>96.1</v>
      </c>
      <c r="N105" s="167">
        <v>96.5</v>
      </c>
      <c r="O105" s="167">
        <v>97.6</v>
      </c>
      <c r="P105" s="170">
        <v>100</v>
      </c>
      <c r="Q105" s="167">
        <v>98.9</v>
      </c>
    </row>
    <row r="106" spans="1:17" ht="12.75" customHeight="1" x14ac:dyDescent="0.2">
      <c r="A106" s="127"/>
      <c r="B106" s="91" t="s">
        <v>1</v>
      </c>
      <c r="C106" s="167">
        <v>98.4</v>
      </c>
      <c r="D106" s="167">
        <v>98.3</v>
      </c>
      <c r="E106" s="167">
        <v>106.3</v>
      </c>
      <c r="F106" s="167">
        <v>99.2</v>
      </c>
      <c r="G106" s="167">
        <v>101.8</v>
      </c>
      <c r="H106" s="167">
        <v>99.3</v>
      </c>
      <c r="I106" s="167">
        <v>98.5</v>
      </c>
      <c r="J106" s="167">
        <v>95.7</v>
      </c>
      <c r="K106" s="167">
        <v>95.7</v>
      </c>
      <c r="L106" s="167">
        <v>98.3</v>
      </c>
      <c r="M106" s="167">
        <v>96.6</v>
      </c>
      <c r="N106" s="167">
        <v>97.1</v>
      </c>
      <c r="O106" s="167">
        <v>98.2</v>
      </c>
      <c r="P106" s="170">
        <v>100.2</v>
      </c>
      <c r="Q106" s="167">
        <v>99.1</v>
      </c>
    </row>
    <row r="107" spans="1:17" ht="12" customHeight="1" x14ac:dyDescent="0.2">
      <c r="A107" s="127"/>
      <c r="B107" s="91" t="s">
        <v>2</v>
      </c>
      <c r="C107" s="167">
        <v>99.1</v>
      </c>
      <c r="D107" s="167">
        <v>98.8</v>
      </c>
      <c r="E107" s="167">
        <v>104.6</v>
      </c>
      <c r="F107" s="167">
        <v>98.6</v>
      </c>
      <c r="G107" s="167">
        <v>99.7</v>
      </c>
      <c r="H107" s="167">
        <v>99.2</v>
      </c>
      <c r="I107" s="167">
        <v>96.1</v>
      </c>
      <c r="J107" s="167">
        <v>96</v>
      </c>
      <c r="K107" s="167">
        <v>97.2</v>
      </c>
      <c r="L107" s="167">
        <v>98.9</v>
      </c>
      <c r="M107" s="167">
        <v>97.6</v>
      </c>
      <c r="N107" s="167">
        <v>97.7</v>
      </c>
      <c r="O107" s="167">
        <v>98.9</v>
      </c>
      <c r="P107" s="170">
        <v>100.5</v>
      </c>
      <c r="Q107" s="167">
        <v>99.6</v>
      </c>
    </row>
    <row r="108" spans="1:17" ht="19.5" customHeight="1" x14ac:dyDescent="0.2">
      <c r="A108" s="127">
        <v>2016</v>
      </c>
      <c r="B108" s="91" t="s">
        <v>3</v>
      </c>
      <c r="C108" s="167">
        <v>99.5</v>
      </c>
      <c r="D108" s="167">
        <v>99.1</v>
      </c>
      <c r="E108" s="167">
        <v>100.7</v>
      </c>
      <c r="F108" s="167">
        <v>98.7</v>
      </c>
      <c r="G108" s="167">
        <v>97.9</v>
      </c>
      <c r="H108" s="167">
        <v>99</v>
      </c>
      <c r="I108" s="167">
        <v>98.1</v>
      </c>
      <c r="J108" s="167">
        <v>97.8</v>
      </c>
      <c r="K108" s="167">
        <v>97.5</v>
      </c>
      <c r="L108" s="167">
        <v>99.3</v>
      </c>
      <c r="M108" s="167">
        <v>98.7</v>
      </c>
      <c r="N108" s="167">
        <v>98</v>
      </c>
      <c r="O108" s="167">
        <v>99.3</v>
      </c>
      <c r="P108" s="170">
        <v>100.3</v>
      </c>
      <c r="Q108" s="167">
        <v>99.7</v>
      </c>
    </row>
    <row r="109" spans="1:17" ht="12" customHeight="1" x14ac:dyDescent="0.2">
      <c r="A109" s="127"/>
      <c r="B109" s="91" t="s">
        <v>4</v>
      </c>
      <c r="C109" s="167">
        <v>99.6</v>
      </c>
      <c r="D109" s="167">
        <v>99.6</v>
      </c>
      <c r="E109" s="167">
        <v>99.7</v>
      </c>
      <c r="F109" s="167">
        <v>100.5</v>
      </c>
      <c r="G109" s="167">
        <v>100.1</v>
      </c>
      <c r="H109" s="167">
        <v>100.2</v>
      </c>
      <c r="I109" s="167">
        <v>102.5</v>
      </c>
      <c r="J109" s="167">
        <v>100.5</v>
      </c>
      <c r="K109" s="167">
        <v>99.2</v>
      </c>
      <c r="L109" s="167">
        <v>99.4</v>
      </c>
      <c r="M109" s="167">
        <v>99.2</v>
      </c>
      <c r="N109" s="167">
        <v>98.2</v>
      </c>
      <c r="O109" s="167">
        <v>99.6</v>
      </c>
      <c r="P109" s="170">
        <v>99.9</v>
      </c>
      <c r="Q109" s="167">
        <v>99.7</v>
      </c>
    </row>
    <row r="110" spans="1:17" ht="12" customHeight="1" x14ac:dyDescent="0.2">
      <c r="A110" s="127"/>
      <c r="B110" s="91" t="s">
        <v>1</v>
      </c>
      <c r="C110" s="167">
        <v>100.1</v>
      </c>
      <c r="D110" s="167">
        <v>100.2</v>
      </c>
      <c r="E110" s="167">
        <v>99.5</v>
      </c>
      <c r="F110" s="167">
        <v>100.1</v>
      </c>
      <c r="G110" s="167">
        <v>105.1</v>
      </c>
      <c r="H110" s="167">
        <v>99.7</v>
      </c>
      <c r="I110" s="167">
        <v>98.5</v>
      </c>
      <c r="J110" s="167">
        <v>100.6</v>
      </c>
      <c r="K110" s="167">
        <v>100.2</v>
      </c>
      <c r="L110" s="167">
        <v>100.2</v>
      </c>
      <c r="M110" s="167">
        <v>100.1</v>
      </c>
      <c r="N110" s="167">
        <v>101</v>
      </c>
      <c r="O110" s="167">
        <v>100.3</v>
      </c>
      <c r="P110" s="170">
        <v>99.8</v>
      </c>
      <c r="Q110" s="167">
        <v>100</v>
      </c>
    </row>
    <row r="111" spans="1:17" ht="12" customHeight="1" x14ac:dyDescent="0.2">
      <c r="A111" s="127"/>
      <c r="B111" s="91" t="s">
        <v>2</v>
      </c>
      <c r="C111" s="167">
        <v>100.8</v>
      </c>
      <c r="D111" s="167">
        <v>101.1</v>
      </c>
      <c r="E111" s="167">
        <v>100.1</v>
      </c>
      <c r="F111" s="167">
        <v>100.7</v>
      </c>
      <c r="G111" s="167">
        <v>97</v>
      </c>
      <c r="H111" s="167">
        <v>101</v>
      </c>
      <c r="I111" s="167">
        <v>100.9</v>
      </c>
      <c r="J111" s="167">
        <v>101.2</v>
      </c>
      <c r="K111" s="167">
        <v>103.1</v>
      </c>
      <c r="L111" s="167">
        <v>101</v>
      </c>
      <c r="M111" s="167">
        <v>101.9</v>
      </c>
      <c r="N111" s="167">
        <v>102.8</v>
      </c>
      <c r="O111" s="167">
        <v>100.8</v>
      </c>
      <c r="P111" s="170">
        <v>100</v>
      </c>
      <c r="Q111" s="167">
        <v>100.6</v>
      </c>
    </row>
    <row r="112" spans="1:17" ht="19.5" customHeight="1" x14ac:dyDescent="0.2">
      <c r="A112" s="127">
        <v>2017</v>
      </c>
      <c r="B112" s="121" t="s">
        <v>3</v>
      </c>
      <c r="C112" s="167">
        <v>101.3</v>
      </c>
      <c r="D112" s="167">
        <v>101.5</v>
      </c>
      <c r="E112" s="167">
        <v>102.2</v>
      </c>
      <c r="F112" s="167">
        <v>101</v>
      </c>
      <c r="G112" s="167">
        <v>99.4</v>
      </c>
      <c r="H112" s="167">
        <v>101.5</v>
      </c>
      <c r="I112" s="167">
        <v>96.9</v>
      </c>
      <c r="J112" s="167">
        <v>104.3</v>
      </c>
      <c r="K112" s="167">
        <v>106.5</v>
      </c>
      <c r="L112" s="167">
        <v>101.5</v>
      </c>
      <c r="M112" s="167">
        <v>101.7</v>
      </c>
      <c r="N112" s="167">
        <v>103.3</v>
      </c>
      <c r="O112" s="167">
        <v>101.6</v>
      </c>
      <c r="P112" s="170">
        <v>100.5</v>
      </c>
      <c r="Q112" s="167">
        <v>100.9</v>
      </c>
    </row>
    <row r="113" spans="1:17" x14ac:dyDescent="0.2">
      <c r="A113" s="127"/>
      <c r="B113" s="128" t="s">
        <v>4</v>
      </c>
      <c r="C113" s="167">
        <v>101.5</v>
      </c>
      <c r="D113" s="167">
        <v>101.8</v>
      </c>
      <c r="E113" s="167">
        <v>102.8</v>
      </c>
      <c r="F113" s="167">
        <v>101.2</v>
      </c>
      <c r="G113" s="167">
        <v>100.9</v>
      </c>
      <c r="H113" s="167">
        <v>101.6</v>
      </c>
      <c r="I113" s="167">
        <v>97.8</v>
      </c>
      <c r="J113" s="167">
        <v>103.4</v>
      </c>
      <c r="K113" s="167">
        <v>106.7</v>
      </c>
      <c r="L113" s="167">
        <v>101.9</v>
      </c>
      <c r="M113" s="167">
        <v>102</v>
      </c>
      <c r="N113" s="167">
        <v>104.5</v>
      </c>
      <c r="O113" s="167">
        <v>101.8</v>
      </c>
      <c r="P113" s="170">
        <v>100.7</v>
      </c>
      <c r="Q113" s="167">
        <v>101</v>
      </c>
    </row>
    <row r="114" spans="1:17" x14ac:dyDescent="0.2">
      <c r="A114" s="127"/>
      <c r="B114" s="135" t="s">
        <v>1</v>
      </c>
      <c r="C114" s="167">
        <v>102</v>
      </c>
      <c r="D114" s="167">
        <v>102.3</v>
      </c>
      <c r="E114" s="167">
        <v>103.5</v>
      </c>
      <c r="F114" s="167">
        <v>102.2</v>
      </c>
      <c r="G114" s="167">
        <v>101</v>
      </c>
      <c r="H114" s="167">
        <v>102.7</v>
      </c>
      <c r="I114" s="167">
        <v>99.9</v>
      </c>
      <c r="J114" s="167">
        <v>102.9</v>
      </c>
      <c r="K114" s="167">
        <v>107.4</v>
      </c>
      <c r="L114" s="167">
        <v>102.3</v>
      </c>
      <c r="M114" s="167">
        <v>102.5</v>
      </c>
      <c r="N114" s="167">
        <v>105.2</v>
      </c>
      <c r="O114" s="167">
        <v>102.4</v>
      </c>
      <c r="P114" s="170">
        <v>100.7</v>
      </c>
      <c r="Q114" s="167">
        <v>101.3</v>
      </c>
    </row>
    <row r="115" spans="1:17" x14ac:dyDescent="0.2">
      <c r="A115" s="127"/>
      <c r="B115" s="135" t="s">
        <v>2</v>
      </c>
      <c r="C115" s="167">
        <v>102.5</v>
      </c>
      <c r="D115" s="167">
        <v>102.8</v>
      </c>
      <c r="E115" s="167">
        <v>103.3</v>
      </c>
      <c r="F115" s="167">
        <v>102.9</v>
      </c>
      <c r="G115" s="167">
        <v>96.4</v>
      </c>
      <c r="H115" s="167">
        <v>104.2</v>
      </c>
      <c r="I115" s="167">
        <v>99.2</v>
      </c>
      <c r="J115" s="167">
        <v>102.9</v>
      </c>
      <c r="K115" s="167">
        <v>107.7</v>
      </c>
      <c r="L115" s="167">
        <v>102.6</v>
      </c>
      <c r="M115" s="167">
        <v>102.7</v>
      </c>
      <c r="N115" s="167">
        <v>106.6</v>
      </c>
      <c r="O115" s="167">
        <v>102.8</v>
      </c>
      <c r="P115" s="170">
        <v>100.4</v>
      </c>
      <c r="Q115" s="167">
        <v>101.6</v>
      </c>
    </row>
    <row r="116" spans="1:17" ht="19.5" customHeight="1" x14ac:dyDescent="0.2">
      <c r="A116" s="127">
        <v>2018</v>
      </c>
      <c r="B116" s="141" t="s">
        <v>3</v>
      </c>
      <c r="C116" s="167">
        <v>102.5</v>
      </c>
      <c r="D116" s="167">
        <v>102.8</v>
      </c>
      <c r="E116" s="167">
        <v>101.6</v>
      </c>
      <c r="F116" s="167">
        <v>103</v>
      </c>
      <c r="G116" s="167">
        <v>99</v>
      </c>
      <c r="H116" s="167">
        <v>104</v>
      </c>
      <c r="I116" s="167">
        <v>100.8</v>
      </c>
      <c r="J116" s="167">
        <v>100.6</v>
      </c>
      <c r="K116" s="167">
        <v>106.1</v>
      </c>
      <c r="L116" s="167">
        <v>103</v>
      </c>
      <c r="M116" s="167">
        <v>103</v>
      </c>
      <c r="N116" s="167">
        <v>106.4</v>
      </c>
      <c r="O116" s="167">
        <v>103.4</v>
      </c>
      <c r="P116" s="170">
        <v>100.7</v>
      </c>
      <c r="Q116" s="167">
        <v>101.5</v>
      </c>
    </row>
    <row r="117" spans="1:17" ht="12" customHeight="1" x14ac:dyDescent="0.2">
      <c r="A117" s="127"/>
      <c r="B117" s="195" t="s">
        <v>4</v>
      </c>
      <c r="C117" s="167">
        <v>103</v>
      </c>
      <c r="D117" s="173">
        <v>103.2</v>
      </c>
      <c r="E117" s="167">
        <v>101.6</v>
      </c>
      <c r="F117" s="173">
        <v>102.3</v>
      </c>
      <c r="G117" s="173">
        <v>100</v>
      </c>
      <c r="H117" s="173">
        <v>103.6</v>
      </c>
      <c r="I117" s="173">
        <v>96.8</v>
      </c>
      <c r="J117" s="173">
        <v>101.3</v>
      </c>
      <c r="K117" s="173">
        <v>106.6</v>
      </c>
      <c r="L117" s="173">
        <v>103.6</v>
      </c>
      <c r="M117" s="173">
        <v>104.7</v>
      </c>
      <c r="N117" s="173">
        <v>107.7</v>
      </c>
      <c r="O117" s="173">
        <v>103.6</v>
      </c>
      <c r="P117" s="173">
        <v>100.8</v>
      </c>
      <c r="Q117" s="174">
        <v>101.8</v>
      </c>
    </row>
    <row r="118" spans="1:17" ht="12" customHeight="1" thickBot="1" x14ac:dyDescent="0.25">
      <c r="A118" s="127"/>
      <c r="B118" s="195" t="s">
        <v>1</v>
      </c>
      <c r="C118" s="167">
        <v>103.6</v>
      </c>
      <c r="D118" s="173">
        <v>103.8</v>
      </c>
      <c r="E118" s="167">
        <v>101.9</v>
      </c>
      <c r="F118" s="173">
        <v>103</v>
      </c>
      <c r="G118" s="173">
        <v>101.5</v>
      </c>
      <c r="H118" s="173">
        <v>104.1</v>
      </c>
      <c r="I118" s="173">
        <v>98.1</v>
      </c>
      <c r="J118" s="173">
        <v>102.1</v>
      </c>
      <c r="K118" s="173">
        <v>109.1</v>
      </c>
      <c r="L118" s="173">
        <v>104.1</v>
      </c>
      <c r="M118" s="173">
        <v>105.7</v>
      </c>
      <c r="N118" s="173">
        <v>109.4</v>
      </c>
      <c r="O118" s="173">
        <v>104</v>
      </c>
      <c r="P118" s="173">
        <v>100.8</v>
      </c>
      <c r="Q118" s="174">
        <v>102.2</v>
      </c>
    </row>
    <row r="119" spans="1:17" ht="12.75" customHeight="1" x14ac:dyDescent="0.2">
      <c r="A119" s="90" t="s">
        <v>213</v>
      </c>
      <c r="B119" s="89"/>
      <c r="C119" s="169"/>
      <c r="D119" s="175"/>
      <c r="E119" s="175"/>
      <c r="F119" s="175"/>
      <c r="G119" s="175"/>
      <c r="H119" s="175"/>
      <c r="I119" s="175"/>
      <c r="J119" s="175"/>
      <c r="K119" s="175"/>
      <c r="L119" s="175"/>
      <c r="M119" s="175"/>
      <c r="N119" s="175"/>
      <c r="O119" s="175"/>
      <c r="P119" s="175"/>
      <c r="Q119" s="176"/>
    </row>
    <row r="120" spans="1:17" s="100" customFormat="1" ht="18.75" customHeight="1" x14ac:dyDescent="0.2">
      <c r="A120" s="218" t="s">
        <v>270</v>
      </c>
      <c r="C120" s="298" t="s">
        <v>182</v>
      </c>
      <c r="D120" s="298" t="s">
        <v>191</v>
      </c>
      <c r="E120" s="298" t="s">
        <v>193</v>
      </c>
      <c r="F120" s="298" t="s">
        <v>194</v>
      </c>
      <c r="G120" s="298" t="s">
        <v>195</v>
      </c>
      <c r="H120" s="298" t="s">
        <v>196</v>
      </c>
      <c r="I120" s="298" t="s">
        <v>197</v>
      </c>
      <c r="J120" s="298" t="s">
        <v>198</v>
      </c>
      <c r="K120" s="298" t="s">
        <v>199</v>
      </c>
      <c r="L120" s="298" t="s">
        <v>200</v>
      </c>
      <c r="M120" s="298" t="s">
        <v>201</v>
      </c>
      <c r="N120" s="298" t="s">
        <v>185</v>
      </c>
      <c r="O120" s="298" t="s">
        <v>186</v>
      </c>
      <c r="P120" s="298" t="s">
        <v>187</v>
      </c>
      <c r="Q120" s="299" t="s">
        <v>218</v>
      </c>
    </row>
    <row r="121" spans="1:17" ht="12.75" customHeight="1" x14ac:dyDescent="0.2">
      <c r="A121" s="91">
        <v>2015</v>
      </c>
      <c r="C121" s="167">
        <v>2.2999999999999998</v>
      </c>
      <c r="D121" s="167">
        <v>2.5</v>
      </c>
      <c r="E121" s="167">
        <v>1.1000000000000001</v>
      </c>
      <c r="F121" s="167">
        <v>1.2</v>
      </c>
      <c r="G121" s="167">
        <v>8</v>
      </c>
      <c r="H121" s="167">
        <v>0</v>
      </c>
      <c r="I121" s="167">
        <v>1</v>
      </c>
      <c r="J121" s="167">
        <v>3.4</v>
      </c>
      <c r="K121" s="167">
        <v>4.4000000000000004</v>
      </c>
      <c r="L121" s="167">
        <v>2.7</v>
      </c>
      <c r="M121" s="167">
        <v>4.5</v>
      </c>
      <c r="N121" s="167">
        <v>4.0999999999999996</v>
      </c>
      <c r="O121" s="167">
        <v>2.6</v>
      </c>
      <c r="P121" s="167">
        <v>0.9</v>
      </c>
      <c r="Q121" s="168">
        <v>1.5</v>
      </c>
    </row>
    <row r="122" spans="1:17" ht="12.75" customHeight="1" x14ac:dyDescent="0.2">
      <c r="A122" s="91">
        <v>2016</v>
      </c>
      <c r="C122" s="167">
        <v>1.8</v>
      </c>
      <c r="D122" s="167">
        <v>1.9</v>
      </c>
      <c r="E122" s="167">
        <v>-5.6</v>
      </c>
      <c r="F122" s="167">
        <v>1</v>
      </c>
      <c r="G122" s="167">
        <v>0.3</v>
      </c>
      <c r="H122" s="167">
        <v>0.4</v>
      </c>
      <c r="I122" s="167">
        <v>2.1</v>
      </c>
      <c r="J122" s="167">
        <v>5.6</v>
      </c>
      <c r="K122" s="167">
        <v>4.0999999999999996</v>
      </c>
      <c r="L122" s="167">
        <v>1.9</v>
      </c>
      <c r="M122" s="167">
        <v>3.8</v>
      </c>
      <c r="N122" s="167">
        <v>3.4</v>
      </c>
      <c r="O122" s="167">
        <v>2.1</v>
      </c>
      <c r="P122" s="167">
        <v>0</v>
      </c>
      <c r="Q122" s="168">
        <v>1</v>
      </c>
    </row>
    <row r="123" spans="1:17" ht="12.75" customHeight="1" x14ac:dyDescent="0.2">
      <c r="A123" s="91">
        <v>2017</v>
      </c>
      <c r="C123" s="167">
        <v>1.8</v>
      </c>
      <c r="D123" s="167">
        <v>2.1</v>
      </c>
      <c r="E123" s="167">
        <v>3</v>
      </c>
      <c r="F123" s="167">
        <v>1.8</v>
      </c>
      <c r="G123" s="167">
        <v>-0.6</v>
      </c>
      <c r="H123" s="167">
        <v>2.5</v>
      </c>
      <c r="I123" s="167">
        <v>-1.6</v>
      </c>
      <c r="J123" s="167">
        <v>3.4</v>
      </c>
      <c r="K123" s="167">
        <v>7.1</v>
      </c>
      <c r="L123" s="167">
        <v>2.1</v>
      </c>
      <c r="M123" s="167">
        <v>2.2000000000000002</v>
      </c>
      <c r="N123" s="167">
        <v>4.9000000000000004</v>
      </c>
      <c r="O123" s="167">
        <v>2.2000000000000002</v>
      </c>
      <c r="P123" s="167">
        <v>0.6</v>
      </c>
      <c r="Q123" s="168">
        <v>1.2</v>
      </c>
    </row>
    <row r="124" spans="1:17" ht="12.75" customHeight="1" x14ac:dyDescent="0.2">
      <c r="A124" s="116"/>
      <c r="C124" s="167"/>
      <c r="D124" s="167"/>
      <c r="E124" s="167"/>
      <c r="F124" s="167"/>
      <c r="G124" s="167"/>
      <c r="H124" s="167"/>
      <c r="I124" s="167"/>
      <c r="J124" s="167"/>
      <c r="K124" s="167"/>
      <c r="L124" s="167"/>
      <c r="M124" s="167"/>
      <c r="N124" s="167"/>
      <c r="O124" s="167"/>
      <c r="P124" s="167"/>
      <c r="Q124" s="168"/>
    </row>
    <row r="125" spans="1:17" ht="12.75" customHeight="1" x14ac:dyDescent="0.2">
      <c r="A125" s="116" t="s">
        <v>212</v>
      </c>
      <c r="C125" s="167"/>
      <c r="D125" s="167"/>
      <c r="E125" s="167"/>
      <c r="F125" s="167"/>
      <c r="G125" s="167"/>
      <c r="H125" s="167"/>
      <c r="I125" s="167"/>
      <c r="J125" s="167"/>
      <c r="K125" s="167"/>
      <c r="L125" s="167"/>
      <c r="M125" s="167"/>
      <c r="N125" s="167"/>
      <c r="O125" s="167"/>
      <c r="P125" s="167"/>
      <c r="Q125" s="178"/>
    </row>
    <row r="126" spans="1:17" s="100" customFormat="1" ht="18.75" customHeight="1" x14ac:dyDescent="0.2">
      <c r="A126" s="218" t="s">
        <v>270</v>
      </c>
      <c r="C126" s="298" t="s">
        <v>183</v>
      </c>
      <c r="D126" s="298" t="s">
        <v>191</v>
      </c>
      <c r="E126" s="298" t="s">
        <v>193</v>
      </c>
      <c r="F126" s="298" t="s">
        <v>194</v>
      </c>
      <c r="G126" s="298" t="s">
        <v>195</v>
      </c>
      <c r="H126" s="298" t="s">
        <v>196</v>
      </c>
      <c r="I126" s="298" t="s">
        <v>197</v>
      </c>
      <c r="J126" s="298" t="s">
        <v>198</v>
      </c>
      <c r="K126" s="298" t="s">
        <v>199</v>
      </c>
      <c r="L126" s="298" t="s">
        <v>200</v>
      </c>
      <c r="M126" s="298" t="s">
        <v>201</v>
      </c>
      <c r="N126" s="298" t="s">
        <v>185</v>
      </c>
      <c r="O126" s="298" t="s">
        <v>186</v>
      </c>
      <c r="P126" s="298" t="s">
        <v>187</v>
      </c>
      <c r="Q126" s="299" t="s">
        <v>219</v>
      </c>
    </row>
    <row r="127" spans="1:17" ht="12.75" customHeight="1" x14ac:dyDescent="0.2">
      <c r="A127" s="127">
        <v>2015</v>
      </c>
      <c r="B127" s="91" t="s">
        <v>3</v>
      </c>
      <c r="C127" s="167">
        <v>0.4</v>
      </c>
      <c r="D127" s="167">
        <v>0.3</v>
      </c>
      <c r="E127" s="167">
        <v>-1.3</v>
      </c>
      <c r="F127" s="167">
        <v>0.5</v>
      </c>
      <c r="G127" s="167">
        <v>2.2000000000000002</v>
      </c>
      <c r="H127" s="167">
        <v>0</v>
      </c>
      <c r="I127" s="167">
        <v>2.5</v>
      </c>
      <c r="J127" s="167">
        <v>0.2</v>
      </c>
      <c r="K127" s="167">
        <v>1.1000000000000001</v>
      </c>
      <c r="L127" s="167">
        <v>0.3</v>
      </c>
      <c r="M127" s="167">
        <v>1.1000000000000001</v>
      </c>
      <c r="N127" s="167">
        <v>0.5</v>
      </c>
      <c r="O127" s="167">
        <v>0.3</v>
      </c>
      <c r="P127" s="167">
        <v>-0.5</v>
      </c>
      <c r="Q127" s="168">
        <v>0.3</v>
      </c>
    </row>
    <row r="128" spans="1:17" ht="12.75" customHeight="1" x14ac:dyDescent="0.2">
      <c r="A128" s="127"/>
      <c r="B128" s="91" t="s">
        <v>4</v>
      </c>
      <c r="C128" s="167">
        <v>0.6</v>
      </c>
      <c r="D128" s="167">
        <v>0.6</v>
      </c>
      <c r="E128" s="167">
        <v>0.9</v>
      </c>
      <c r="F128" s="167">
        <v>0.7</v>
      </c>
      <c r="G128" s="167">
        <v>8.4</v>
      </c>
      <c r="H128" s="167">
        <v>-0.4</v>
      </c>
      <c r="I128" s="167">
        <v>-1.8</v>
      </c>
      <c r="J128" s="167">
        <v>4.2</v>
      </c>
      <c r="K128" s="167">
        <v>1.2</v>
      </c>
      <c r="L128" s="167">
        <v>0.6</v>
      </c>
      <c r="M128" s="167">
        <v>1.2</v>
      </c>
      <c r="N128" s="167">
        <v>1</v>
      </c>
      <c r="O128" s="167">
        <v>0.4</v>
      </c>
      <c r="P128" s="167">
        <v>0.5</v>
      </c>
      <c r="Q128" s="168">
        <v>0.4</v>
      </c>
    </row>
    <row r="129" spans="1:17" ht="12.75" customHeight="1" x14ac:dyDescent="0.2">
      <c r="A129" s="127"/>
      <c r="B129" s="91" t="s">
        <v>1</v>
      </c>
      <c r="C129" s="167">
        <v>0.4</v>
      </c>
      <c r="D129" s="167">
        <v>0.3</v>
      </c>
      <c r="E129" s="167">
        <v>-0.6</v>
      </c>
      <c r="F129" s="167">
        <v>-0.3</v>
      </c>
      <c r="G129" s="167">
        <v>-0.9</v>
      </c>
      <c r="H129" s="167">
        <v>-0.4</v>
      </c>
      <c r="I129" s="167">
        <v>0.8</v>
      </c>
      <c r="J129" s="167">
        <v>0.4</v>
      </c>
      <c r="K129" s="167">
        <v>-0.6</v>
      </c>
      <c r="L129" s="167">
        <v>0.5</v>
      </c>
      <c r="M129" s="167">
        <v>0.5</v>
      </c>
      <c r="N129" s="167">
        <v>0.6</v>
      </c>
      <c r="O129" s="167">
        <v>0.6</v>
      </c>
      <c r="P129" s="167">
        <v>0.2</v>
      </c>
      <c r="Q129" s="168">
        <v>0.2</v>
      </c>
    </row>
    <row r="130" spans="1:17" ht="12.75" customHeight="1" x14ac:dyDescent="0.2">
      <c r="A130" s="127"/>
      <c r="B130" s="91" t="s">
        <v>2</v>
      </c>
      <c r="C130" s="167">
        <v>0.7</v>
      </c>
      <c r="D130" s="167">
        <v>0.5</v>
      </c>
      <c r="E130" s="167">
        <v>-1.7</v>
      </c>
      <c r="F130" s="167">
        <v>-0.6</v>
      </c>
      <c r="G130" s="167">
        <v>-2</v>
      </c>
      <c r="H130" s="167">
        <v>-0.2</v>
      </c>
      <c r="I130" s="167">
        <v>-2.4</v>
      </c>
      <c r="J130" s="167">
        <v>0.3</v>
      </c>
      <c r="K130" s="167">
        <v>1.5</v>
      </c>
      <c r="L130" s="167">
        <v>0.6</v>
      </c>
      <c r="M130" s="167">
        <v>1</v>
      </c>
      <c r="N130" s="167">
        <v>0.6</v>
      </c>
      <c r="O130" s="167">
        <v>0.7</v>
      </c>
      <c r="P130" s="167">
        <v>0.3</v>
      </c>
      <c r="Q130" s="168">
        <v>0.5</v>
      </c>
    </row>
    <row r="131" spans="1:17" ht="12.75" customHeight="1" x14ac:dyDescent="0.2">
      <c r="A131" s="127">
        <v>2016</v>
      </c>
      <c r="B131" s="91" t="s">
        <v>3</v>
      </c>
      <c r="C131" s="167">
        <v>0.3</v>
      </c>
      <c r="D131" s="167">
        <v>0.3</v>
      </c>
      <c r="E131" s="167">
        <v>-3.7</v>
      </c>
      <c r="F131" s="167">
        <v>0.1</v>
      </c>
      <c r="G131" s="167">
        <v>-1.9</v>
      </c>
      <c r="H131" s="167">
        <v>-0.1</v>
      </c>
      <c r="I131" s="167">
        <v>2.1</v>
      </c>
      <c r="J131" s="167">
        <v>1.8</v>
      </c>
      <c r="K131" s="167">
        <v>0.3</v>
      </c>
      <c r="L131" s="167">
        <v>0.4</v>
      </c>
      <c r="M131" s="167">
        <v>1.1000000000000001</v>
      </c>
      <c r="N131" s="167">
        <v>0.4</v>
      </c>
      <c r="O131" s="167">
        <v>0.5</v>
      </c>
      <c r="P131" s="167">
        <v>-0.2</v>
      </c>
      <c r="Q131" s="168">
        <v>0.1</v>
      </c>
    </row>
    <row r="132" spans="1:17" ht="12.75" customHeight="1" x14ac:dyDescent="0.2">
      <c r="A132" s="127"/>
      <c r="B132" s="91" t="s">
        <v>4</v>
      </c>
      <c r="C132" s="167">
        <v>0.2</v>
      </c>
      <c r="D132" s="167">
        <v>0.4</v>
      </c>
      <c r="E132" s="167">
        <v>-1.1000000000000001</v>
      </c>
      <c r="F132" s="167">
        <v>1.8</v>
      </c>
      <c r="G132" s="167">
        <v>2.2000000000000002</v>
      </c>
      <c r="H132" s="167">
        <v>1.2</v>
      </c>
      <c r="I132" s="167">
        <v>4.5999999999999996</v>
      </c>
      <c r="J132" s="167">
        <v>2.8</v>
      </c>
      <c r="K132" s="167">
        <v>1.7</v>
      </c>
      <c r="L132" s="167">
        <v>0.1</v>
      </c>
      <c r="M132" s="167">
        <v>0.5</v>
      </c>
      <c r="N132" s="167">
        <v>0.2</v>
      </c>
      <c r="O132" s="167">
        <v>0.3</v>
      </c>
      <c r="P132" s="167">
        <v>-0.4</v>
      </c>
      <c r="Q132" s="168">
        <v>0</v>
      </c>
    </row>
    <row r="133" spans="1:17" ht="12.75" customHeight="1" x14ac:dyDescent="0.2">
      <c r="A133" s="127"/>
      <c r="B133" s="91" t="s">
        <v>1</v>
      </c>
      <c r="C133" s="167">
        <v>0.5</v>
      </c>
      <c r="D133" s="167">
        <v>0.6</v>
      </c>
      <c r="E133" s="167">
        <v>-0.2</v>
      </c>
      <c r="F133" s="167">
        <v>-0.4</v>
      </c>
      <c r="G133" s="167">
        <v>5.0999999999999996</v>
      </c>
      <c r="H133" s="167">
        <v>-0.5</v>
      </c>
      <c r="I133" s="167">
        <v>-3.9</v>
      </c>
      <c r="J133" s="167">
        <v>0.1</v>
      </c>
      <c r="K133" s="167">
        <v>1.1000000000000001</v>
      </c>
      <c r="L133" s="167">
        <v>0.8</v>
      </c>
      <c r="M133" s="167">
        <v>0.9</v>
      </c>
      <c r="N133" s="167">
        <v>2.9</v>
      </c>
      <c r="O133" s="167">
        <v>0.7</v>
      </c>
      <c r="P133" s="167">
        <v>-0.1</v>
      </c>
      <c r="Q133" s="168">
        <v>0.3</v>
      </c>
    </row>
    <row r="134" spans="1:17" ht="12.75" customHeight="1" x14ac:dyDescent="0.2">
      <c r="A134" s="127"/>
      <c r="B134" s="91" t="s">
        <v>2</v>
      </c>
      <c r="C134" s="167">
        <v>0.7</v>
      </c>
      <c r="D134" s="167">
        <v>1</v>
      </c>
      <c r="E134" s="167">
        <v>0.6</v>
      </c>
      <c r="F134" s="167">
        <v>0.6</v>
      </c>
      <c r="G134" s="167">
        <v>-7.8</v>
      </c>
      <c r="H134" s="167">
        <v>1.3</v>
      </c>
      <c r="I134" s="167">
        <v>2.4</v>
      </c>
      <c r="J134" s="167">
        <v>0.6</v>
      </c>
      <c r="K134" s="167">
        <v>2.9</v>
      </c>
      <c r="L134" s="167">
        <v>0.8</v>
      </c>
      <c r="M134" s="167">
        <v>1.7</v>
      </c>
      <c r="N134" s="167">
        <v>1.8</v>
      </c>
      <c r="O134" s="167">
        <v>0.5</v>
      </c>
      <c r="P134" s="167">
        <v>0.1</v>
      </c>
      <c r="Q134" s="168">
        <v>0.6</v>
      </c>
    </row>
    <row r="135" spans="1:17" ht="12.75" customHeight="1" x14ac:dyDescent="0.2">
      <c r="A135" s="127">
        <v>2017</v>
      </c>
      <c r="B135" s="121" t="s">
        <v>3</v>
      </c>
      <c r="C135" s="167">
        <v>0.4</v>
      </c>
      <c r="D135" s="167">
        <v>0.4</v>
      </c>
      <c r="E135" s="167">
        <v>2.1</v>
      </c>
      <c r="F135" s="167">
        <v>0.3</v>
      </c>
      <c r="G135" s="167">
        <v>2.6</v>
      </c>
      <c r="H135" s="167">
        <v>0.5</v>
      </c>
      <c r="I135" s="167">
        <v>-3.9</v>
      </c>
      <c r="J135" s="167">
        <v>3.1</v>
      </c>
      <c r="K135" s="167">
        <v>3.2</v>
      </c>
      <c r="L135" s="167">
        <v>0.5</v>
      </c>
      <c r="M135" s="167">
        <v>-0.2</v>
      </c>
      <c r="N135" s="167">
        <v>0.4</v>
      </c>
      <c r="O135" s="167">
        <v>0.8</v>
      </c>
      <c r="P135" s="167">
        <v>0.5</v>
      </c>
      <c r="Q135" s="168">
        <v>0.3</v>
      </c>
    </row>
    <row r="136" spans="1:17" ht="12.75" customHeight="1" x14ac:dyDescent="0.2">
      <c r="A136" s="127"/>
      <c r="B136" s="128" t="s">
        <v>4</v>
      </c>
      <c r="C136" s="167">
        <v>0.3</v>
      </c>
      <c r="D136" s="167">
        <v>0.2</v>
      </c>
      <c r="E136" s="167">
        <v>0.6</v>
      </c>
      <c r="F136" s="167">
        <v>0.3</v>
      </c>
      <c r="G136" s="167">
        <v>1.5</v>
      </c>
      <c r="H136" s="167">
        <v>0.1</v>
      </c>
      <c r="I136" s="167">
        <v>0.9</v>
      </c>
      <c r="J136" s="167">
        <v>-0.8</v>
      </c>
      <c r="K136" s="167">
        <v>0.2</v>
      </c>
      <c r="L136" s="167">
        <v>0.4</v>
      </c>
      <c r="M136" s="167">
        <v>0.3</v>
      </c>
      <c r="N136" s="167">
        <v>1.2</v>
      </c>
      <c r="O136" s="167">
        <v>0.2</v>
      </c>
      <c r="P136" s="167">
        <v>0.3</v>
      </c>
      <c r="Q136" s="168">
        <v>0.1</v>
      </c>
    </row>
    <row r="137" spans="1:17" ht="12.75" customHeight="1" x14ac:dyDescent="0.2">
      <c r="A137" s="127"/>
      <c r="B137" s="135" t="s">
        <v>1</v>
      </c>
      <c r="C137" s="167">
        <v>0.5</v>
      </c>
      <c r="D137" s="167">
        <v>0.5</v>
      </c>
      <c r="E137" s="167">
        <v>0.6</v>
      </c>
      <c r="F137" s="167">
        <v>1</v>
      </c>
      <c r="G137" s="167">
        <v>0.1</v>
      </c>
      <c r="H137" s="167">
        <v>1.1000000000000001</v>
      </c>
      <c r="I137" s="167">
        <v>2.2000000000000002</v>
      </c>
      <c r="J137" s="167">
        <v>-0.5</v>
      </c>
      <c r="K137" s="167">
        <v>0.7</v>
      </c>
      <c r="L137" s="167">
        <v>0.4</v>
      </c>
      <c r="M137" s="167">
        <v>0.5</v>
      </c>
      <c r="N137" s="167">
        <v>0.7</v>
      </c>
      <c r="O137" s="167">
        <v>0.6</v>
      </c>
      <c r="P137" s="167">
        <v>-0.1</v>
      </c>
      <c r="Q137" s="168">
        <v>0.4</v>
      </c>
    </row>
    <row r="138" spans="1:17" ht="12.75" customHeight="1" x14ac:dyDescent="0.2">
      <c r="A138" s="127"/>
      <c r="B138" s="135" t="s">
        <v>2</v>
      </c>
      <c r="C138" s="167">
        <v>0.4</v>
      </c>
      <c r="D138" s="167">
        <v>0.5</v>
      </c>
      <c r="E138" s="167">
        <v>-0.1</v>
      </c>
      <c r="F138" s="167">
        <v>0.6</v>
      </c>
      <c r="G138" s="167">
        <v>-4.5</v>
      </c>
      <c r="H138" s="167">
        <v>1.5</v>
      </c>
      <c r="I138" s="167">
        <v>-0.8</v>
      </c>
      <c r="J138" s="167">
        <v>0</v>
      </c>
      <c r="K138" s="167">
        <v>0.3</v>
      </c>
      <c r="L138" s="167">
        <v>0.3</v>
      </c>
      <c r="M138" s="167">
        <v>0.2</v>
      </c>
      <c r="N138" s="167">
        <v>1.3</v>
      </c>
      <c r="O138" s="167">
        <v>0.4</v>
      </c>
      <c r="P138" s="167">
        <v>-0.3</v>
      </c>
      <c r="Q138" s="168">
        <v>0.3</v>
      </c>
    </row>
    <row r="139" spans="1:17" ht="12.75" customHeight="1" x14ac:dyDescent="0.2">
      <c r="A139" s="127">
        <v>2018</v>
      </c>
      <c r="B139" s="141" t="s">
        <v>3</v>
      </c>
      <c r="C139" s="167">
        <v>0.1</v>
      </c>
      <c r="D139" s="167">
        <v>0</v>
      </c>
      <c r="E139" s="167">
        <v>-1.6</v>
      </c>
      <c r="F139" s="167">
        <v>0.1</v>
      </c>
      <c r="G139" s="167">
        <v>2.7</v>
      </c>
      <c r="H139" s="167">
        <v>-0.2</v>
      </c>
      <c r="I139" s="167">
        <v>1.7</v>
      </c>
      <c r="J139" s="167">
        <v>-2.2000000000000002</v>
      </c>
      <c r="K139" s="167">
        <v>-1.6</v>
      </c>
      <c r="L139" s="167">
        <v>0.3</v>
      </c>
      <c r="M139" s="167">
        <v>0.2</v>
      </c>
      <c r="N139" s="167">
        <v>-0.2</v>
      </c>
      <c r="O139" s="167">
        <v>0.5</v>
      </c>
      <c r="P139" s="167">
        <v>0.2</v>
      </c>
      <c r="Q139" s="168">
        <v>-0.1</v>
      </c>
    </row>
    <row r="140" spans="1:17" ht="12.75" customHeight="1" x14ac:dyDescent="0.2">
      <c r="A140" s="127"/>
      <c r="B140" s="195" t="s">
        <v>4</v>
      </c>
      <c r="C140" s="167">
        <v>0.4</v>
      </c>
      <c r="D140" s="167">
        <v>0.4</v>
      </c>
      <c r="E140" s="167">
        <v>0</v>
      </c>
      <c r="F140" s="167">
        <v>-0.7</v>
      </c>
      <c r="G140" s="167">
        <v>1</v>
      </c>
      <c r="H140" s="167">
        <v>-0.4</v>
      </c>
      <c r="I140" s="167">
        <v>-4</v>
      </c>
      <c r="J140" s="167">
        <v>0.6</v>
      </c>
      <c r="K140" s="167">
        <v>0.5</v>
      </c>
      <c r="L140" s="167">
        <v>0.6</v>
      </c>
      <c r="M140" s="167">
        <v>1.7</v>
      </c>
      <c r="N140" s="167">
        <v>1.3</v>
      </c>
      <c r="O140" s="167">
        <v>0.2</v>
      </c>
      <c r="P140" s="167">
        <v>0.2</v>
      </c>
      <c r="Q140" s="168">
        <v>0.2</v>
      </c>
    </row>
    <row r="141" spans="1:17" ht="12.75" customHeight="1" x14ac:dyDescent="0.2">
      <c r="A141" s="127"/>
      <c r="B141" s="195" t="s">
        <v>1</v>
      </c>
      <c r="C141" s="167">
        <v>0.6</v>
      </c>
      <c r="D141" s="167">
        <v>0.6</v>
      </c>
      <c r="E141" s="167">
        <v>0.3</v>
      </c>
      <c r="F141" s="167">
        <v>0.6</v>
      </c>
      <c r="G141" s="167">
        <v>1.5</v>
      </c>
      <c r="H141" s="167">
        <v>0.4</v>
      </c>
      <c r="I141" s="167">
        <v>1.4</v>
      </c>
      <c r="J141" s="167">
        <v>0.9</v>
      </c>
      <c r="K141" s="167">
        <v>2.2999999999999998</v>
      </c>
      <c r="L141" s="167">
        <v>0.5</v>
      </c>
      <c r="M141" s="167">
        <v>0.9</v>
      </c>
      <c r="N141" s="167">
        <v>1.5</v>
      </c>
      <c r="O141" s="167">
        <v>0.4</v>
      </c>
      <c r="P141" s="167">
        <v>0</v>
      </c>
      <c r="Q141" s="168">
        <v>0.4</v>
      </c>
    </row>
    <row r="142" spans="1:17" x14ac:dyDescent="0.2">
      <c r="A142" s="86" t="s">
        <v>77</v>
      </c>
      <c r="C142" s="167"/>
      <c r="D142" s="177"/>
      <c r="E142" s="177"/>
      <c r="F142" s="177"/>
      <c r="G142" s="177"/>
      <c r="H142" s="177"/>
      <c r="I142" s="177"/>
      <c r="J142" s="177"/>
      <c r="K142" s="177"/>
      <c r="L142" s="177"/>
      <c r="M142" s="177"/>
      <c r="N142" s="177"/>
      <c r="O142" s="177"/>
      <c r="P142" s="177"/>
      <c r="Q142" s="178"/>
    </row>
    <row r="143" spans="1:17" s="100" customFormat="1" ht="18.75" customHeight="1" x14ac:dyDescent="0.2">
      <c r="A143" s="218" t="s">
        <v>270</v>
      </c>
      <c r="C143" s="298" t="s">
        <v>184</v>
      </c>
      <c r="D143" s="298" t="s">
        <v>192</v>
      </c>
      <c r="E143" s="298" t="s">
        <v>202</v>
      </c>
      <c r="F143" s="298" t="s">
        <v>203</v>
      </c>
      <c r="G143" s="298" t="s">
        <v>204</v>
      </c>
      <c r="H143" s="298" t="s">
        <v>205</v>
      </c>
      <c r="I143" s="298" t="s">
        <v>206</v>
      </c>
      <c r="J143" s="298" t="s">
        <v>207</v>
      </c>
      <c r="K143" s="298" t="s">
        <v>208</v>
      </c>
      <c r="L143" s="298" t="s">
        <v>209</v>
      </c>
      <c r="M143" s="298" t="s">
        <v>210</v>
      </c>
      <c r="N143" s="298" t="s">
        <v>190</v>
      </c>
      <c r="O143" s="298" t="s">
        <v>189</v>
      </c>
      <c r="P143" s="298" t="s">
        <v>188</v>
      </c>
      <c r="Q143" s="299" t="s">
        <v>220</v>
      </c>
    </row>
    <row r="144" spans="1:17" x14ac:dyDescent="0.2">
      <c r="A144" s="127">
        <v>2015</v>
      </c>
      <c r="B144" s="91" t="s">
        <v>3</v>
      </c>
      <c r="C144" s="167">
        <v>2.7</v>
      </c>
      <c r="D144" s="167">
        <v>3.3</v>
      </c>
      <c r="E144" s="167">
        <v>3.9</v>
      </c>
      <c r="F144" s="167">
        <v>1.5</v>
      </c>
      <c r="G144" s="167">
        <v>1.7</v>
      </c>
      <c r="H144" s="167">
        <v>1.4</v>
      </c>
      <c r="I144" s="167">
        <v>4.5</v>
      </c>
      <c r="J144" s="167">
        <v>-2.1</v>
      </c>
      <c r="K144" s="167">
        <v>6.7</v>
      </c>
      <c r="L144" s="167">
        <v>3.3</v>
      </c>
      <c r="M144" s="167">
        <v>5</v>
      </c>
      <c r="N144" s="167">
        <v>5.0999999999999996</v>
      </c>
      <c r="O144" s="167">
        <v>3.4</v>
      </c>
      <c r="P144" s="167">
        <v>1.3</v>
      </c>
      <c r="Q144" s="168">
        <v>1.9</v>
      </c>
    </row>
    <row r="145" spans="1:17" x14ac:dyDescent="0.2">
      <c r="A145" s="127"/>
      <c r="B145" s="91" t="s">
        <v>4</v>
      </c>
      <c r="C145" s="167">
        <v>2.4</v>
      </c>
      <c r="D145" s="167">
        <v>2.8</v>
      </c>
      <c r="E145" s="167">
        <v>2.4</v>
      </c>
      <c r="F145" s="167">
        <v>1.8</v>
      </c>
      <c r="G145" s="167">
        <v>10.3</v>
      </c>
      <c r="H145" s="167">
        <v>0.2</v>
      </c>
      <c r="I145" s="167">
        <v>1.7</v>
      </c>
      <c r="J145" s="167">
        <v>5</v>
      </c>
      <c r="K145" s="167">
        <v>5.7</v>
      </c>
      <c r="L145" s="167">
        <v>2.9</v>
      </c>
      <c r="M145" s="167">
        <v>4.9000000000000004</v>
      </c>
      <c r="N145" s="167">
        <v>4.5999999999999996</v>
      </c>
      <c r="O145" s="167">
        <v>2.7</v>
      </c>
      <c r="P145" s="167">
        <v>1.2</v>
      </c>
      <c r="Q145" s="168">
        <v>1.6</v>
      </c>
    </row>
    <row r="146" spans="1:17" x14ac:dyDescent="0.2">
      <c r="A146" s="127"/>
      <c r="B146" s="91" t="s">
        <v>1</v>
      </c>
      <c r="C146" s="167">
        <v>2.1</v>
      </c>
      <c r="D146" s="167">
        <v>2.1</v>
      </c>
      <c r="E146" s="167">
        <v>0.7</v>
      </c>
      <c r="F146" s="167">
        <v>1.2</v>
      </c>
      <c r="G146" s="167">
        <v>12.5</v>
      </c>
      <c r="H146" s="167">
        <v>-0.7</v>
      </c>
      <c r="I146" s="167">
        <v>-0.9</v>
      </c>
      <c r="J146" s="167">
        <v>5.7</v>
      </c>
      <c r="K146" s="167">
        <v>2.1</v>
      </c>
      <c r="L146" s="167">
        <v>2.5</v>
      </c>
      <c r="M146" s="167">
        <v>4.4000000000000004</v>
      </c>
      <c r="N146" s="167">
        <v>3.8</v>
      </c>
      <c r="O146" s="167">
        <v>2.4</v>
      </c>
      <c r="P146" s="167">
        <v>0.8</v>
      </c>
      <c r="Q146" s="168">
        <v>1.3</v>
      </c>
    </row>
    <row r="147" spans="1:17" x14ac:dyDescent="0.2">
      <c r="A147" s="127"/>
      <c r="B147" s="91" t="s">
        <v>2</v>
      </c>
      <c r="C147" s="167">
        <v>2.2000000000000002</v>
      </c>
      <c r="D147" s="167">
        <v>1.7</v>
      </c>
      <c r="E147" s="167">
        <v>-2.6</v>
      </c>
      <c r="F147" s="167">
        <v>0.3</v>
      </c>
      <c r="G147" s="167">
        <v>7.6</v>
      </c>
      <c r="H147" s="167">
        <v>-1.1000000000000001</v>
      </c>
      <c r="I147" s="167">
        <v>-1</v>
      </c>
      <c r="J147" s="167">
        <v>5.0999999999999996</v>
      </c>
      <c r="K147" s="167">
        <v>3.3</v>
      </c>
      <c r="L147" s="167">
        <v>2</v>
      </c>
      <c r="M147" s="167">
        <v>3.9</v>
      </c>
      <c r="N147" s="167">
        <v>2.8</v>
      </c>
      <c r="O147" s="167">
        <v>2</v>
      </c>
      <c r="P147" s="167">
        <v>0.5</v>
      </c>
      <c r="Q147" s="168">
        <v>1.4</v>
      </c>
    </row>
    <row r="148" spans="1:17" x14ac:dyDescent="0.2">
      <c r="A148" s="127">
        <v>2016</v>
      </c>
      <c r="B148" s="91" t="s">
        <v>3</v>
      </c>
      <c r="C148" s="167">
        <v>2.1</v>
      </c>
      <c r="D148" s="167">
        <v>1.7</v>
      </c>
      <c r="E148" s="167">
        <v>-5</v>
      </c>
      <c r="F148" s="167">
        <v>-0.1</v>
      </c>
      <c r="G148" s="167">
        <v>3.3</v>
      </c>
      <c r="H148" s="167">
        <v>-1.1000000000000001</v>
      </c>
      <c r="I148" s="167">
        <v>-1.4</v>
      </c>
      <c r="J148" s="167">
        <v>6.8</v>
      </c>
      <c r="K148" s="167">
        <v>2.5</v>
      </c>
      <c r="L148" s="167">
        <v>2.1</v>
      </c>
      <c r="M148" s="167">
        <v>3.9</v>
      </c>
      <c r="N148" s="167">
        <v>2.6</v>
      </c>
      <c r="O148" s="167">
        <v>2.1</v>
      </c>
      <c r="P148" s="167">
        <v>0.8</v>
      </c>
      <c r="Q148" s="168">
        <v>1.2</v>
      </c>
    </row>
    <row r="149" spans="1:17" x14ac:dyDescent="0.2">
      <c r="A149" s="127"/>
      <c r="B149" s="91" t="s">
        <v>4</v>
      </c>
      <c r="C149" s="167">
        <v>1.7</v>
      </c>
      <c r="D149" s="167">
        <v>1.6</v>
      </c>
      <c r="E149" s="167">
        <v>-6.8</v>
      </c>
      <c r="F149" s="167">
        <v>1</v>
      </c>
      <c r="G149" s="167">
        <v>-2.5</v>
      </c>
      <c r="H149" s="167">
        <v>0.5</v>
      </c>
      <c r="I149" s="167">
        <v>5</v>
      </c>
      <c r="J149" s="167">
        <v>5.4</v>
      </c>
      <c r="K149" s="167">
        <v>3</v>
      </c>
      <c r="L149" s="167">
        <v>1.6</v>
      </c>
      <c r="M149" s="167">
        <v>3.2</v>
      </c>
      <c r="N149" s="167">
        <v>1.8</v>
      </c>
      <c r="O149" s="167">
        <v>2</v>
      </c>
      <c r="P149" s="167">
        <v>-0.1</v>
      </c>
      <c r="Q149" s="168">
        <v>0.8</v>
      </c>
    </row>
    <row r="150" spans="1:17" x14ac:dyDescent="0.2">
      <c r="A150" s="127"/>
      <c r="B150" s="91" t="s">
        <v>1</v>
      </c>
      <c r="C150" s="167">
        <v>1.7</v>
      </c>
      <c r="D150" s="167">
        <v>1.9</v>
      </c>
      <c r="E150" s="167">
        <v>-6.5</v>
      </c>
      <c r="F150" s="167">
        <v>0.9</v>
      </c>
      <c r="G150" s="167">
        <v>3.3</v>
      </c>
      <c r="H150" s="167">
        <v>0.4</v>
      </c>
      <c r="I150" s="167">
        <v>0.1</v>
      </c>
      <c r="J150" s="167">
        <v>5.0999999999999996</v>
      </c>
      <c r="K150" s="167">
        <v>4.7</v>
      </c>
      <c r="L150" s="167">
        <v>1.9</v>
      </c>
      <c r="M150" s="167">
        <v>3.7</v>
      </c>
      <c r="N150" s="167">
        <v>4</v>
      </c>
      <c r="O150" s="167">
        <v>2.1</v>
      </c>
      <c r="P150" s="167">
        <v>-0.3</v>
      </c>
      <c r="Q150" s="168">
        <v>0.9</v>
      </c>
    </row>
    <row r="151" spans="1:17" x14ac:dyDescent="0.2">
      <c r="A151" s="127"/>
      <c r="B151" s="91" t="s">
        <v>2</v>
      </c>
      <c r="C151" s="167">
        <v>1.7</v>
      </c>
      <c r="D151" s="167">
        <v>2.2999999999999998</v>
      </c>
      <c r="E151" s="167">
        <v>-4.3</v>
      </c>
      <c r="F151" s="167">
        <v>2.1</v>
      </c>
      <c r="G151" s="167">
        <v>-2.8</v>
      </c>
      <c r="H151" s="167">
        <v>1.9</v>
      </c>
      <c r="I151" s="167">
        <v>5</v>
      </c>
      <c r="J151" s="167">
        <v>5.3</v>
      </c>
      <c r="K151" s="167">
        <v>6.1</v>
      </c>
      <c r="L151" s="167">
        <v>2.1</v>
      </c>
      <c r="M151" s="167">
        <v>4.4000000000000004</v>
      </c>
      <c r="N151" s="167">
        <v>5.3</v>
      </c>
      <c r="O151" s="167">
        <v>1.9</v>
      </c>
      <c r="P151" s="167">
        <v>-0.5</v>
      </c>
      <c r="Q151" s="168">
        <v>1</v>
      </c>
    </row>
    <row r="152" spans="1:17" x14ac:dyDescent="0.2">
      <c r="A152" s="127">
        <v>2017</v>
      </c>
      <c r="B152" s="121" t="s">
        <v>3</v>
      </c>
      <c r="C152" s="167">
        <v>1.8</v>
      </c>
      <c r="D152" s="167">
        <v>2.4</v>
      </c>
      <c r="E152" s="167">
        <v>1.5</v>
      </c>
      <c r="F152" s="167">
        <v>2.2999999999999998</v>
      </c>
      <c r="G152" s="167">
        <v>1.6</v>
      </c>
      <c r="H152" s="167">
        <v>2.5</v>
      </c>
      <c r="I152" s="167">
        <v>-1.2</v>
      </c>
      <c r="J152" s="167">
        <v>6.7</v>
      </c>
      <c r="K152" s="167">
        <v>9.1999999999999993</v>
      </c>
      <c r="L152" s="167">
        <v>2.2000000000000002</v>
      </c>
      <c r="M152" s="167">
        <v>3</v>
      </c>
      <c r="N152" s="167">
        <v>5.4</v>
      </c>
      <c r="O152" s="167">
        <v>2.2999999999999998</v>
      </c>
      <c r="P152" s="167">
        <v>0.2</v>
      </c>
      <c r="Q152" s="168">
        <v>1.2</v>
      </c>
    </row>
    <row r="153" spans="1:17" x14ac:dyDescent="0.2">
      <c r="A153" s="127"/>
      <c r="B153" s="128" t="s">
        <v>4</v>
      </c>
      <c r="C153" s="167">
        <v>1.9</v>
      </c>
      <c r="D153" s="167">
        <v>2.2000000000000002</v>
      </c>
      <c r="E153" s="167">
        <v>3.2</v>
      </c>
      <c r="F153" s="167">
        <v>0.7</v>
      </c>
      <c r="G153" s="167">
        <v>0.9</v>
      </c>
      <c r="H153" s="167">
        <v>1.4</v>
      </c>
      <c r="I153" s="167">
        <v>-4.5999999999999996</v>
      </c>
      <c r="J153" s="167">
        <v>2.9</v>
      </c>
      <c r="K153" s="167">
        <v>7.6</v>
      </c>
      <c r="L153" s="167">
        <v>2.5</v>
      </c>
      <c r="M153" s="167">
        <v>2.7</v>
      </c>
      <c r="N153" s="167">
        <v>6.4</v>
      </c>
      <c r="O153" s="167">
        <v>2.2000000000000002</v>
      </c>
      <c r="P153" s="167">
        <v>0.8</v>
      </c>
      <c r="Q153" s="168">
        <v>1.3</v>
      </c>
    </row>
    <row r="154" spans="1:17" x14ac:dyDescent="0.2">
      <c r="A154" s="127"/>
      <c r="B154" s="135" t="s">
        <v>1</v>
      </c>
      <c r="C154" s="167">
        <v>2</v>
      </c>
      <c r="D154" s="167">
        <v>2.1</v>
      </c>
      <c r="E154" s="167">
        <v>4</v>
      </c>
      <c r="F154" s="167">
        <v>2.2000000000000002</v>
      </c>
      <c r="G154" s="167">
        <v>-4</v>
      </c>
      <c r="H154" s="167">
        <v>3</v>
      </c>
      <c r="I154" s="167">
        <v>1.4</v>
      </c>
      <c r="J154" s="167">
        <v>2.2999999999999998</v>
      </c>
      <c r="K154" s="167">
        <v>7.1</v>
      </c>
      <c r="L154" s="167">
        <v>2.1</v>
      </c>
      <c r="M154" s="167">
        <v>2.4</v>
      </c>
      <c r="N154" s="167">
        <v>4.2</v>
      </c>
      <c r="O154" s="167">
        <v>2.1</v>
      </c>
      <c r="P154" s="167">
        <v>0.8</v>
      </c>
      <c r="Q154" s="168">
        <v>1.3</v>
      </c>
    </row>
    <row r="155" spans="1:17" s="100" customFormat="1" x14ac:dyDescent="0.2">
      <c r="A155" s="127"/>
      <c r="B155" s="135" t="s">
        <v>2</v>
      </c>
      <c r="C155" s="167">
        <v>1.6</v>
      </c>
      <c r="D155" s="167">
        <v>1.6</v>
      </c>
      <c r="E155" s="167">
        <v>3.2</v>
      </c>
      <c r="F155" s="167">
        <v>2.2000000000000002</v>
      </c>
      <c r="G155" s="167">
        <v>-0.5</v>
      </c>
      <c r="H155" s="167">
        <v>3.2</v>
      </c>
      <c r="I155" s="167">
        <v>-1.7</v>
      </c>
      <c r="J155" s="167">
        <v>1.7</v>
      </c>
      <c r="K155" s="167">
        <v>4.5</v>
      </c>
      <c r="L155" s="167">
        <v>1.6</v>
      </c>
      <c r="M155" s="167">
        <v>0.8</v>
      </c>
      <c r="N155" s="167">
        <v>3.7</v>
      </c>
      <c r="O155" s="167">
        <v>2</v>
      </c>
      <c r="P155" s="167">
        <v>0.4</v>
      </c>
      <c r="Q155" s="168">
        <v>1</v>
      </c>
    </row>
    <row r="156" spans="1:17" x14ac:dyDescent="0.2">
      <c r="A156" s="127">
        <v>2018</v>
      </c>
      <c r="B156" s="141" t="s">
        <v>3</v>
      </c>
      <c r="C156" s="167">
        <v>1.3</v>
      </c>
      <c r="D156" s="167">
        <v>1.2</v>
      </c>
      <c r="E156" s="167">
        <v>-0.6</v>
      </c>
      <c r="F156" s="167">
        <v>2</v>
      </c>
      <c r="G156" s="167">
        <v>-0.4</v>
      </c>
      <c r="H156" s="167">
        <v>2.5</v>
      </c>
      <c r="I156" s="167">
        <v>4</v>
      </c>
      <c r="J156" s="167">
        <v>-3.5</v>
      </c>
      <c r="K156" s="167">
        <v>-0.4</v>
      </c>
      <c r="L156" s="167">
        <v>1.4</v>
      </c>
      <c r="M156" s="167">
        <v>1.3</v>
      </c>
      <c r="N156" s="167">
        <v>3</v>
      </c>
      <c r="O156" s="167">
        <v>1.8</v>
      </c>
      <c r="P156" s="167">
        <v>0.2</v>
      </c>
      <c r="Q156" s="168">
        <v>0.6</v>
      </c>
    </row>
    <row r="157" spans="1:17" x14ac:dyDescent="0.2">
      <c r="B157" s="195" t="s">
        <v>4</v>
      </c>
      <c r="C157" s="167">
        <v>1.4</v>
      </c>
      <c r="D157" s="167">
        <v>1.4</v>
      </c>
      <c r="E157" s="167">
        <v>-1.2</v>
      </c>
      <c r="F157" s="167">
        <v>1.1000000000000001</v>
      </c>
      <c r="G157" s="167">
        <v>-0.9</v>
      </c>
      <c r="H157" s="167">
        <v>2</v>
      </c>
      <c r="I157" s="167">
        <v>-1</v>
      </c>
      <c r="J157" s="167">
        <v>-2.1</v>
      </c>
      <c r="K157" s="167">
        <v>-0.1</v>
      </c>
      <c r="L157" s="167">
        <v>1.6</v>
      </c>
      <c r="M157" s="167">
        <v>2.7</v>
      </c>
      <c r="N157" s="167">
        <v>3.1</v>
      </c>
      <c r="O157" s="167">
        <v>1.8</v>
      </c>
      <c r="P157" s="167">
        <v>0.1</v>
      </c>
      <c r="Q157" s="168">
        <v>0.8</v>
      </c>
    </row>
    <row r="158" spans="1:17" ht="13.5" thickBot="1" x14ac:dyDescent="0.25">
      <c r="A158" s="362"/>
      <c r="B158" s="231" t="s">
        <v>1</v>
      </c>
      <c r="C158" s="349">
        <v>1.5</v>
      </c>
      <c r="D158" s="349">
        <v>1.5</v>
      </c>
      <c r="E158" s="349">
        <v>-1.5</v>
      </c>
      <c r="F158" s="349">
        <v>0.7</v>
      </c>
      <c r="G158" s="349">
        <v>0.5</v>
      </c>
      <c r="H158" s="349">
        <v>1.3</v>
      </c>
      <c r="I158" s="349">
        <v>-1.8</v>
      </c>
      <c r="J158" s="349">
        <v>-0.7</v>
      </c>
      <c r="K158" s="349">
        <v>1.6</v>
      </c>
      <c r="L158" s="349">
        <v>1.7</v>
      </c>
      <c r="M158" s="349">
        <v>3.1</v>
      </c>
      <c r="N158" s="349">
        <v>4</v>
      </c>
      <c r="O158" s="349">
        <v>1.5</v>
      </c>
      <c r="P158" s="374">
        <v>0.1</v>
      </c>
      <c r="Q158" s="349">
        <v>0.9</v>
      </c>
    </row>
    <row r="159" spans="1:17" x14ac:dyDescent="0.2">
      <c r="A159" s="83" t="s">
        <v>176</v>
      </c>
      <c r="B159" s="99"/>
      <c r="C159" s="119"/>
      <c r="D159" s="119"/>
      <c r="E159" s="119"/>
      <c r="F159" s="119"/>
      <c r="G159" s="119"/>
      <c r="H159" s="119"/>
      <c r="I159" s="119"/>
      <c r="J159" s="119"/>
      <c r="K159" s="119"/>
      <c r="L159" s="119"/>
      <c r="M159" s="119"/>
      <c r="N159" s="119"/>
      <c r="O159" s="119"/>
      <c r="P159" s="119"/>
      <c r="Q159" s="119"/>
    </row>
    <row r="160" spans="1:17" ht="12.75" customHeight="1" x14ac:dyDescent="0.2">
      <c r="A160" s="83" t="s">
        <v>216</v>
      </c>
      <c r="B160" s="99"/>
      <c r="C160" s="119"/>
      <c r="D160" s="119"/>
      <c r="E160" s="119"/>
      <c r="F160" s="119"/>
      <c r="G160" s="119"/>
      <c r="H160" s="119"/>
      <c r="I160" s="119"/>
      <c r="J160" s="119"/>
      <c r="K160" s="119"/>
      <c r="L160" s="119"/>
      <c r="M160" s="119"/>
      <c r="N160" s="119"/>
      <c r="O160" s="119"/>
      <c r="P160" s="119"/>
      <c r="Q160" s="119"/>
    </row>
    <row r="161" spans="1:17" ht="12.75" customHeight="1" x14ac:dyDescent="0.2">
      <c r="A161" s="83" t="s">
        <v>221</v>
      </c>
      <c r="B161" s="99"/>
      <c r="C161" s="119"/>
      <c r="D161" s="119"/>
      <c r="E161" s="119"/>
      <c r="F161" s="119"/>
      <c r="G161" s="119"/>
      <c r="H161" s="119"/>
      <c r="I161" s="119"/>
      <c r="J161" s="119"/>
      <c r="K161" s="119"/>
      <c r="L161" s="119"/>
      <c r="M161" s="119"/>
      <c r="N161" s="119"/>
      <c r="O161" s="119"/>
      <c r="P161" s="119"/>
      <c r="Q161" s="119"/>
    </row>
  </sheetData>
  <mergeCells count="3">
    <mergeCell ref="A1:P1"/>
    <mergeCell ref="A5:C5"/>
    <mergeCell ref="B3:P3"/>
  </mergeCells>
  <pageMargins left="0.55118110236220474" right="0.55118110236220474" top="0.78740157480314965" bottom="0.78740157480314965" header="0.51181102362204722" footer="0.51181102362204722"/>
  <pageSetup paperSize="9" scale="4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K2LS and ABMI</vt:lpstr>
      <vt:lpstr>Recession checker</vt:lpstr>
      <vt:lpstr>Ready Reckoner</vt:lpstr>
      <vt:lpstr>Contents</vt:lpstr>
      <vt:lpstr>Table 1.1</vt:lpstr>
      <vt:lpstr>Table 1.2</vt:lpstr>
      <vt:lpstr>Table 1.3</vt:lpstr>
      <vt:lpstr>Table 1.4</vt:lpstr>
      <vt:lpstr>Table 1.5</vt:lpstr>
      <vt:lpstr>Table 1.1R</vt:lpstr>
      <vt:lpstr>Inkscape chart 1 original</vt:lpstr>
      <vt:lpstr>Inkscape chart 2 original</vt:lpstr>
      <vt:lpstr>Inkscape chart 3 (2)</vt:lpstr>
      <vt:lpstr>Inkscape chart 5 (2)</vt:lpstr>
      <vt:lpstr>Contents!Print_Area</vt:lpstr>
      <vt:lpstr>'Ready Reckoner'!Print_Area</vt:lpstr>
      <vt:lpstr>'Table 1.1'!Print_Area</vt:lpstr>
      <vt:lpstr>'Table 1.2'!Print_Area</vt:lpstr>
      <vt:lpstr>'Table 1.3'!Print_Area</vt:lpstr>
      <vt:lpstr>'Table 1.4'!Print_Area</vt:lpstr>
      <vt:lpstr>'Table 1.5'!Print_Area</vt:lpstr>
    </vt:vector>
  </TitlesOfParts>
  <Company>The 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2000-04-17T10:56:53Z</dcterms:created>
  <cp:lastPrinted>2019-01-25T10:05:36Z</cp:lastPrinted>
  <dcterms:modified xsi:type="dcterms:W3CDTF">2019-02-06T11:37:38Z</dcterms:modified>
</cp:coreProperties>
</file>