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chartsheet+xml" PartName="/xl/chartsheets/sheet1.xml"/>
  <Override ContentType="application/vnd.openxmlformats-officedocument.spreadsheetml.chartsheet+xml" PartName="/xl/chartsheets/sheet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7905"/>
  </bookViews>
  <sheets>
    <sheet name="Cover Sheet" sheetId="10" r:id="rId1"/>
    <sheet name="Table 1" sheetId="5" r:id="rId2"/>
    <sheet name="Table 2" sheetId="1" r:id="rId3"/>
    <sheet name="Table 3" sheetId="2" r:id="rId4"/>
    <sheet name="Table 4" sheetId="11" r:id="rId5"/>
    <sheet name="Chart1" sheetId="7" r:id="rId6"/>
    <sheet name="Chart2" sheetId="13" r:id="rId7"/>
  </sheets>
  <calcPr calcId="145621"/>
</workbook>
</file>

<file path=xl/calcChain.xml><?xml version="1.0" encoding="utf-8"?>
<calcChain xmlns="http://schemas.openxmlformats.org/spreadsheetml/2006/main">
  <c r="C36" i="1" l="1"/>
  <c r="C14" i="1"/>
  <c r="H48" i="2"/>
  <c r="I48" i="2"/>
  <c r="J48" i="2"/>
  <c r="K48" i="2"/>
  <c r="L48" i="2"/>
  <c r="M48" i="2"/>
  <c r="C48" i="2"/>
  <c r="D48" i="2"/>
  <c r="E48" i="2"/>
  <c r="F48" i="2"/>
  <c r="G48" i="2"/>
  <c r="D5" i="11"/>
  <c r="E5" i="11" s="1"/>
  <c r="D6" i="11"/>
  <c r="E6" i="11" s="1"/>
  <c r="D7" i="11"/>
  <c r="E7" i="11" s="1"/>
  <c r="D8" i="11"/>
  <c r="E8" i="11" s="1"/>
  <c r="D9" i="11"/>
  <c r="E9" i="11" s="1"/>
  <c r="D10" i="11"/>
  <c r="E10" i="11" s="1"/>
  <c r="D11" i="11"/>
  <c r="E11" i="11" s="1"/>
  <c r="D12" i="11"/>
  <c r="E12" i="11" s="1"/>
  <c r="D13" i="11"/>
  <c r="E13" i="11" s="1"/>
  <c r="D14" i="11"/>
  <c r="E14" i="11" s="1"/>
  <c r="D15" i="11"/>
  <c r="E15" i="11" s="1"/>
  <c r="D16" i="11"/>
  <c r="E16" i="11" s="1"/>
  <c r="D17" i="11"/>
  <c r="E17" i="11" s="1"/>
  <c r="D18" i="11"/>
  <c r="E18" i="11" s="1"/>
  <c r="D19" i="11"/>
  <c r="E19" i="11" s="1"/>
  <c r="D20" i="11"/>
  <c r="E20" i="11" s="1"/>
  <c r="D21" i="11"/>
  <c r="E21" i="11" s="1"/>
  <c r="D22" i="11"/>
  <c r="E22" i="11" s="1"/>
  <c r="D23" i="11"/>
  <c r="E23" i="11" s="1"/>
  <c r="D24" i="11"/>
  <c r="E24" i="11" s="1"/>
  <c r="D25" i="11"/>
  <c r="E25" i="11" s="1"/>
  <c r="D26" i="11"/>
  <c r="E26" i="11" s="1"/>
  <c r="D27" i="11"/>
  <c r="E27" i="11" s="1"/>
  <c r="D28" i="11"/>
  <c r="E28" i="11" s="1"/>
  <c r="D29" i="11"/>
  <c r="E29" i="11" s="1"/>
  <c r="D30" i="11"/>
  <c r="E30" i="11" s="1"/>
  <c r="D31" i="11"/>
  <c r="E31" i="11" s="1"/>
  <c r="D32" i="11"/>
  <c r="E32" i="11" s="1"/>
  <c r="D33" i="11"/>
  <c r="E33" i="11" s="1"/>
  <c r="D34" i="11"/>
  <c r="E34" i="11" s="1"/>
  <c r="D35" i="11"/>
  <c r="E35" i="11" s="1"/>
  <c r="D36" i="11"/>
  <c r="D4" i="11"/>
  <c r="F36"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4" i="1"/>
  <c r="F4" i="11" l="1"/>
  <c r="E4" i="11"/>
  <c r="E36" i="11" s="1"/>
  <c r="I32" i="11"/>
  <c r="F32" i="11"/>
  <c r="I28" i="11"/>
  <c r="F28" i="11"/>
  <c r="I24" i="11"/>
  <c r="F24" i="11"/>
  <c r="I20" i="11"/>
  <c r="F20" i="11"/>
  <c r="I16" i="11"/>
  <c r="F16" i="11"/>
  <c r="I12" i="11"/>
  <c r="F12" i="11"/>
  <c r="I8" i="11"/>
  <c r="F8" i="11"/>
  <c r="I35" i="11"/>
  <c r="F35" i="11"/>
  <c r="I31" i="11"/>
  <c r="F31" i="11"/>
  <c r="I27" i="11"/>
  <c r="F27" i="11"/>
  <c r="I23" i="11"/>
  <c r="F23" i="11"/>
  <c r="I19" i="11"/>
  <c r="F19" i="11"/>
  <c r="I15" i="11"/>
  <c r="F15" i="11"/>
  <c r="I11" i="11"/>
  <c r="F11" i="11"/>
  <c r="I7" i="11"/>
  <c r="F7" i="11"/>
  <c r="I34" i="11"/>
  <c r="F34" i="11"/>
  <c r="I30" i="11"/>
  <c r="F30" i="11"/>
  <c r="I26" i="11"/>
  <c r="F26" i="11"/>
  <c r="I22" i="11"/>
  <c r="F22" i="11"/>
  <c r="I18" i="11"/>
  <c r="F18" i="11"/>
  <c r="I14" i="11"/>
  <c r="F14" i="11"/>
  <c r="I10" i="11"/>
  <c r="F10" i="11"/>
  <c r="I6" i="11"/>
  <c r="F6" i="11"/>
  <c r="I33" i="11"/>
  <c r="F33" i="11"/>
  <c r="I29" i="11"/>
  <c r="F29" i="11"/>
  <c r="I25" i="11"/>
  <c r="F25" i="11"/>
  <c r="I21" i="11"/>
  <c r="F21" i="11"/>
  <c r="I17" i="11"/>
  <c r="F17" i="11"/>
  <c r="I13" i="11"/>
  <c r="F13" i="11"/>
  <c r="I9" i="11"/>
  <c r="F9" i="11"/>
  <c r="I5" i="11"/>
  <c r="F5" i="11"/>
  <c r="I4" i="11"/>
  <c r="H4" i="11"/>
  <c r="I36" i="11"/>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5" i="5"/>
  <c r="F36" i="11" l="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4" i="11"/>
  <c r="H36" i="11" l="1"/>
  <c r="G36" i="11"/>
  <c r="B48" i="2" l="1"/>
</calcChain>
</file>

<file path=xl/sharedStrings.xml><?xml version="1.0" encoding="utf-8"?>
<sst xmlns="http://schemas.openxmlformats.org/spreadsheetml/2006/main" count="274" uniqueCount="101">
  <si>
    <t>Aberdeen City</t>
  </si>
  <si>
    <t>Aberdeenshire</t>
  </si>
  <si>
    <t>Angus</t>
  </si>
  <si>
    <t>Argyll &amp; Bute</t>
  </si>
  <si>
    <t>Clackmannanshire</t>
  </si>
  <si>
    <t>Dumfries &amp; Galloway</t>
  </si>
  <si>
    <t>Dundee City</t>
  </si>
  <si>
    <t>East Ayrshire</t>
  </si>
  <si>
    <t>East Dunbartonshire</t>
  </si>
  <si>
    <t>East Lothian</t>
  </si>
  <si>
    <t>East Renfrewshire</t>
  </si>
  <si>
    <t>Edinburgh</t>
  </si>
  <si>
    <t>Eilean Siar</t>
  </si>
  <si>
    <t>Falkirk</t>
  </si>
  <si>
    <t>Fife</t>
  </si>
  <si>
    <t>Glasgow City</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</si>
  <si>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</si>
  <si>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</si>
  <si>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</si>
  <si>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</si>
  <si>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</si>
  <si>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</si>
  <si>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</si>
  <si>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</si>
  <si>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</si>
  <si>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</si>
  <si>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</si>
  <si>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</si>
  <si>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</si>
  <si>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</si>
  <si>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</si>
  <si>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</si>
  <si>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Scotland</t>
  </si>
  <si>
    <t>Local Authority</t>
  </si>
  <si>
    <t>Applications</t>
  </si>
  <si>
    <t>Determinations</t>
  </si>
  <si>
    <t>Awards</t>
  </si>
  <si>
    <t>Total Award Value Spent</t>
  </si>
  <si>
    <t>Figures rounded to the nearest pound.</t>
  </si>
  <si>
    <t>April</t>
  </si>
  <si>
    <t xml:space="preserve">May </t>
  </si>
  <si>
    <t>June</t>
  </si>
  <si>
    <t>July</t>
  </si>
  <si>
    <t>August</t>
  </si>
  <si>
    <t>September</t>
  </si>
  <si>
    <t>Total</t>
  </si>
  <si>
    <t>Argyll and Bute</t>
  </si>
  <si>
    <t>Dumfries and Galloway</t>
  </si>
  <si>
    <t>Edinburgh, City of</t>
  </si>
  <si>
    <t>Orkney Islands</t>
  </si>
  <si>
    <t>Perth and Kinross</t>
  </si>
  <si>
    <t>Shetland Islands</t>
  </si>
  <si>
    <t>Table 1: Allocation of DHP funding for 2017/18 as agreed with COSLA</t>
  </si>
  <si>
    <t>Actual Spent or Committed 2016/17</t>
  </si>
  <si>
    <t>Actual Spent or Committed 2017/18</t>
  </si>
  <si>
    <t>May</t>
  </si>
  <si>
    <t>October</t>
  </si>
  <si>
    <t>1. Clackmannanshire were unable to provide data on amount spent or committed on 30 September. They have instead provided a figure for 21 September.</t>
  </si>
  <si>
    <r>
      <t>Clackmannanshire</t>
    </r>
    <r>
      <rPr>
        <vertAlign val="superscript"/>
        <sz val="10"/>
        <color theme="1"/>
        <rFont val="Arial"/>
        <family val="2"/>
      </rPr>
      <t>1</t>
    </r>
  </si>
  <si>
    <r>
      <t>East Ayrshire</t>
    </r>
    <r>
      <rPr>
        <vertAlign val="superscript"/>
        <sz val="10"/>
        <color theme="1"/>
        <rFont val="Arial"/>
        <family val="2"/>
      </rPr>
      <t>2</t>
    </r>
  </si>
  <si>
    <r>
      <t>North Lanarkshire</t>
    </r>
    <r>
      <rPr>
        <vertAlign val="superscript"/>
        <sz val="10"/>
        <color theme="1"/>
        <rFont val="Arial"/>
        <family val="2"/>
      </rPr>
      <t>2</t>
    </r>
  </si>
  <si>
    <r>
      <t>Other DHPs</t>
    </r>
    <r>
      <rPr>
        <b/>
        <vertAlign val="superscript"/>
        <sz val="10"/>
        <color theme="1"/>
        <rFont val="Arial"/>
        <family val="2"/>
      </rPr>
      <t>2</t>
    </r>
  </si>
  <si>
    <t>1. This represents 80% of the estimated spend on the bedroom tax. A second tranche of funding will follow and reimburse local authorities for their spending over and above tranche 1 funding in mitigating the bedroom tax</t>
  </si>
  <si>
    <t>2. This includes Core funding, Local Housing Allowance and Benefit Cap funding</t>
  </si>
  <si>
    <t>Whilst figures generally increase month on month in each LA area, some awards committed through to the end of 2017/18 may be cancelled, for example if a person moves house and no longer requires DHP assistance.  As a result, this can lead to small monthly reductions in the amount of DHP awards spent or committed in some LAs.</t>
  </si>
  <si>
    <t>November</t>
  </si>
  <si>
    <t>December</t>
  </si>
  <si>
    <t>January</t>
  </si>
  <si>
    <t>February</t>
  </si>
  <si>
    <t>March</t>
  </si>
  <si>
    <t>Local authority</t>
  </si>
  <si>
    <t>% of Estimated Funding Spent or Committed</t>
  </si>
  <si>
    <r>
      <t>East Renfrewshire</t>
    </r>
    <r>
      <rPr>
        <vertAlign val="superscript"/>
        <sz val="10"/>
        <color theme="1"/>
        <rFont val="Arial"/>
        <family val="2"/>
      </rPr>
      <t>2</t>
    </r>
  </si>
  <si>
    <t>2. East Renfrewshire cannot provide data on number of decisions. This is because their system does not record determinations which are ‘unsuccessful’. The number of determinations has been assumed to be the same as the number of applications.</t>
  </si>
  <si>
    <t>2. East Ayrshire and North Lanarkshire could not provide any data on DHP actual or committed spend for April or May 2017 due to a problem with their reporting system. This will also mean that the total amount spent or committed in April and May for Scotland is an underestimate. However from June onwards all local authorities have provided amount spent or committed.</t>
  </si>
  <si>
    <t>Table 2:  DHP Applications, Determinations, Awards and Total Award Value from 1 April 2017 to 31 March 2018</t>
  </si>
  <si>
    <t>Table 3: Total value of DHPs spent or committed for 2017/18 at the end of each month, 1 April 2017 to 31 March 2018</t>
  </si>
  <si>
    <t>For Chart 1:</t>
  </si>
  <si>
    <t>For Chart 2:</t>
  </si>
  <si>
    <t>100% line</t>
  </si>
  <si>
    <t>A number of local authorities have fewer applications than decisions and awards (Aberdeenshire, Dundee City, East Dunbartonshire, Glasgow City and Moray) because they have systems and processes set up so that a single application can have multiple decisions and awards made. This typically reflects RSRS cases where awards have been extended from the previous year, but for which no new applications have been required by the Local Authority. These figures have not been amended (as done in previous publications) to show a higher application than decision and award rate. Additionally, some decisions may have been taken on applications received prior to 1 April 2017.</t>
  </si>
  <si>
    <t>Total award value spent</t>
  </si>
  <si>
    <t>Average award value</t>
  </si>
  <si>
    <t>% of total estimated funding spent</t>
  </si>
  <si>
    <r>
      <t>Tranche 1 Bedroom Tax mitigation</t>
    </r>
    <r>
      <rPr>
        <b/>
        <vertAlign val="superscript"/>
        <sz val="10"/>
        <color theme="1"/>
        <rFont val="Arial"/>
        <family val="2"/>
      </rPr>
      <t>1</t>
    </r>
  </si>
  <si>
    <r>
      <t>Tranche 2 Bedroom Tax mitigation</t>
    </r>
    <r>
      <rPr>
        <b/>
        <vertAlign val="superscript"/>
        <sz val="10"/>
        <color theme="1"/>
        <rFont val="Arial"/>
        <family val="2"/>
      </rPr>
      <t>3</t>
    </r>
  </si>
  <si>
    <t xml:space="preserve">3. Estimated additional funding to fully mitigate the bedroom tax. </t>
  </si>
  <si>
    <r>
      <t>Total estimated DHP funding</t>
    </r>
    <r>
      <rPr>
        <b/>
        <vertAlign val="superscript"/>
        <sz val="10"/>
        <color theme="1"/>
        <rFont val="Arial"/>
        <family val="2"/>
      </rPr>
      <t>4</t>
    </r>
  </si>
  <si>
    <r>
      <t>Total estimated funding to fully mitigate RSRS (Tranche 1 and 2 bedroom tax mitigation)</t>
    </r>
    <r>
      <rPr>
        <b/>
        <vertAlign val="superscript"/>
        <sz val="10"/>
        <color theme="1"/>
        <rFont val="Arial"/>
        <family val="2"/>
      </rPr>
      <t>4</t>
    </r>
  </si>
  <si>
    <t>5. Estimated budget of £58,496,453 is based on £47,596,453 estimate to mitigate the bedroom tax and a further £10,900,000 for other DHPs.  The final allocation from the SG will be known following the publication of DHP statistics in May 2018 to reimburse local authorities against actual DHP expenditure to mitigate against RSRS losses.</t>
  </si>
  <si>
    <t>4. RSRS = Removal of the spare room subsidy</t>
  </si>
  <si>
    <t>Funding announced to date</t>
  </si>
  <si>
    <r>
      <t>Funding announced to date</t>
    </r>
    <r>
      <rPr>
        <b/>
        <vertAlign val="superscript"/>
        <sz val="10"/>
        <color theme="1"/>
        <rFont val="Arial"/>
        <family val="2"/>
      </rPr>
      <t>1</t>
    </r>
  </si>
  <si>
    <t>1. Tranche 1 Bedroom Tax Mitigation plus 'Other DHPs' funding streams.</t>
  </si>
  <si>
    <t>2. Estimated budget of £58,496,453 is based on £47,596,453 estimate to mitigate the bedroom tax and a further £10,900,000 for other DHPs.  The final allocation from the SG will be known following the publication of DHP statistics in May 2018 to reimburse local authorities against actual DHP expenditure to mitigate against RSRS losses.</t>
  </si>
  <si>
    <r>
      <t>Total estimated funding</t>
    </r>
    <r>
      <rPr>
        <b/>
        <vertAlign val="superscript"/>
        <sz val="10"/>
        <color theme="1"/>
        <rFont val="Arial"/>
        <family val="2"/>
      </rPr>
      <t>2</t>
    </r>
  </si>
  <si>
    <r>
      <t>Expenditure above total estimated funding</t>
    </r>
    <r>
      <rPr>
        <b/>
        <vertAlign val="superscript"/>
        <sz val="10"/>
        <rFont val="Arial"/>
        <family val="2"/>
      </rPr>
      <t>2</t>
    </r>
  </si>
  <si>
    <r>
      <t>Total estimated funding remaining</t>
    </r>
    <r>
      <rPr>
        <b/>
        <vertAlign val="superscript"/>
        <sz val="10"/>
        <rFont val="Arial"/>
        <family val="2"/>
      </rPr>
      <t>2</t>
    </r>
  </si>
  <si>
    <r>
      <t>Expenditure below funding announced to date</t>
    </r>
    <r>
      <rPr>
        <b/>
        <vertAlign val="superscript"/>
        <sz val="10"/>
        <rFont val="Arial"/>
        <family val="2"/>
      </rPr>
      <t>1</t>
    </r>
  </si>
  <si>
    <r>
      <t>Expenditure above funding announced to date</t>
    </r>
    <r>
      <rPr>
        <b/>
        <vertAlign val="superscript"/>
        <sz val="10"/>
        <rFont val="Arial"/>
        <family val="2"/>
      </rPr>
      <t>1</t>
    </r>
  </si>
  <si>
    <t>Table 4: DHP funding and expenditure,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</si>
</sst>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44" formatCode="_-&quot;£&quot;* #,##0.00_-;\-&quot;£&quot;* #,##0.00_-;_-&quot;£&quot;* &quot;-&quot;??_-;_-@_-"/>
    <numFmt numFmtId="164" formatCode="_-&quot;£&quot;* #,##0_-;\-&quot;£&quot;* #,##0_-;_-&quot;£&quot;* &quot;-&quot;??_-;_-@_-"/>
    <numFmt numFmtId="165" formatCode="_-* #,##0_-;\-* #,##0_-;_-* &quot;-&quot;??_-;_-@_-"/>
  </numFmts>
  <fonts count="16" x14ac:knownFonts="1">
    <font>
      <sz val="10"/>
      <color theme="1"/>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vertAlign val="superscript"/>
      <sz val="10"/>
      <color theme="1"/>
      <name val="Arial"/>
      <family val="2"/>
    </font>
    <font>
      <sz val="10"/>
      <name val="Arial"/>
      <family val="2"/>
    </font>
    <font>
      <vertAlign val="superscript"/>
      <sz val="10"/>
      <color theme="1"/>
      <name val="Arial"/>
      <family val="2"/>
    </font>
    <font>
      <sz val="12"/>
      <color theme="1"/>
      <name val="Arial"/>
      <family val="2"/>
    </font>
    <font>
      <b/>
      <sz val="10"/>
      <name val="Arial"/>
      <family val="2"/>
    </font>
    <font>
      <sz val="10"/>
      <color rgb="FF0000FF"/>
      <name val="Arial"/>
      <family val="2"/>
    </font>
    <font>
      <sz val="11"/>
      <color rgb="FF000000"/>
      <name val="Calibri"/>
      <family val="2"/>
      <scheme val="minor"/>
    </font>
    <font>
      <b/>
      <sz val="10"/>
      <color rgb="FFFF0000"/>
      <name val="Arial"/>
      <family val="2"/>
    </font>
    <font>
      <sz val="10"/>
      <color rgb="FFFF0000"/>
      <name val="Arial"/>
      <family val="2"/>
    </font>
    <font>
      <b/>
      <vertAlign val="superscript"/>
      <sz val="10"/>
      <name val="Arial"/>
      <family val="2"/>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49998474074526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44" fontId="2" fillId="0" borderId="0" applyFont="0" applyFill="0" applyBorder="0" applyAlignment="0" applyProtection="0"/>
    <xf numFmtId="0" fontId="9" fillId="0" borderId="0"/>
    <xf numFmtId="0" fontId="7" fillId="3" borderId="5">
      <alignment vertical="center"/>
      <protection locked="0"/>
    </xf>
    <xf numFmtId="9" fontId="2" fillId="0" borderId="0" applyFont="0" applyFill="0" applyBorder="0" applyAlignment="0" applyProtection="0"/>
    <xf numFmtId="0" fontId="1" fillId="0" borderId="0"/>
    <xf numFmtId="0" fontId="12" fillId="0" borderId="0"/>
    <xf numFmtId="43" fontId="12" fillId="0" borderId="0" applyFont="0" applyFill="0" applyBorder="0" applyAlignment="0" applyProtection="0"/>
  </cellStyleXfs>
  <cellXfs count="92">
    <xf numFmtId="0" fontId="0" fillId="0" borderId="0" xfId="0"/>
    <xf numFmtId="0" fontId="3" fillId="0" borderId="0" xfId="0" applyFont="1"/>
    <xf numFmtId="0" fontId="3" fillId="2" borderId="0" xfId="0" applyFont="1" applyFill="1"/>
    <xf numFmtId="0" fontId="0" fillId="2" borderId="0" xfId="0" applyFill="1"/>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2" xfId="0" applyFont="1" applyFill="1" applyBorder="1" applyAlignment="1">
      <alignment horizontal="left" vertical="center"/>
    </xf>
    <xf numFmtId="3" fontId="4" fillId="2" borderId="2" xfId="0" applyNumberFormat="1" applyFont="1" applyFill="1" applyBorder="1" applyAlignment="1"/>
    <xf numFmtId="3" fontId="4" fillId="2" borderId="2" xfId="0" applyNumberFormat="1" applyFont="1" applyFill="1" applyBorder="1" applyAlignment="1">
      <alignment horizontal="right"/>
    </xf>
    <xf numFmtId="0" fontId="4" fillId="2" borderId="2" xfId="0" applyFont="1" applyFill="1" applyBorder="1" applyAlignment="1">
      <alignment horizontal="right"/>
    </xf>
    <xf numFmtId="164" fontId="4" fillId="2" borderId="2" xfId="1" applyNumberFormat="1" applyFont="1" applyFill="1" applyBorder="1" applyAlignment="1"/>
    <xf numFmtId="164" fontId="4" fillId="2" borderId="2" xfId="1" applyNumberFormat="1" applyFont="1" applyFill="1" applyBorder="1" applyAlignment="1">
      <alignment horizontal="right"/>
    </xf>
    <xf numFmtId="164" fontId="0" fillId="2" borderId="2" xfId="0" applyNumberFormat="1" applyFill="1" applyBorder="1"/>
    <xf numFmtId="3" fontId="5" fillId="2" borderId="1" xfId="0" applyNumberFormat="1" applyFont="1" applyFill="1" applyBorder="1" applyAlignment="1">
      <alignment horizontal="right"/>
    </xf>
    <xf numFmtId="164" fontId="5" fillId="2" borderId="1" xfId="1" applyNumberFormat="1" applyFont="1" applyFill="1" applyBorder="1" applyAlignment="1">
      <alignment horizontal="right"/>
    </xf>
    <xf numFmtId="164" fontId="3" fillId="2" borderId="1" xfId="0" applyNumberFormat="1" applyFont="1" applyFill="1" applyBorder="1"/>
    <xf numFmtId="3" fontId="0" fillId="2" borderId="0" xfId="0" applyNumberFormat="1" applyFill="1"/>
    <xf numFmtId="0" fontId="0" fillId="2" borderId="0" xfId="0" applyFill="1" applyAlignment="1">
      <alignment horizontal="left"/>
    </xf>
    <xf numFmtId="164" fontId="0" fillId="2" borderId="3" xfId="1" applyNumberFormat="1" applyFont="1" applyFill="1" applyBorder="1" applyAlignment="1">
      <alignment horizontal="center" vertical="center"/>
    </xf>
    <xf numFmtId="164" fontId="0" fillId="2" borderId="2" xfId="1" applyNumberFormat="1" applyFont="1" applyFill="1" applyBorder="1" applyAlignment="1">
      <alignment horizontal="center" vertical="center"/>
    </xf>
    <xf numFmtId="164" fontId="3" fillId="2" borderId="1" xfId="1" applyNumberFormat="1" applyFont="1" applyFill="1" applyBorder="1" applyAlignment="1">
      <alignment horizontal="center" vertical="center"/>
    </xf>
    <xf numFmtId="0" fontId="3" fillId="2" borderId="1" xfId="0" applyFont="1" applyFill="1" applyBorder="1"/>
    <xf numFmtId="0" fontId="0" fillId="2" borderId="2" xfId="0" applyFill="1" applyBorder="1"/>
    <xf numFmtId="164" fontId="0" fillId="2" borderId="2" xfId="1" applyNumberFormat="1" applyFont="1" applyFill="1" applyBorder="1"/>
    <xf numFmtId="164" fontId="3" fillId="2" borderId="1" xfId="1" applyNumberFormat="1" applyFont="1" applyFill="1" applyBorder="1"/>
    <xf numFmtId="164" fontId="0" fillId="2" borderId="0" xfId="1" applyNumberFormat="1" applyFont="1" applyFill="1"/>
    <xf numFmtId="164" fontId="0" fillId="2" borderId="0" xfId="0" applyNumberFormat="1" applyFill="1"/>
    <xf numFmtId="0" fontId="3" fillId="2" borderId="4" xfId="0" applyFont="1" applyFill="1" applyBorder="1" applyAlignment="1">
      <alignment horizontal="left" vertical="center"/>
    </xf>
    <xf numFmtId="164" fontId="4" fillId="2" borderId="4" xfId="1" applyNumberFormat="1" applyFont="1" applyFill="1" applyBorder="1" applyAlignment="1">
      <alignment horizontal="right"/>
    </xf>
    <xf numFmtId="0" fontId="0" fillId="4" borderId="0" xfId="0" applyFill="1"/>
    <xf numFmtId="164" fontId="0" fillId="0" borderId="2" xfId="1" applyNumberFormat="1" applyFont="1" applyFill="1" applyBorder="1"/>
    <xf numFmtId="164" fontId="0" fillId="0" borderId="2" xfId="0" applyNumberFormat="1" applyFill="1" applyBorder="1"/>
    <xf numFmtId="0" fontId="3" fillId="2" borderId="1" xfId="0" applyFont="1" applyFill="1" applyBorder="1" applyAlignment="1">
      <alignment vertical="center"/>
    </xf>
    <xf numFmtId="0" fontId="0" fillId="2" borderId="0" xfId="0" applyFill="1" applyAlignment="1">
      <alignment horizontal="center" wrapText="1"/>
    </xf>
    <xf numFmtId="9" fontId="0" fillId="2" borderId="3" xfId="4" applyFont="1" applyFill="1" applyBorder="1" applyAlignment="1">
      <alignment horizontal="right" vertical="center"/>
    </xf>
    <xf numFmtId="9" fontId="0" fillId="2" borderId="2" xfId="4" applyFont="1" applyFill="1" applyBorder="1" applyAlignment="1">
      <alignment horizontal="right" vertical="center"/>
    </xf>
    <xf numFmtId="9" fontId="3" fillId="2" borderId="1" xfId="4" applyFont="1" applyFill="1" applyBorder="1" applyAlignment="1">
      <alignment horizontal="right" vertical="center"/>
    </xf>
    <xf numFmtId="0" fontId="10" fillId="2" borderId="3" xfId="0" applyFont="1" applyFill="1" applyBorder="1" applyAlignment="1">
      <alignment horizontal="center" vertical="center" wrapText="1"/>
    </xf>
    <xf numFmtId="0" fontId="11" fillId="2" borderId="0" xfId="0" applyFont="1" applyFill="1"/>
    <xf numFmtId="164" fontId="3" fillId="2" borderId="2" xfId="1" applyNumberFormat="1" applyFont="1" applyFill="1" applyBorder="1"/>
    <xf numFmtId="9" fontId="3" fillId="2" borderId="2" xfId="4" applyFont="1" applyFill="1" applyBorder="1" applyAlignment="1">
      <alignment horizontal="right" vertical="center"/>
    </xf>
    <xf numFmtId="164" fontId="0" fillId="2" borderId="4" xfId="1" applyNumberFormat="1" applyFont="1" applyFill="1" applyBorder="1"/>
    <xf numFmtId="9" fontId="0" fillId="2" borderId="4" xfId="4" applyFont="1" applyFill="1" applyBorder="1" applyAlignment="1">
      <alignment horizontal="right" vertical="center"/>
    </xf>
    <xf numFmtId="164" fontId="0" fillId="2" borderId="3" xfId="1" applyNumberFormat="1" applyFont="1" applyFill="1" applyBorder="1" applyAlignment="1">
      <alignment horizontal="left" vertical="center"/>
    </xf>
    <xf numFmtId="164" fontId="0" fillId="2" borderId="2" xfId="1" applyNumberFormat="1" applyFont="1" applyFill="1" applyBorder="1" applyAlignment="1">
      <alignment horizontal="left" vertical="center"/>
    </xf>
    <xf numFmtId="164" fontId="3" fillId="2" borderId="1" xfId="0" applyNumberFormat="1" applyFont="1" applyFill="1" applyBorder="1" applyAlignment="1">
      <alignment horizontal="left"/>
    </xf>
    <xf numFmtId="164" fontId="0" fillId="2" borderId="2" xfId="1" applyNumberFormat="1" applyFont="1" applyFill="1" applyBorder="1" applyAlignment="1">
      <alignment horizontal="left"/>
    </xf>
    <xf numFmtId="164" fontId="3" fillId="2" borderId="1" xfId="1" applyNumberFormat="1" applyFont="1" applyFill="1" applyBorder="1" applyAlignment="1">
      <alignment horizontal="left"/>
    </xf>
    <xf numFmtId="164" fontId="3" fillId="2" borderId="1" xfId="1" applyNumberFormat="1" applyFont="1" applyFill="1" applyBorder="1" applyAlignment="1">
      <alignment horizontal="left" vertical="center"/>
    </xf>
    <xf numFmtId="44" fontId="0" fillId="2" borderId="0" xfId="0" applyNumberFormat="1" applyFill="1"/>
    <xf numFmtId="0" fontId="0" fillId="2" borderId="0" xfId="0" applyFill="1"/>
    <xf numFmtId="164" fontId="0" fillId="5" borderId="2" xfId="1" applyNumberFormat="1" applyFont="1" applyFill="1" applyBorder="1" applyAlignment="1">
      <alignment horizontal="left"/>
    </xf>
    <xf numFmtId="164" fontId="3" fillId="5" borderId="1" xfId="1" applyNumberFormat="1" applyFont="1" applyFill="1" applyBorder="1" applyAlignment="1">
      <alignment horizontal="left"/>
    </xf>
    <xf numFmtId="0" fontId="0" fillId="2" borderId="0" xfId="0" applyFont="1" applyFill="1" applyAlignment="1">
      <alignment horizontal="left" vertical="top"/>
    </xf>
    <xf numFmtId="0" fontId="1" fillId="2" borderId="0" xfId="0" applyFont="1" applyFill="1" applyAlignment="1">
      <alignment vertical="top"/>
    </xf>
    <xf numFmtId="0" fontId="0" fillId="2" borderId="0" xfId="0" applyFont="1" applyFill="1" applyAlignment="1">
      <alignment vertical="top"/>
    </xf>
    <xf numFmtId="165" fontId="0" fillId="2" borderId="0" xfId="0" applyNumberFormat="1" applyFont="1" applyFill="1" applyAlignment="1">
      <alignment vertical="top"/>
    </xf>
    <xf numFmtId="0" fontId="0" fillId="2" borderId="0" xfId="0" applyFont="1" applyFill="1"/>
    <xf numFmtId="0" fontId="1" fillId="2" borderId="0" xfId="0" applyFont="1" applyFill="1"/>
    <xf numFmtId="165" fontId="0" fillId="2" borderId="0" xfId="0" applyNumberFormat="1" applyFont="1" applyFill="1"/>
    <xf numFmtId="9" fontId="1" fillId="2" borderId="0" xfId="4" applyFont="1" applyFill="1"/>
    <xf numFmtId="3" fontId="13" fillId="2" borderId="0" xfId="0" applyNumberFormat="1" applyFont="1" applyFill="1" applyBorder="1" applyAlignment="1">
      <alignment horizontal="right"/>
    </xf>
    <xf numFmtId="164" fontId="13" fillId="2" borderId="0" xfId="1" applyNumberFormat="1" applyFont="1" applyFill="1" applyBorder="1" applyAlignment="1">
      <alignment horizontal="right"/>
    </xf>
    <xf numFmtId="164" fontId="13" fillId="2" borderId="0" xfId="0" applyNumberFormat="1" applyFont="1" applyFill="1" applyBorder="1"/>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164" fontId="0" fillId="2" borderId="4" xfId="1" applyNumberFormat="1" applyFont="1" applyFill="1" applyBorder="1" applyAlignment="1">
      <alignment horizontal="left" vertical="center"/>
    </xf>
    <xf numFmtId="164" fontId="2" fillId="2" borderId="2" xfId="1" applyNumberFormat="1" applyFont="1" applyFill="1" applyBorder="1"/>
    <xf numFmtId="9" fontId="2" fillId="2" borderId="2" xfId="4" applyFont="1" applyFill="1" applyBorder="1" applyAlignment="1">
      <alignment horizontal="right" vertical="center"/>
    </xf>
    <xf numFmtId="164" fontId="14" fillId="2" borderId="0" xfId="0" applyNumberFormat="1" applyFont="1" applyFill="1"/>
    <xf numFmtId="0" fontId="0" fillId="2" borderId="0" xfId="0" applyFill="1" applyAlignment="1">
      <alignment horizontal="center" vertical="center"/>
    </xf>
    <xf numFmtId="9" fontId="0" fillId="2" borderId="2" xfId="0" applyNumberFormat="1" applyFill="1" applyBorder="1"/>
    <xf numFmtId="9" fontId="0" fillId="2" borderId="4" xfId="0" applyNumberFormat="1" applyFill="1" applyBorder="1"/>
    <xf numFmtId="0" fontId="0" fillId="2" borderId="0" xfId="0" applyFill="1" applyAlignment="1">
      <alignment horizontal="left" wrapText="1"/>
    </xf>
    <xf numFmtId="0" fontId="1" fillId="2" borderId="0" xfId="0" applyFont="1" applyFill="1" applyAlignment="1">
      <alignment horizontal="left" vertical="top"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0" fillId="2" borderId="0" xfId="0" applyFont="1" applyFill="1" applyAlignment="1">
      <alignment horizontal="left" vertical="top" wrapText="1"/>
    </xf>
    <xf numFmtId="0" fontId="0" fillId="0" borderId="0" xfId="0" applyFont="1" applyFill="1" applyAlignment="1">
      <alignment horizontal="left" vertical="top" wrapText="1"/>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0" xfId="0" applyFont="1" applyFill="1" applyAlignment="1">
      <alignment horizontal="left" wrapText="1"/>
    </xf>
    <xf numFmtId="0" fontId="3" fillId="2" borderId="1" xfId="0" applyFont="1" applyFill="1" applyBorder="1" applyAlignment="1">
      <alignment vertical="center"/>
    </xf>
    <xf numFmtId="0" fontId="1" fillId="2" borderId="0" xfId="0" applyFont="1" applyFill="1" applyBorder="1" applyAlignment="1">
      <alignment horizontal="left" wrapText="1"/>
    </xf>
    <xf numFmtId="0" fontId="10" fillId="0" borderId="0" xfId="0" applyFont="1" applyAlignment="1">
      <alignment horizontal="left" vertical="top" wrapText="1"/>
    </xf>
  </cellXfs>
  <cellStyles count="8">
    <cellStyle name="Comma 2" xfId="7"/>
    <cellStyle name="Currency" xfId="1" builtinId="4"/>
    <cellStyle name="Normal" xfId="0" builtinId="0"/>
    <cellStyle name="Normal 2" xfId="5"/>
    <cellStyle name="Normal 3" xfId="6"/>
    <cellStyle name="Normal 8" xfId="2"/>
    <cellStyle name="Percent" xfId="4" builtinId="5"/>
    <cellStyle name="rowfield"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42C2C"/>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chartsheets/sheet1.xml" Type="http://schemas.openxmlformats.org/officeDocument/2006/relationships/chartsheet"/><Relationship Id="rId7" Target="chartsheets/sheet2.xml" Type="http://schemas.openxmlformats.org/officeDocument/2006/relationships/chartsheet"/><Relationship Id="rId8" Target="theme/theme1.xml" Type="http://schemas.openxmlformats.org/officeDocument/2006/relationships/theme"/><Relationship Id="rId9" Target="styles.xml" Type="http://schemas.openxmlformats.org/officeDocument/2006/relationships/styles"/></Relationships>
</file>

<file path=xl/charts/_rels/chart1.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Chart 1: Actual or committed spend profile - 2017/18 and 2016/17</a:t>
            </a:r>
          </a:p>
        </c:rich>
      </c:tx>
      <c:layout>
        <c:manualLayout>
          <c:xMode val="edge"/>
          <c:yMode val="edge"/>
          <c:x val="0.18688491749356201"/>
          <c:y val="1.2613636532931771E-2"/>
        </c:manualLayout>
      </c:layout>
      <c:overlay val="0"/>
    </c:title>
    <c:autoTitleDeleted val="0"/>
    <c:plotArea>
      <c:layout>
        <c:manualLayout>
          <c:layoutTarget val="inner"/>
          <c:xMode val="edge"/>
          <c:yMode val="edge"/>
          <c:x val="0.13663122137100378"/>
          <c:y val="0.11985371492287555"/>
          <c:w val="0.82075375374405068"/>
          <c:h val="0.76899068229676115"/>
        </c:manualLayout>
      </c:layout>
      <c:lineChart>
        <c:grouping val="standard"/>
        <c:varyColors val="0"/>
        <c:ser>
          <c:idx val="0"/>
          <c:order val="0"/>
          <c:tx>
            <c:strRef>
              <c:f>'Table 3'!$A$48</c:f>
              <c:strCache>
                <c:ptCount val="1"/>
                <c:pt idx="0">
                  <c:v>Actual Spent or Committed 2017/18</c:v>
                </c:pt>
              </c:strCache>
            </c:strRef>
          </c:tx>
          <c:spPr>
            <a:ln>
              <a:solidFill>
                <a:srgbClr val="D42C2C"/>
              </a:solidFill>
              <a:prstDash val="sysDash"/>
            </a:ln>
          </c:spPr>
          <c:marker>
            <c:symbol val="circle"/>
            <c:size val="8"/>
            <c:spPr>
              <a:solidFill>
                <a:srgbClr val="D42C2C"/>
              </a:solidFill>
              <a:ln>
                <a:noFill/>
              </a:ln>
            </c:spPr>
          </c:marker>
          <c:dPt>
            <c:idx val="2"/>
            <c:bubble3D val="0"/>
            <c:spPr>
              <a:ln cap="flat">
                <a:solidFill>
                  <a:srgbClr val="D42C2C"/>
                </a:solidFill>
                <a:prstDash val="sysDash"/>
              </a:ln>
            </c:spPr>
          </c:dPt>
          <c:dLbls>
            <c:dLbl>
              <c:idx val="0"/>
              <c:layout>
                <c:manualLayout>
                  <c:x val="-3.3375230082081007E-3"/>
                  <c:y val="1.5551521325405172E-2"/>
                </c:manualLayout>
              </c:layout>
              <c:dLblPos val="r"/>
              <c:showLegendKey val="0"/>
              <c:showVal val="1"/>
              <c:showCatName val="0"/>
              <c:showSerName val="0"/>
              <c:showPercent val="0"/>
              <c:showBubbleSize val="0"/>
            </c:dLbl>
            <c:dLbl>
              <c:idx val="1"/>
              <c:layout>
                <c:manualLayout>
                  <c:x val="-1.0176709500437815E-2"/>
                  <c:y val="9.2447030589392857E-3"/>
                </c:manualLayout>
              </c:layout>
              <c:dLblPos val="r"/>
              <c:showLegendKey val="0"/>
              <c:showVal val="1"/>
              <c:showCatName val="0"/>
              <c:showSerName val="0"/>
              <c:showPercent val="0"/>
              <c:showBubbleSize val="0"/>
            </c:dLbl>
            <c:spPr>
              <a:noFill/>
            </c:spPr>
            <c:dLblPos val="t"/>
            <c:showLegendKey val="0"/>
            <c:showVal val="1"/>
            <c:showCatName val="0"/>
            <c:showSerName val="0"/>
            <c:showPercent val="0"/>
            <c:showBubbleSize val="0"/>
            <c:showLeaderLines val="0"/>
          </c:dLbls>
          <c:cat>
            <c:strRef>
              <c:f>'Table 3'!$B$47:$M$47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'Table 3'!$B$48:$M$48</c:f>
              <c:numCache>
                <c:formatCode>_-"$"* #,##0_-;\-"$"* #,##0_-;_-"$"* "-"??_-;_-@_-</c:formatCode>
                <c:ptCount val="12"/>
                <c:pt idx="0">
                  <c:v>30464100</c:v>
                </c:pt>
                <c:pt idx="1">
                  <c:v>38096449</c:v>
                </c:pt>
                <c:pt idx="2">
                  <c:v>46310284</c:v>
                </c:pt>
                <c:pt idx="3">
                  <c:v>49319738</c:v>
                </c:pt>
                <c:pt idx="4">
                  <c:v>51714911</c:v>
                </c:pt>
                <c:pt idx="5">
                  <c:v>52609409</c:v>
                </c:pt>
                <c:pt idx="6">
                  <c:v>53896838</c:v>
                </c:pt>
                <c:pt idx="7">
                  <c:v>54911351</c:v>
                </c:pt>
                <c:pt idx="8">
                  <c:v>55720039</c:v>
                </c:pt>
                <c:pt idx="9">
                  <c:v>56977043</c:v>
                </c:pt>
                <c:pt idx="10">
                  <c:v>58173030</c:v>
                </c:pt>
                <c:pt idx="11">
                  <c:v>59224705</c:v>
                </c:pt>
              </c:numCache>
            </c:numRef>
          </c:val>
          <c:smooth val="0"/>
        </c:ser>
        <c:ser>
          <c:idx val="1"/>
          <c:order val="1"/>
          <c:tx>
            <c:strRef>
              <c:f>'Table 3'!$A$49</c:f>
              <c:strCache>
                <c:ptCount val="1"/>
                <c:pt idx="0">
                  <c:v>Actual Spent or Committed 2016/17</c:v>
                </c:pt>
              </c:strCache>
            </c:strRef>
          </c:tx>
          <c:spPr>
            <a:ln>
              <a:solidFill>
                <a:schemeClr val="accent1"/>
              </a:solidFill>
            </a:ln>
          </c:spPr>
          <c:marker>
            <c:symbol val="square"/>
            <c:size val="7"/>
            <c:spPr>
              <a:solidFill>
                <a:schemeClr val="accent1"/>
              </a:solidFill>
              <a:ln>
                <a:noFill/>
              </a:ln>
            </c:spPr>
          </c:marker>
          <c:cat>
            <c:strRef>
              <c:f>'Table 3'!$B$47:$M$47</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'Table 3'!$B$49:$M$49</c:f>
              <c:numCache>
                <c:formatCode>_-"$"* #,##0_-;\-"$"* #,##0_-;_-"$"* "-"??_-;_-@_-</c:formatCode>
                <c:ptCount val="12"/>
                <c:pt idx="0">
                  <c:v>37628422</c:v>
                </c:pt>
                <c:pt idx="1">
                  <c:v>40364426</c:v>
                </c:pt>
                <c:pt idx="2">
                  <c:v>43077021</c:v>
                </c:pt>
                <c:pt idx="3">
                  <c:v>44591948</c:v>
                </c:pt>
                <c:pt idx="4">
                  <c:v>45659530</c:v>
                </c:pt>
                <c:pt idx="5">
                  <c:v>46207183</c:v>
                </c:pt>
                <c:pt idx="6">
                  <c:v>46903151</c:v>
                </c:pt>
                <c:pt idx="7">
                  <c:v>48041260</c:v>
                </c:pt>
                <c:pt idx="8">
                  <c:v>48941676</c:v>
                </c:pt>
                <c:pt idx="9">
                  <c:v>49897725</c:v>
                </c:pt>
                <c:pt idx="10">
                  <c:v>50742460</c:v>
                </c:pt>
                <c:pt idx="11">
                  <c:v>51886629</c:v>
                </c:pt>
              </c:numCache>
            </c:numRef>
          </c:val>
          <c:smooth val="0"/>
        </c:ser>
        <c:dLbls>
          <c:showLegendKey val="0"/>
          <c:showVal val="0"/>
          <c:showCatName val="0"/>
          <c:showSerName val="0"/>
          <c:showPercent val="0"/>
          <c:showBubbleSize val="0"/>
        </c:dLbls>
        <c:marker val="1"/>
        <c:smooth val="0"/>
        <c:axId val="402318848"/>
        <c:axId val="402320768"/>
      </c:lineChart>
      <c:catAx>
        <c:axId val="402318848"/>
        <c:scaling>
          <c:orientation val="minMax"/>
        </c:scaling>
        <c:delete val="0"/>
        <c:axPos val="b"/>
        <c:numFmt formatCode="mmm\-yy" sourceLinked="1"/>
        <c:majorTickMark val="out"/>
        <c:minorTickMark val="none"/>
        <c:tickLblPos val="nextTo"/>
        <c:txPr>
          <a:bodyPr/>
          <a:lstStyle/>
          <a:p>
            <a:pPr>
              <a:defRPr sz="1100"/>
            </a:pPr>
            <a:endParaRPr lang="en-US"/>
          </a:p>
        </c:txPr>
        <c:crossAx val="402320768"/>
        <c:crosses val="autoZero"/>
        <c:auto val="1"/>
        <c:lblAlgn val="ctr"/>
        <c:lblOffset val="100"/>
        <c:noMultiLvlLbl val="1"/>
      </c:catAx>
      <c:valAx>
        <c:axId val="402320768"/>
        <c:scaling>
          <c:orientation val="minMax"/>
          <c:max val="60000000"/>
        </c:scaling>
        <c:delete val="0"/>
        <c:axPos val="l"/>
        <c:title>
          <c:tx>
            <c:rich>
              <a:bodyPr rot="-5400000" vert="horz"/>
              <a:lstStyle/>
              <a:p>
                <a:pPr>
                  <a:defRPr sz="1400"/>
                </a:pPr>
                <a:r>
                  <a:rPr lang="en-US" sz="1400"/>
                  <a:t>Actual or commited spend (£)</a:t>
                </a:r>
              </a:p>
            </c:rich>
          </c:tx>
          <c:layout>
            <c:manualLayout>
              <c:xMode val="edge"/>
              <c:yMode val="edge"/>
              <c:x val="1.157847347203419E-2"/>
              <c:y val="0.27730070164594717"/>
            </c:manualLayout>
          </c:layout>
          <c:overlay val="0"/>
        </c:title>
        <c:numFmt formatCode="&quot;£&quot;#,##0" sourceLinked="0"/>
        <c:majorTickMark val="out"/>
        <c:minorTickMark val="none"/>
        <c:tickLblPos val="nextTo"/>
        <c:txPr>
          <a:bodyPr/>
          <a:lstStyle/>
          <a:p>
            <a:pPr>
              <a:defRPr sz="1100"/>
            </a:pPr>
            <a:endParaRPr lang="en-US"/>
          </a:p>
        </c:txPr>
        <c:crossAx val="402318848"/>
        <c:crosses val="autoZero"/>
        <c:crossBetween val="midCat"/>
      </c:valAx>
      <c:spPr>
        <a:ln>
          <a:noFill/>
        </a:ln>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50175651120533"/>
          <c:y val="5.6518486370306077E-2"/>
          <c:w val="0.8032848509320949"/>
          <c:h val="0.85793456920247169"/>
        </c:manualLayout>
      </c:layout>
      <c:barChart>
        <c:barDir val="bar"/>
        <c:grouping val="clustered"/>
        <c:varyColors val="0"/>
        <c:ser>
          <c:idx val="1"/>
          <c:order val="0"/>
          <c:tx>
            <c:strRef>
              <c:f>'Table 4'!$C$43</c:f>
              <c:strCache>
                <c:ptCount val="1"/>
                <c:pt idx="0">
                  <c:v>100% line</c:v>
                </c:pt>
              </c:strCache>
            </c:strRef>
          </c:tx>
          <c:spPr>
            <a:noFill/>
            <a:ln>
              <a:noFill/>
            </a:ln>
          </c:spPr>
          <c:invertIfNegative val="0"/>
          <c:trendline>
            <c:spPr>
              <a:ln w="19050">
                <a:solidFill>
                  <a:schemeClr val="dk1">
                    <a:shade val="95000"/>
                    <a:satMod val="105000"/>
                  </a:schemeClr>
                </a:solidFill>
                <a:prstDash val="dash"/>
              </a:ln>
            </c:spPr>
            <c:trendlineType val="linear"/>
            <c:dispRSqr val="0"/>
            <c:dispEq val="0"/>
          </c:trendline>
          <c:cat>
            <c:strRef>
              <c:f>'Table 4'!$A$44:$A$76</c:f>
              <c:strCache>
                <c:ptCount val="33"/>
                <c:pt idx="0">
                  <c:v>Clackmannanshire</c:v>
                </c:pt>
                <c:pt idx="1">
                  <c:v>Moray</c:v>
                </c:pt>
                <c:pt idx="2">
                  <c:v>Aberdeen City</c:v>
                </c:pt>
                <c:pt idx="3">
                  <c:v>Orkney Islands</c:v>
                </c:pt>
                <c:pt idx="4">
                  <c:v>Edinburgh, City of</c:v>
                </c:pt>
                <c:pt idx="5">
                  <c:v>East Ayrshire</c:v>
                </c:pt>
                <c:pt idx="6">
                  <c:v>Perth and Kinross</c:v>
                </c:pt>
                <c:pt idx="7">
                  <c:v>Scottish Borders</c:v>
                </c:pt>
                <c:pt idx="8">
                  <c:v>Argyll and Bute</c:v>
                </c:pt>
                <c:pt idx="9">
                  <c:v>Eilean Siar</c:v>
                </c:pt>
                <c:pt idx="10">
                  <c:v>Aberdeenshire</c:v>
                </c:pt>
                <c:pt idx="11">
                  <c:v>West Dunbartonshire</c:v>
                </c:pt>
                <c:pt idx="12">
                  <c:v>Fife</c:v>
                </c:pt>
                <c:pt idx="13">
                  <c:v>East Renfrewshire</c:v>
                </c:pt>
                <c:pt idx="14">
                  <c:v>South Ayrshire</c:v>
                </c:pt>
                <c:pt idx="15">
                  <c:v>Shetland Islands</c:v>
                </c:pt>
                <c:pt idx="16">
                  <c:v>Midlothian</c:v>
                </c:pt>
                <c:pt idx="17">
                  <c:v>South Lanarkshire</c:v>
                </c:pt>
                <c:pt idx="18">
                  <c:v>North Ayrshire</c:v>
                </c:pt>
                <c:pt idx="19">
                  <c:v>Scotland</c:v>
                </c:pt>
                <c:pt idx="20">
                  <c:v>Renfrewshire</c:v>
                </c:pt>
                <c:pt idx="21">
                  <c:v>West Lothian</c:v>
                </c:pt>
                <c:pt idx="22">
                  <c:v>Falkirk</c:v>
                </c:pt>
                <c:pt idx="23">
                  <c:v>Glasgow City</c:v>
                </c:pt>
                <c:pt idx="24">
                  <c:v>North Lanarkshire</c:v>
                </c:pt>
                <c:pt idx="25">
                  <c:v>Angus</c:v>
                </c:pt>
                <c:pt idx="26">
                  <c:v>Dumfries and Galloway</c:v>
                </c:pt>
                <c:pt idx="27">
                  <c:v>Dundee City</c:v>
                </c:pt>
                <c:pt idx="28">
                  <c:v>Inverclyde</c:v>
                </c:pt>
                <c:pt idx="29">
                  <c:v>Highland</c:v>
                </c:pt>
                <c:pt idx="30">
                  <c:v>East Lothian</c:v>
                </c:pt>
                <c:pt idx="31">
                  <c:v>Stirling</c:v>
                </c:pt>
                <c:pt idx="32">
                  <c:v>East Dunbartonshire</c:v>
                </c:pt>
              </c:strCache>
            </c:strRef>
          </c:cat>
          <c:val>
            <c:numRef>
              <c:f>'Table 4'!$C$44:$C$76</c:f>
              <c:numCache>
                <c:formatCode>0%</c:formatCode>
                <c:ptCount val="3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numCache>
            </c:numRef>
          </c:val>
        </c:ser>
        <c:ser>
          <c:idx val="0"/>
          <c:order val="1"/>
          <c:tx>
            <c:strRef>
              <c:f>'Table 4'!$B$43</c:f>
              <c:strCache>
                <c:ptCount val="1"/>
                <c:pt idx="0">
                  <c:v>% of Estimated Funding Spent or Committed</c:v>
                </c:pt>
              </c:strCache>
            </c:strRef>
          </c:tx>
          <c:spPr>
            <a:solidFill>
              <a:schemeClr val="accent1"/>
            </a:solidFill>
            <a:ln w="0">
              <a:solidFill>
                <a:schemeClr val="tx1"/>
              </a:solidFill>
            </a:ln>
            <a:effectLst/>
          </c:spPr>
          <c:invertIfNegative val="0"/>
          <c:dPt>
            <c:idx val="19"/>
            <c:invertIfNegative val="0"/>
            <c:bubble3D val="0"/>
            <c:spPr>
              <a:solidFill>
                <a:srgbClr val="D42C2C"/>
              </a:solidFill>
              <a:ln w="0">
                <a:solidFill>
                  <a:schemeClr val="tx1"/>
                </a:solidFill>
              </a:ln>
              <a:effectLst/>
            </c:spPr>
          </c:dPt>
          <c:cat>
            <c:strRef>
              <c:f>'Table 4'!$A$44:$A$76</c:f>
              <c:strCache>
                <c:ptCount val="33"/>
                <c:pt idx="0">
                  <c:v>Clackmannanshire</c:v>
                </c:pt>
                <c:pt idx="1">
                  <c:v>Moray</c:v>
                </c:pt>
                <c:pt idx="2">
                  <c:v>Aberdeen City</c:v>
                </c:pt>
                <c:pt idx="3">
                  <c:v>Orkney Islands</c:v>
                </c:pt>
                <c:pt idx="4">
                  <c:v>Edinburgh, City of</c:v>
                </c:pt>
                <c:pt idx="5">
                  <c:v>East Ayrshire</c:v>
                </c:pt>
                <c:pt idx="6">
                  <c:v>Perth and Kinross</c:v>
                </c:pt>
                <c:pt idx="7">
                  <c:v>Scottish Borders</c:v>
                </c:pt>
                <c:pt idx="8">
                  <c:v>Argyll and Bute</c:v>
                </c:pt>
                <c:pt idx="9">
                  <c:v>Eilean Siar</c:v>
                </c:pt>
                <c:pt idx="10">
                  <c:v>Aberdeenshire</c:v>
                </c:pt>
                <c:pt idx="11">
                  <c:v>West Dunbartonshire</c:v>
                </c:pt>
                <c:pt idx="12">
                  <c:v>Fife</c:v>
                </c:pt>
                <c:pt idx="13">
                  <c:v>East Renfrewshire</c:v>
                </c:pt>
                <c:pt idx="14">
                  <c:v>South Ayrshire</c:v>
                </c:pt>
                <c:pt idx="15">
                  <c:v>Shetland Islands</c:v>
                </c:pt>
                <c:pt idx="16">
                  <c:v>Midlothian</c:v>
                </c:pt>
                <c:pt idx="17">
                  <c:v>South Lanarkshire</c:v>
                </c:pt>
                <c:pt idx="18">
                  <c:v>North Ayrshire</c:v>
                </c:pt>
                <c:pt idx="19">
                  <c:v>Scotland</c:v>
                </c:pt>
                <c:pt idx="20">
                  <c:v>Renfrewshire</c:v>
                </c:pt>
                <c:pt idx="21">
                  <c:v>West Lothian</c:v>
                </c:pt>
                <c:pt idx="22">
                  <c:v>Falkirk</c:v>
                </c:pt>
                <c:pt idx="23">
                  <c:v>Glasgow City</c:v>
                </c:pt>
                <c:pt idx="24">
                  <c:v>North Lanarkshire</c:v>
                </c:pt>
                <c:pt idx="25">
                  <c:v>Angus</c:v>
                </c:pt>
                <c:pt idx="26">
                  <c:v>Dumfries and Galloway</c:v>
                </c:pt>
                <c:pt idx="27">
                  <c:v>Dundee City</c:v>
                </c:pt>
                <c:pt idx="28">
                  <c:v>Inverclyde</c:v>
                </c:pt>
                <c:pt idx="29">
                  <c:v>Highland</c:v>
                </c:pt>
                <c:pt idx="30">
                  <c:v>East Lothian</c:v>
                </c:pt>
                <c:pt idx="31">
                  <c:v>Stirling</c:v>
                </c:pt>
                <c:pt idx="32">
                  <c:v>East Dunbartonshire</c:v>
                </c:pt>
              </c:strCache>
            </c:strRef>
          </c:cat>
          <c:val>
            <c:numRef>
              <c:f>'Table 4'!$B$44:$B$76</c:f>
              <c:numCache>
                <c:formatCode>0%</c:formatCode>
                <c:ptCount val="33"/>
                <c:pt idx="0">
                  <c:v>0.61278728334325006</c:v>
                </c:pt>
                <c:pt idx="1">
                  <c:v>0.81937508673420367</c:v>
                </c:pt>
                <c:pt idx="2">
                  <c:v>0.83205622888292163</c:v>
                </c:pt>
                <c:pt idx="3">
                  <c:v>0.85135186235583282</c:v>
                </c:pt>
                <c:pt idx="4">
                  <c:v>0.89649085163139508</c:v>
                </c:pt>
                <c:pt idx="5">
                  <c:v>0.89786355586976418</c:v>
                </c:pt>
                <c:pt idx="6">
                  <c:v>0.90688902875910404</c:v>
                </c:pt>
                <c:pt idx="7">
                  <c:v>0.91005951311136368</c:v>
                </c:pt>
                <c:pt idx="8">
                  <c:v>0.91940907494197932</c:v>
                </c:pt>
                <c:pt idx="9">
                  <c:v>0.92247372809754424</c:v>
                </c:pt>
                <c:pt idx="10">
                  <c:v>0.92552337087922132</c:v>
                </c:pt>
                <c:pt idx="11">
                  <c:v>0.93438460315778316</c:v>
                </c:pt>
                <c:pt idx="12">
                  <c:v>0.94649645858537268</c:v>
                </c:pt>
                <c:pt idx="13">
                  <c:v>0.95557278138684654</c:v>
                </c:pt>
                <c:pt idx="14">
                  <c:v>0.9688504427491289</c:v>
                </c:pt>
                <c:pt idx="15">
                  <c:v>0.98935585725727981</c:v>
                </c:pt>
                <c:pt idx="16">
                  <c:v>0.99799244591151837</c:v>
                </c:pt>
                <c:pt idx="17">
                  <c:v>1.0070846288927195</c:v>
                </c:pt>
                <c:pt idx="18">
                  <c:v>1.0110503356699707</c:v>
                </c:pt>
                <c:pt idx="19">
                  <c:v>1.0124495069812181</c:v>
                </c:pt>
                <c:pt idx="20">
                  <c:v>1.0323615452404726</c:v>
                </c:pt>
                <c:pt idx="21">
                  <c:v>1.043956866564751</c:v>
                </c:pt>
                <c:pt idx="22">
                  <c:v>1.0728511223010733</c:v>
                </c:pt>
                <c:pt idx="23">
                  <c:v>1.0731867354067388</c:v>
                </c:pt>
                <c:pt idx="24">
                  <c:v>1.0811755274678105</c:v>
                </c:pt>
                <c:pt idx="25">
                  <c:v>1.0822074793188732</c:v>
                </c:pt>
                <c:pt idx="26">
                  <c:v>1.0979305039994123</c:v>
                </c:pt>
                <c:pt idx="27">
                  <c:v>1.1188815981379387</c:v>
                </c:pt>
                <c:pt idx="28">
                  <c:v>1.1271193375229118</c:v>
                </c:pt>
                <c:pt idx="29">
                  <c:v>1.266547266992569</c:v>
                </c:pt>
                <c:pt idx="30">
                  <c:v>1.3045704491053722</c:v>
                </c:pt>
                <c:pt idx="31">
                  <c:v>1.3390937001575798</c:v>
                </c:pt>
                <c:pt idx="32">
                  <c:v>1.3615736885928393</c:v>
                </c:pt>
              </c:numCache>
            </c:numRef>
          </c:val>
        </c:ser>
        <c:dLbls>
          <c:showLegendKey val="0"/>
          <c:showVal val="0"/>
          <c:showCatName val="0"/>
          <c:showSerName val="0"/>
          <c:showPercent val="0"/>
          <c:showBubbleSize val="0"/>
        </c:dLbls>
        <c:gapWidth val="67"/>
        <c:overlap val="100"/>
        <c:axId val="405037440"/>
        <c:axId val="405038976"/>
      </c:barChart>
      <c:catAx>
        <c:axId val="405037440"/>
        <c:scaling>
          <c:orientation val="minMax"/>
        </c:scaling>
        <c:delete val="0"/>
        <c:axPos val="l"/>
        <c:majorTickMark val="out"/>
        <c:minorTickMark val="none"/>
        <c:tickLblPos val="nextTo"/>
        <c:crossAx val="405038976"/>
        <c:crosses val="autoZero"/>
        <c:auto val="1"/>
        <c:lblAlgn val="ctr"/>
        <c:lblOffset val="100"/>
        <c:noMultiLvlLbl val="0"/>
      </c:catAx>
      <c:valAx>
        <c:axId val="405038976"/>
        <c:scaling>
          <c:orientation val="minMax"/>
          <c:max val="1.4"/>
          <c:min val="0"/>
        </c:scaling>
        <c:delete val="0"/>
        <c:axPos val="b"/>
        <c:numFmt formatCode="0%" sourceLinked="1"/>
        <c:majorTickMark val="out"/>
        <c:minorTickMark val="none"/>
        <c:tickLblPos val="low"/>
        <c:crossAx val="405037440"/>
        <c:crosses val="autoZero"/>
        <c:crossBetween val="between"/>
        <c:majorUnit val="0.1"/>
      </c:valAx>
      <c:spPr>
        <a:noFill/>
        <a:ln w="25400">
          <a:noFill/>
        </a:ln>
      </c:spPr>
    </c:plotArea>
    <c:plotVisOnly val="1"/>
    <c:dispBlanksAs val="gap"/>
    <c:showDLblsOverMax val="0"/>
  </c:chart>
  <c:spPr>
    <a:ln>
      <a:noFill/>
    </a:ln>
  </c:spPr>
  <c:userShapes r:id="rId1"/>
</c:chartSpace>
</file>

<file path=xl/chartsheets/_rels/sheet1.xml.rels><?xml version="1.0" encoding="UTF-8" standalone="yes"?><Relationships xmlns="http://schemas.openxmlformats.org/package/2006/relationships"><Relationship Id="rId1" Target="../drawings/drawing2.xml" Type="http://schemas.openxmlformats.org/officeDocument/2006/relationships/drawing"/></Relationships>
</file>

<file path=xl/chartsheets/_rels/sheet2.xml.rels><?xml version="1.0" encoding="UTF-8" standalone="yes"?><Relationships xmlns="http://schemas.openxmlformats.org/package/2006/relationships"><Relationship Id="rId1" Target="../drawings/drawing4.xml" Type="http://schemas.openxmlformats.org/officeDocument/2006/relationships/drawing"/></Relationships>
</file>

<file path=xl/chartsheets/sheet1.xml><?xml version="1.0" encoding="utf-8"?>
<chartsheet xmlns="http://schemas.openxmlformats.org/spreadsheetml/2006/main" xmlns:r="http://schemas.openxmlformats.org/officeDocument/2006/relationships">
  <sheetPr/>
  <sheetViews>
    <sheetView zoomScale="9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4" workbookViewId="0" zoomToFit="1"/>
  </sheetViews>
  <pageMargins left="0.7" right="0.7" top="0.75" bottom="0.75" header="0.3" footer="0.3"/>
  <drawing r:id="rId1"/>
</chartsheet>
</file>

<file path=xl/drawings/_rels/drawing2.xml.rels><?xml version="1.0" encoding="UTF-8" standalone="yes"?><Relationships xmlns="http://schemas.openxmlformats.org/package/2006/relationships"><Relationship Id="rId1" Target="../charts/chart1.xml" Type="http://schemas.openxmlformats.org/officeDocument/2006/relationships/chart"/></Relationships>
</file>

<file path=xl/drawings/_rels/drawing4.xml.rels><?xml version="1.0" encoding="UTF-8" standalone="yes"?><Relationships xmlns="http://schemas.openxmlformats.org/package/2006/relationships"><Relationship Id="rId1" Target="../charts/chart2.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419100</xdr:colOff>
      <xdr:row>2</xdr:row>
      <xdr:rowOff>38099</xdr:rowOff>
    </xdr:from>
    <xdr:to>
      <xdr:col>10</xdr:col>
      <xdr:colOff>571499</xdr:colOff>
      <xdr:row>25</xdr:row>
      <xdr:rowOff>57149</xdr:rowOff>
    </xdr:to>
    <xdr:sp macro="" textlink="">
      <xdr:nvSpPr>
        <xdr:cNvPr id="2" name="TextBox 1"/>
        <xdr:cNvSpPr txBox="1"/>
      </xdr:nvSpPr>
      <xdr:spPr>
        <a:xfrm>
          <a:off x="419100" y="361949"/>
          <a:ext cx="6248399" cy="3743325"/>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800" b="1" cap="small">
              <a:solidFill>
                <a:schemeClr val="dk1"/>
              </a:solidFill>
              <a:effectLst/>
              <a:latin typeface="+mn-lt"/>
              <a:ea typeface="+mn-ea"/>
              <a:cs typeface="+mn-cs"/>
            </a:rPr>
            <a:t>Discretionary Housing Payments in Scotland:</a:t>
          </a:r>
          <a:endParaRPr lang="en-GB" sz="2800">
            <a:solidFill>
              <a:schemeClr val="dk1"/>
            </a:solidFill>
            <a:effectLst/>
            <a:latin typeface="+mn-lt"/>
            <a:ea typeface="+mn-ea"/>
            <a:cs typeface="+mn-cs"/>
          </a:endParaRPr>
        </a:p>
        <a:p>
          <a:pPr algn="ctr"/>
          <a:r>
            <a:rPr lang="en-GB" sz="2800" b="1" cap="small">
              <a:solidFill>
                <a:schemeClr val="dk1"/>
              </a:solidFill>
              <a:effectLst/>
              <a:latin typeface="+mn-lt"/>
              <a:ea typeface="+mn-ea"/>
              <a:cs typeface="+mn-cs"/>
            </a:rPr>
            <a:t>1 April 2017 to 31 March </a:t>
          </a:r>
          <a:r>
            <a:rPr lang="en-GB" sz="2800" b="1" cap="small" baseline="0">
              <a:solidFill>
                <a:schemeClr val="dk1"/>
              </a:solidFill>
              <a:effectLst/>
              <a:latin typeface="+mn-lt"/>
              <a:ea typeface="+mn-ea"/>
              <a:cs typeface="+mn-cs"/>
            </a:rPr>
            <a:t>2018</a:t>
          </a:r>
        </a:p>
        <a:p>
          <a:pPr algn="ctr"/>
          <a:endParaRPr lang="en-GB" sz="2800" b="1" cap="small"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1809" cy="604938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0.18274</cdr:x>
      <cdr:y>0.12176</cdr:y>
    </cdr:from>
    <cdr:to>
      <cdr:x>0.44132</cdr:x>
      <cdr:y>0.16511</cdr:y>
    </cdr:to>
    <cdr:sp macro="" textlink="">
      <cdr:nvSpPr>
        <cdr:cNvPr id="2" name="TextBox 1"/>
        <cdr:cNvSpPr txBox="1"/>
      </cdr:nvSpPr>
      <cdr:spPr>
        <a:xfrm xmlns:a="http://schemas.openxmlformats.org/drawingml/2006/main">
          <a:off x="1696719" y="735543"/>
          <a:ext cx="2400827" cy="261887"/>
        </a:xfrm>
        <a:prstGeom xmlns:a="http://schemas.openxmlformats.org/drawingml/2006/main" prst="rect">
          <a:avLst/>
        </a:prstGeom>
        <a:ln xmlns:a="http://schemas.openxmlformats.org/drawingml/2006/main">
          <a:solidFill>
            <a:srgbClr val="D42C2C"/>
          </a:solidFill>
        </a:ln>
      </cdr:spPr>
      <cdr:txBody>
        <a:bodyPr xmlns:a="http://schemas.openxmlformats.org/drawingml/2006/main" vertOverflow="clip" wrap="square" rtlCol="0"/>
        <a:lstStyle xmlns:a="http://schemas.openxmlformats.org/drawingml/2006/main"/>
        <a:p xmlns:a="http://schemas.openxmlformats.org/drawingml/2006/main">
          <a:pPr algn="ctr"/>
          <a:r>
            <a:rPr lang="en-GB" sz="1100"/>
            <a:t>Actual or Committed spend,</a:t>
          </a:r>
          <a:r>
            <a:rPr lang="en-GB" sz="1100" baseline="0"/>
            <a:t> 2017/18</a:t>
          </a:r>
        </a:p>
        <a:p xmlns:a="http://schemas.openxmlformats.org/drawingml/2006/main">
          <a:endParaRPr lang="en-GB" sz="1100"/>
        </a:p>
      </cdr:txBody>
    </cdr:sp>
  </cdr:relSizeAnchor>
  <cdr:relSizeAnchor xmlns:cdr="http://schemas.openxmlformats.org/drawingml/2006/chartDrawing">
    <cdr:from>
      <cdr:x>0.69163</cdr:x>
      <cdr:y>0.30335</cdr:y>
    </cdr:from>
    <cdr:to>
      <cdr:x>0.94519</cdr:x>
      <cdr:y>0.34977</cdr:y>
    </cdr:to>
    <cdr:sp macro="" textlink="">
      <cdr:nvSpPr>
        <cdr:cNvPr id="3" name="TextBox 2"/>
        <cdr:cNvSpPr txBox="1"/>
      </cdr:nvSpPr>
      <cdr:spPr>
        <a:xfrm xmlns:a="http://schemas.openxmlformats.org/drawingml/2006/main">
          <a:off x="6420185" y="1835014"/>
          <a:ext cx="2353720" cy="280804"/>
        </a:xfrm>
        <a:prstGeom xmlns:a="http://schemas.openxmlformats.org/drawingml/2006/main" prst="rect">
          <a:avLst/>
        </a:prstGeom>
        <a:ln xmlns:a="http://schemas.openxmlformats.org/drawingml/2006/main">
          <a:solidFill>
            <a:schemeClr val="accent1"/>
          </a:solidFill>
        </a:ln>
      </cdr:spPr>
      <cdr:txBody>
        <a:bodyPr xmlns:a="http://schemas.openxmlformats.org/drawingml/2006/main" vertOverflow="clip" wrap="square" rtlCol="0"/>
        <a:lstStyle xmlns:a="http://schemas.openxmlformats.org/drawingml/2006/main"/>
        <a:p xmlns:a="http://schemas.openxmlformats.org/drawingml/2006/main">
          <a:pPr algn="ctr"/>
          <a:r>
            <a:rPr lang="en-GB" sz="1100">
              <a:solidFill>
                <a:sysClr val="windowText" lastClr="000000"/>
              </a:solidFill>
            </a:rPr>
            <a:t>Actual or committed spend, 2016/17</a:t>
          </a:r>
        </a:p>
        <a:p xmlns:a="http://schemas.openxmlformats.org/drawingml/2006/main">
          <a:endParaRPr lang="en-GB" sz="1100"/>
        </a:p>
      </cdr:txBody>
    </cdr:sp>
  </cdr:relSizeAnchor>
  <cdr:relSizeAnchor xmlns:cdr="http://schemas.openxmlformats.org/drawingml/2006/chartDrawing">
    <cdr:from>
      <cdr:x>0.28307</cdr:x>
      <cdr:y>0.55945</cdr:y>
    </cdr:from>
    <cdr:to>
      <cdr:x>0.55068</cdr:x>
      <cdr:y>0.72142</cdr:y>
    </cdr:to>
    <cdr:sp macro="" textlink="">
      <cdr:nvSpPr>
        <cdr:cNvPr id="4" name="TextBox 3"/>
        <cdr:cNvSpPr txBox="1"/>
      </cdr:nvSpPr>
      <cdr:spPr>
        <a:xfrm xmlns:a="http://schemas.openxmlformats.org/drawingml/2006/main">
          <a:off x="2628185" y="3379694"/>
          <a:ext cx="2484763" cy="978443"/>
        </a:xfrm>
        <a:prstGeom xmlns:a="http://schemas.openxmlformats.org/drawingml/2006/main" prst="rect">
          <a:avLst/>
        </a:prstGeom>
        <a:ln xmlns:a="http://schemas.openxmlformats.org/drawingml/2006/main">
          <a:solidFill>
            <a:srgbClr val="D42C2C"/>
          </a:solidFill>
        </a:ln>
      </cdr:spPr>
      <cdr:txBody>
        <a:bodyPr xmlns:a="http://schemas.openxmlformats.org/drawingml/2006/main" vertOverflow="clip" wrap="square" rtlCol="0"/>
        <a:lstStyle xmlns:a="http://schemas.openxmlformats.org/drawingml/2006/main"/>
        <a:p xmlns:a="http://schemas.openxmlformats.org/drawingml/2006/main">
          <a:pPr algn="ctr"/>
          <a:r>
            <a:rPr lang="en-GB" sz="1100"/>
            <a:t>The actual</a:t>
          </a:r>
          <a:r>
            <a:rPr lang="en-GB" sz="1100" baseline="0"/>
            <a:t> or committed spend for April and May 2017 is underestimated as there are no expenditure figures for East Ayrshire and North Lanarkshire for these months.</a:t>
          </a:r>
          <a:endParaRPr lang="en-GB" sz="1100"/>
        </a:p>
      </cdr:txBody>
    </cdr:sp>
  </cdr:relSizeAnchor>
  <cdr:relSizeAnchor xmlns:cdr="http://schemas.openxmlformats.org/drawingml/2006/chartDrawing">
    <cdr:from>
      <cdr:x>0.26808</cdr:x>
      <cdr:y>0.44326</cdr:y>
    </cdr:from>
    <cdr:to>
      <cdr:x>0.29615</cdr:x>
      <cdr:y>0.55928</cdr:y>
    </cdr:to>
    <cdr:cxnSp macro="">
      <cdr:nvCxnSpPr>
        <cdr:cNvPr id="8" name="Straight Arrow Connector 7"/>
        <cdr:cNvCxnSpPr/>
      </cdr:nvCxnSpPr>
      <cdr:spPr>
        <a:xfrm xmlns:a="http://schemas.openxmlformats.org/drawingml/2006/main" flipH="1" flipV="1">
          <a:off x="2489080" y="2677783"/>
          <a:ext cx="260591" cy="700897"/>
        </a:xfrm>
        <a:prstGeom xmlns:a="http://schemas.openxmlformats.org/drawingml/2006/main" prst="straightConnector1">
          <a:avLst/>
        </a:prstGeom>
        <a:ln xmlns:a="http://schemas.openxmlformats.org/drawingml/2006/main">
          <a:solidFill>
            <a:srgbClr val="D42C2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0.23034</cdr:x>
      <cdr:y>0.54441</cdr:y>
    </cdr:from>
    <cdr:to>
      <cdr:x>0.2826</cdr:x>
      <cdr:y>0.58903</cdr:y>
    </cdr:to>
    <cdr:cxnSp macro="">
      <cdr:nvCxnSpPr>
        <cdr:cNvPr id="9" name="Straight Arrow Connector 8"/>
        <cdr:cNvCxnSpPr/>
      </cdr:nvCxnSpPr>
      <cdr:spPr>
        <a:xfrm xmlns:a="http://schemas.openxmlformats.org/drawingml/2006/main" flipH="1" flipV="1">
          <a:off x="2138632" y="3288821"/>
          <a:ext cx="485236" cy="269576"/>
        </a:xfrm>
        <a:prstGeom xmlns:a="http://schemas.openxmlformats.org/drawingml/2006/main" prst="straightConnector1">
          <a:avLst/>
        </a:prstGeom>
        <a:ln xmlns:a="http://schemas.openxmlformats.org/drawingml/2006/main">
          <a:solidFill>
            <a:srgbClr val="D42C2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absoluteAnchor>
    <xdr:pos x="0" y="0"/>
    <xdr:ext cx="9282697" cy="60492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4" cy="3755048"/>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0.2251</cdr:x>
      <cdr:y>0.95372</cdr:y>
    </cdr:from>
    <cdr:to>
      <cdr:x>0.87271</cdr:x>
      <cdr:y>0.99213</cdr:y>
    </cdr:to>
    <cdr:sp macro="" textlink="">
      <cdr:nvSpPr>
        <cdr:cNvPr id="14" name="TextBox 13"/>
        <cdr:cNvSpPr txBox="1"/>
      </cdr:nvSpPr>
      <cdr:spPr>
        <a:xfrm xmlns:a="http://schemas.openxmlformats.org/drawingml/2006/main">
          <a:off x="2090488" y="5768432"/>
          <a:ext cx="6014273" cy="232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effectLst/>
            </a:rPr>
            <a:t>Proportion of estimated 2017/18</a:t>
          </a:r>
          <a:r>
            <a:rPr lang="en-GB" sz="1100" b="1" baseline="0">
              <a:effectLst/>
            </a:rPr>
            <a:t> DHP f</a:t>
          </a:r>
          <a:r>
            <a:rPr lang="en-GB" sz="1100" b="1">
              <a:effectLst/>
            </a:rPr>
            <a:t>unding spent</a:t>
          </a:r>
          <a:r>
            <a:rPr lang="en-GB" sz="1100" b="1" baseline="0">
              <a:effectLst/>
            </a:rPr>
            <a:t> as at 31 March 2018</a:t>
          </a:r>
          <a:endParaRPr lang="en-GB" sz="1100" b="1"/>
        </a:p>
      </cdr:txBody>
    </cdr:sp>
  </cdr:relSizeAnchor>
  <cdr:relSizeAnchor xmlns:cdr="http://schemas.openxmlformats.org/drawingml/2006/chartDrawing">
    <cdr:from>
      <cdr:x>0.21335</cdr:x>
      <cdr:y>0.00791</cdr:y>
    </cdr:from>
    <cdr:to>
      <cdr:x>0.82362</cdr:x>
      <cdr:y>0.05085</cdr:y>
    </cdr:to>
    <cdr:sp macro="" textlink="">
      <cdr:nvSpPr>
        <cdr:cNvPr id="6" name="TextBox 5"/>
        <cdr:cNvSpPr txBox="1"/>
      </cdr:nvSpPr>
      <cdr:spPr>
        <a:xfrm xmlns:a="http://schemas.openxmlformats.org/drawingml/2006/main">
          <a:off x="1980896" y="47814"/>
          <a:ext cx="5666217" cy="2593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u="none">
              <a:effectLst/>
              <a:latin typeface="+mn-lt"/>
              <a:ea typeface="+mn-ea"/>
              <a:cs typeface="+mn-cs"/>
            </a:rPr>
            <a:t>Chart 2: Proportion of estimated 2017/18 DHP funding spent as</a:t>
          </a:r>
          <a:r>
            <a:rPr lang="en-US" sz="1100" b="1" u="none" baseline="0">
              <a:effectLst/>
              <a:latin typeface="+mn-lt"/>
              <a:ea typeface="+mn-ea"/>
              <a:cs typeface="+mn-cs"/>
            </a:rPr>
            <a:t> </a:t>
          </a:r>
          <a:r>
            <a:rPr lang="en-US" sz="1100" b="1" u="none">
              <a:effectLst/>
              <a:latin typeface="+mn-lt"/>
              <a:ea typeface="+mn-ea"/>
              <a:cs typeface="+mn-cs"/>
            </a:rPr>
            <a:t>at 31 March 2018</a:t>
          </a:r>
          <a:endParaRPr lang="en-GB" sz="1100" u="none"/>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24" sqref="N24"/>
    </sheetView>
  </sheetViews>
  <sheetFormatPr defaultRowHeight="12.75" x14ac:dyDescent="0.2"/>
  <cols>
    <col min="1" max="16384" style="32" width="9.140625" collapsed="false"/>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heetViews>
  <sheetFormatPr defaultRowHeight="12.75" x14ac:dyDescent="0.2"/>
  <cols>
    <col min="1" max="1" customWidth="true" style="3" width="21.7109375" collapsed="false"/>
    <col min="2" max="5" customWidth="true" style="3" width="15.0" collapsed="false"/>
    <col min="6" max="6" customWidth="true" style="53" width="17.42578125" collapsed="false"/>
    <col min="7" max="7" customWidth="true" style="3" width="15.0" collapsed="false"/>
    <col min="8" max="16384" style="3" width="9.140625" collapsed="false"/>
  </cols>
  <sheetData>
    <row r="1" spans="1:8" x14ac:dyDescent="0.2">
      <c r="A1" s="2" t="s">
        <v>52</v>
      </c>
    </row>
    <row r="3" spans="1:8" ht="28.5" customHeight="1" x14ac:dyDescent="0.2">
      <c r="B3" s="78" t="s">
        <v>91</v>
      </c>
      <c r="C3" s="79"/>
      <c r="D3" s="80"/>
      <c r="E3" s="81" t="s">
        <v>85</v>
      </c>
      <c r="F3" s="81" t="s">
        <v>88</v>
      </c>
      <c r="G3" s="81" t="s">
        <v>87</v>
      </c>
    </row>
    <row r="4" spans="1:8" ht="71.25" customHeight="1" x14ac:dyDescent="0.2">
      <c r="A4" s="68" t="s">
        <v>33</v>
      </c>
      <c r="B4" s="6" t="s">
        <v>84</v>
      </c>
      <c r="C4" s="6" t="s">
        <v>61</v>
      </c>
      <c r="D4" s="6" t="s">
        <v>45</v>
      </c>
      <c r="E4" s="82"/>
      <c r="F4" s="82"/>
      <c r="G4" s="82"/>
    </row>
    <row r="5" spans="1:8" x14ac:dyDescent="0.2">
      <c r="A5" s="25" t="s">
        <v>0</v>
      </c>
      <c r="B5" s="26">
        <v>1051344</v>
      </c>
      <c r="C5" s="26">
        <v>653318</v>
      </c>
      <c r="D5" s="15">
        <v>1704662</v>
      </c>
      <c r="E5" s="54">
        <f>F5-B5</f>
        <v>279514</v>
      </c>
      <c r="F5" s="54">
        <v>1330858</v>
      </c>
      <c r="G5" s="54">
        <v>1984176</v>
      </c>
      <c r="H5" s="29"/>
    </row>
    <row r="6" spans="1:8" x14ac:dyDescent="0.2">
      <c r="A6" s="25" t="s">
        <v>1</v>
      </c>
      <c r="B6" s="26">
        <v>564312</v>
      </c>
      <c r="C6" s="26">
        <v>243153</v>
      </c>
      <c r="D6" s="15">
        <v>807465</v>
      </c>
      <c r="E6" s="54">
        <f t="shared" ref="E6:E37" si="0">F6-B6</f>
        <v>150030</v>
      </c>
      <c r="F6" s="54">
        <v>714342</v>
      </c>
      <c r="G6" s="54">
        <v>957495</v>
      </c>
      <c r="H6" s="29"/>
    </row>
    <row r="7" spans="1:8" x14ac:dyDescent="0.2">
      <c r="A7" s="25" t="s">
        <v>2</v>
      </c>
      <c r="B7" s="26">
        <v>343115</v>
      </c>
      <c r="C7" s="26">
        <v>128495</v>
      </c>
      <c r="D7" s="15">
        <v>471610</v>
      </c>
      <c r="E7" s="54">
        <f t="shared" si="0"/>
        <v>91222</v>
      </c>
      <c r="F7" s="54">
        <v>434337</v>
      </c>
      <c r="G7" s="54">
        <v>562832</v>
      </c>
      <c r="H7" s="29"/>
    </row>
    <row r="8" spans="1:8" x14ac:dyDescent="0.2">
      <c r="A8" s="25" t="s">
        <v>46</v>
      </c>
      <c r="B8" s="26">
        <v>431047</v>
      </c>
      <c r="C8" s="26">
        <v>120496</v>
      </c>
      <c r="D8" s="34">
        <v>551543</v>
      </c>
      <c r="E8" s="54">
        <f t="shared" si="0"/>
        <v>114599</v>
      </c>
      <c r="F8" s="54">
        <v>545646</v>
      </c>
      <c r="G8" s="54">
        <v>666142</v>
      </c>
      <c r="H8" s="29"/>
    </row>
    <row r="9" spans="1:8" x14ac:dyDescent="0.2">
      <c r="A9" s="25" t="s">
        <v>4</v>
      </c>
      <c r="B9" s="33">
        <v>558797</v>
      </c>
      <c r="C9" s="26">
        <v>326245</v>
      </c>
      <c r="D9" s="15">
        <v>885042</v>
      </c>
      <c r="E9" s="54">
        <f t="shared" si="0"/>
        <v>148563</v>
      </c>
      <c r="F9" s="54">
        <v>707360</v>
      </c>
      <c r="G9" s="54">
        <v>1033605</v>
      </c>
      <c r="H9" s="29"/>
    </row>
    <row r="10" spans="1:8" x14ac:dyDescent="0.2">
      <c r="A10" s="25" t="s">
        <v>47</v>
      </c>
      <c r="B10" s="26">
        <v>776162</v>
      </c>
      <c r="C10" s="26">
        <v>174530</v>
      </c>
      <c r="D10" s="15">
        <v>950692</v>
      </c>
      <c r="E10" s="54">
        <f t="shared" si="0"/>
        <v>206353</v>
      </c>
      <c r="F10" s="54">
        <v>982515</v>
      </c>
      <c r="G10" s="54">
        <v>1157045</v>
      </c>
      <c r="H10" s="29"/>
    </row>
    <row r="11" spans="1:8" x14ac:dyDescent="0.2">
      <c r="A11" s="25" t="s">
        <v>6</v>
      </c>
      <c r="B11" s="26">
        <v>1493129</v>
      </c>
      <c r="C11" s="26">
        <v>444520</v>
      </c>
      <c r="D11" s="15">
        <v>1937649</v>
      </c>
      <c r="E11" s="54">
        <f t="shared" si="0"/>
        <v>396968</v>
      </c>
      <c r="F11" s="54">
        <v>1890097</v>
      </c>
      <c r="G11" s="54">
        <v>2334617</v>
      </c>
      <c r="H11" s="29"/>
    </row>
    <row r="12" spans="1:8" x14ac:dyDescent="0.2">
      <c r="A12" s="25" t="s">
        <v>7</v>
      </c>
      <c r="B12" s="33">
        <v>1390305</v>
      </c>
      <c r="C12" s="26">
        <v>274098</v>
      </c>
      <c r="D12" s="34">
        <v>1664403</v>
      </c>
      <c r="E12" s="54">
        <f t="shared" si="0"/>
        <v>369631</v>
      </c>
      <c r="F12" s="54">
        <v>1759936</v>
      </c>
      <c r="G12" s="54">
        <v>2034034</v>
      </c>
      <c r="H12" s="29"/>
    </row>
    <row r="13" spans="1:8" x14ac:dyDescent="0.2">
      <c r="A13" s="25" t="s">
        <v>8</v>
      </c>
      <c r="B13" s="26">
        <v>300583</v>
      </c>
      <c r="C13" s="26">
        <v>119119</v>
      </c>
      <c r="D13" s="15">
        <v>419702</v>
      </c>
      <c r="E13" s="54">
        <f t="shared" si="0"/>
        <v>79914</v>
      </c>
      <c r="F13" s="54">
        <v>380497</v>
      </c>
      <c r="G13" s="54">
        <v>499616</v>
      </c>
      <c r="H13" s="29"/>
    </row>
    <row r="14" spans="1:8" x14ac:dyDescent="0.2">
      <c r="A14" s="25" t="s">
        <v>9</v>
      </c>
      <c r="B14" s="26">
        <v>364210</v>
      </c>
      <c r="C14" s="26">
        <v>133453</v>
      </c>
      <c r="D14" s="15">
        <v>497663</v>
      </c>
      <c r="E14" s="54">
        <f t="shared" si="0"/>
        <v>96830</v>
      </c>
      <c r="F14" s="54">
        <v>461040</v>
      </c>
      <c r="G14" s="54">
        <v>594493</v>
      </c>
      <c r="H14" s="29"/>
    </row>
    <row r="15" spans="1:8" x14ac:dyDescent="0.2">
      <c r="A15" s="25" t="s">
        <v>10</v>
      </c>
      <c r="B15" s="26">
        <v>228310</v>
      </c>
      <c r="C15" s="26">
        <v>56725</v>
      </c>
      <c r="D15" s="34">
        <v>285035</v>
      </c>
      <c r="E15" s="54">
        <f t="shared" si="0"/>
        <v>60699</v>
      </c>
      <c r="F15" s="54">
        <v>289009</v>
      </c>
      <c r="G15" s="54">
        <v>345734</v>
      </c>
      <c r="H15" s="29"/>
    </row>
    <row r="16" spans="1:8" x14ac:dyDescent="0.2">
      <c r="A16" s="25" t="s">
        <v>48</v>
      </c>
      <c r="B16" s="26">
        <v>3106254</v>
      </c>
      <c r="C16" s="26">
        <v>1730393</v>
      </c>
      <c r="D16" s="15">
        <v>4836647</v>
      </c>
      <c r="E16" s="54">
        <f t="shared" si="0"/>
        <v>825838</v>
      </c>
      <c r="F16" s="54">
        <v>3932092</v>
      </c>
      <c r="G16" s="54">
        <v>5662485</v>
      </c>
      <c r="H16" s="29"/>
    </row>
    <row r="17" spans="1:8" x14ac:dyDescent="0.2">
      <c r="A17" s="25" t="s">
        <v>12</v>
      </c>
      <c r="B17" s="26">
        <v>119509</v>
      </c>
      <c r="C17" s="26">
        <v>29805</v>
      </c>
      <c r="D17" s="34">
        <v>149314</v>
      </c>
      <c r="E17" s="54">
        <f t="shared" si="0"/>
        <v>31773</v>
      </c>
      <c r="F17" s="54">
        <v>151282</v>
      </c>
      <c r="G17" s="54">
        <v>181087</v>
      </c>
      <c r="H17" s="29"/>
    </row>
    <row r="18" spans="1:8" x14ac:dyDescent="0.2">
      <c r="A18" s="25" t="s">
        <v>13</v>
      </c>
      <c r="B18" s="26">
        <v>1186030</v>
      </c>
      <c r="C18" s="26">
        <v>169591</v>
      </c>
      <c r="D18" s="15">
        <v>1355621</v>
      </c>
      <c r="E18" s="54">
        <f t="shared" si="0"/>
        <v>315321</v>
      </c>
      <c r="F18" s="54">
        <v>1501351</v>
      </c>
      <c r="G18" s="54">
        <v>1670942</v>
      </c>
      <c r="H18" s="29"/>
    </row>
    <row r="19" spans="1:8" x14ac:dyDescent="0.2">
      <c r="A19" s="25" t="s">
        <v>14</v>
      </c>
      <c r="B19" s="26">
        <v>2801687</v>
      </c>
      <c r="C19" s="26">
        <v>631863</v>
      </c>
      <c r="D19" s="15">
        <v>3433550</v>
      </c>
      <c r="E19" s="54">
        <f t="shared" si="0"/>
        <v>744865</v>
      </c>
      <c r="F19" s="54">
        <v>3546552</v>
      </c>
      <c r="G19" s="54">
        <v>4178415</v>
      </c>
      <c r="H19" s="29"/>
    </row>
    <row r="20" spans="1:8" x14ac:dyDescent="0.2">
      <c r="A20" s="25" t="s">
        <v>15</v>
      </c>
      <c r="B20" s="26">
        <v>6662131</v>
      </c>
      <c r="C20" s="26">
        <v>1789900</v>
      </c>
      <c r="D20" s="15">
        <v>8452031</v>
      </c>
      <c r="E20" s="54">
        <f t="shared" si="0"/>
        <v>1771215</v>
      </c>
      <c r="F20" s="54">
        <v>8433346</v>
      </c>
      <c r="G20" s="54">
        <v>10223246</v>
      </c>
      <c r="H20" s="29"/>
    </row>
    <row r="21" spans="1:8" x14ac:dyDescent="0.2">
      <c r="A21" s="25" t="s">
        <v>16</v>
      </c>
      <c r="B21" s="33">
        <v>1302778</v>
      </c>
      <c r="C21" s="26">
        <v>190063</v>
      </c>
      <c r="D21" s="34">
        <v>1492841</v>
      </c>
      <c r="E21" s="54">
        <f t="shared" si="0"/>
        <v>346360</v>
      </c>
      <c r="F21" s="54">
        <v>1649138</v>
      </c>
      <c r="G21" s="54">
        <v>1839201</v>
      </c>
      <c r="H21" s="29"/>
    </row>
    <row r="22" spans="1:8" x14ac:dyDescent="0.2">
      <c r="A22" s="25" t="s">
        <v>17</v>
      </c>
      <c r="B22" s="26">
        <v>770558</v>
      </c>
      <c r="C22" s="26">
        <v>124451</v>
      </c>
      <c r="D22" s="15">
        <v>895009</v>
      </c>
      <c r="E22" s="54">
        <f t="shared" si="0"/>
        <v>204863</v>
      </c>
      <c r="F22" s="54">
        <v>975421</v>
      </c>
      <c r="G22" s="54">
        <v>1099872</v>
      </c>
      <c r="H22" s="29"/>
    </row>
    <row r="23" spans="1:8" x14ac:dyDescent="0.2">
      <c r="A23" s="25" t="s">
        <v>18</v>
      </c>
      <c r="B23" s="26">
        <v>645026</v>
      </c>
      <c r="C23" s="26">
        <v>309233</v>
      </c>
      <c r="D23" s="15">
        <v>954259</v>
      </c>
      <c r="E23" s="54">
        <f t="shared" si="0"/>
        <v>171489</v>
      </c>
      <c r="F23" s="54">
        <v>816515</v>
      </c>
      <c r="G23" s="54">
        <v>1125748</v>
      </c>
      <c r="H23" s="29"/>
    </row>
    <row r="24" spans="1:8" x14ac:dyDescent="0.2">
      <c r="A24" s="25" t="s">
        <v>19</v>
      </c>
      <c r="B24" s="26">
        <v>287838</v>
      </c>
      <c r="C24" s="26">
        <v>104021</v>
      </c>
      <c r="D24" s="15">
        <v>391859</v>
      </c>
      <c r="E24" s="54">
        <f t="shared" si="0"/>
        <v>76526</v>
      </c>
      <c r="F24" s="54">
        <v>364364</v>
      </c>
      <c r="G24" s="54">
        <v>468385</v>
      </c>
      <c r="H24" s="29"/>
    </row>
    <row r="25" spans="1:8" x14ac:dyDescent="0.2">
      <c r="A25" s="25" t="s">
        <v>20</v>
      </c>
      <c r="B25" s="26">
        <v>1561542</v>
      </c>
      <c r="C25" s="26">
        <v>316626</v>
      </c>
      <c r="D25" s="15">
        <v>1878168</v>
      </c>
      <c r="E25" s="54">
        <f t="shared" si="0"/>
        <v>415156</v>
      </c>
      <c r="F25" s="54">
        <v>1976698</v>
      </c>
      <c r="G25" s="54">
        <v>2293324</v>
      </c>
      <c r="H25" s="29"/>
    </row>
    <row r="26" spans="1:8" x14ac:dyDescent="0.2">
      <c r="A26" s="25" t="s">
        <v>21</v>
      </c>
      <c r="B26" s="26">
        <v>2638901</v>
      </c>
      <c r="C26" s="26">
        <v>671226</v>
      </c>
      <c r="D26" s="15">
        <v>3310127</v>
      </c>
      <c r="E26" s="54">
        <f t="shared" si="0"/>
        <v>701587</v>
      </c>
      <c r="F26" s="54">
        <v>3340488</v>
      </c>
      <c r="G26" s="54">
        <v>4011714</v>
      </c>
      <c r="H26" s="29"/>
    </row>
    <row r="27" spans="1:8" x14ac:dyDescent="0.2">
      <c r="A27" s="25" t="s">
        <v>49</v>
      </c>
      <c r="B27" s="26">
        <v>61125</v>
      </c>
      <c r="C27" s="26">
        <v>28404</v>
      </c>
      <c r="D27" s="15">
        <v>89529</v>
      </c>
      <c r="E27" s="54">
        <f t="shared" si="0"/>
        <v>16251</v>
      </c>
      <c r="F27" s="54">
        <v>77376</v>
      </c>
      <c r="G27" s="54">
        <v>105780</v>
      </c>
      <c r="H27" s="29"/>
    </row>
    <row r="28" spans="1:8" x14ac:dyDescent="0.2">
      <c r="A28" s="25" t="s">
        <v>50</v>
      </c>
      <c r="B28" s="26">
        <v>374624</v>
      </c>
      <c r="C28" s="26">
        <v>159698</v>
      </c>
      <c r="D28" s="34">
        <v>534322</v>
      </c>
      <c r="E28" s="54">
        <f t="shared" si="0"/>
        <v>99599</v>
      </c>
      <c r="F28" s="54">
        <v>474223</v>
      </c>
      <c r="G28" s="54">
        <v>633921</v>
      </c>
      <c r="H28" s="29"/>
    </row>
    <row r="29" spans="1:8" x14ac:dyDescent="0.2">
      <c r="A29" s="25" t="s">
        <v>24</v>
      </c>
      <c r="B29" s="33">
        <v>1477946</v>
      </c>
      <c r="C29" s="26">
        <v>295336</v>
      </c>
      <c r="D29" s="15">
        <v>1773282</v>
      </c>
      <c r="E29" s="54">
        <f t="shared" si="0"/>
        <v>392931</v>
      </c>
      <c r="F29" s="54">
        <v>1870877</v>
      </c>
      <c r="G29" s="54">
        <v>2166213</v>
      </c>
      <c r="H29" s="29"/>
    </row>
    <row r="30" spans="1:8" x14ac:dyDescent="0.2">
      <c r="A30" s="25" t="s">
        <v>25</v>
      </c>
      <c r="B30" s="26">
        <v>521770</v>
      </c>
      <c r="C30" s="26">
        <v>129589</v>
      </c>
      <c r="D30" s="15">
        <v>651359</v>
      </c>
      <c r="E30" s="54">
        <f t="shared" si="0"/>
        <v>138719</v>
      </c>
      <c r="F30" s="54">
        <v>660489</v>
      </c>
      <c r="G30" s="54">
        <v>790078</v>
      </c>
      <c r="H30" s="29"/>
    </row>
    <row r="31" spans="1:8" x14ac:dyDescent="0.2">
      <c r="A31" s="25" t="s">
        <v>51</v>
      </c>
      <c r="B31" s="26">
        <v>97234</v>
      </c>
      <c r="C31" s="26">
        <v>27984</v>
      </c>
      <c r="D31" s="15">
        <v>125218</v>
      </c>
      <c r="E31" s="54">
        <f t="shared" si="0"/>
        <v>25851</v>
      </c>
      <c r="F31" s="54">
        <v>123085</v>
      </c>
      <c r="G31" s="54">
        <v>151069</v>
      </c>
      <c r="H31" s="29"/>
    </row>
    <row r="32" spans="1:8" x14ac:dyDescent="0.2">
      <c r="A32" s="25" t="s">
        <v>27</v>
      </c>
      <c r="B32" s="26">
        <v>853263</v>
      </c>
      <c r="C32" s="26">
        <v>215089</v>
      </c>
      <c r="D32" s="15">
        <v>1068352</v>
      </c>
      <c r="E32" s="54">
        <f t="shared" si="0"/>
        <v>226851</v>
      </c>
      <c r="F32" s="54">
        <v>1080114</v>
      </c>
      <c r="G32" s="54">
        <v>1295203</v>
      </c>
      <c r="H32" s="29"/>
    </row>
    <row r="33" spans="1:8" x14ac:dyDescent="0.2">
      <c r="A33" s="25" t="s">
        <v>28</v>
      </c>
      <c r="B33" s="33">
        <v>2126804</v>
      </c>
      <c r="C33" s="26">
        <v>535449</v>
      </c>
      <c r="D33" s="15">
        <v>2662253</v>
      </c>
      <c r="E33" s="54">
        <f t="shared" si="0"/>
        <v>565439</v>
      </c>
      <c r="F33" s="54">
        <v>2692243</v>
      </c>
      <c r="G33" s="54">
        <v>3227692</v>
      </c>
      <c r="H33" s="29"/>
    </row>
    <row r="34" spans="1:8" x14ac:dyDescent="0.2">
      <c r="A34" s="25" t="s">
        <v>29</v>
      </c>
      <c r="B34" s="26">
        <v>436104</v>
      </c>
      <c r="C34" s="26">
        <v>74301</v>
      </c>
      <c r="D34" s="15">
        <v>510405</v>
      </c>
      <c r="E34" s="54">
        <f t="shared" si="0"/>
        <v>115944</v>
      </c>
      <c r="F34" s="54">
        <v>552048</v>
      </c>
      <c r="G34" s="54">
        <v>626349</v>
      </c>
      <c r="H34" s="29"/>
    </row>
    <row r="35" spans="1:8" x14ac:dyDescent="0.2">
      <c r="A35" s="25" t="s">
        <v>30</v>
      </c>
      <c r="B35" s="26">
        <v>1503490</v>
      </c>
      <c r="C35" s="26">
        <v>361668</v>
      </c>
      <c r="D35" s="15">
        <v>1865158</v>
      </c>
      <c r="E35" s="54">
        <f t="shared" si="0"/>
        <v>399722</v>
      </c>
      <c r="F35" s="54">
        <v>1903212</v>
      </c>
      <c r="G35" s="54">
        <v>2264880</v>
      </c>
      <c r="H35" s="29"/>
    </row>
    <row r="36" spans="1:8" x14ac:dyDescent="0.2">
      <c r="A36" s="25" t="s">
        <v>31</v>
      </c>
      <c r="B36" s="26">
        <v>1564072</v>
      </c>
      <c r="C36" s="26">
        <v>331160</v>
      </c>
      <c r="D36" s="15">
        <v>1895232</v>
      </c>
      <c r="E36" s="54">
        <f t="shared" si="0"/>
        <v>415829</v>
      </c>
      <c r="F36" s="54">
        <v>1979901</v>
      </c>
      <c r="G36" s="54">
        <v>2311061</v>
      </c>
      <c r="H36" s="29"/>
    </row>
    <row r="37" spans="1:8" x14ac:dyDescent="0.2">
      <c r="A37" s="24" t="s">
        <v>32</v>
      </c>
      <c r="B37" s="18">
        <v>37600000</v>
      </c>
      <c r="C37" s="27">
        <v>10900000</v>
      </c>
      <c r="D37" s="18">
        <v>48500000</v>
      </c>
      <c r="E37" s="55">
        <f t="shared" si="0"/>
        <v>9996453</v>
      </c>
      <c r="F37" s="55">
        <v>47596453</v>
      </c>
      <c r="G37" s="55">
        <v>58496453</v>
      </c>
      <c r="H37" s="29"/>
    </row>
    <row r="38" spans="1:8" x14ac:dyDescent="0.2">
      <c r="B38" s="29"/>
      <c r="D38" s="29"/>
    </row>
    <row r="39" spans="1:8" ht="28.5" customHeight="1" x14ac:dyDescent="0.2">
      <c r="A39" s="83" t="s">
        <v>62</v>
      </c>
      <c r="B39" s="83"/>
      <c r="C39" s="83"/>
      <c r="D39" s="83"/>
      <c r="E39" s="83"/>
      <c r="F39" s="83"/>
      <c r="G39" s="83"/>
    </row>
    <row r="40" spans="1:8" ht="15.75" customHeight="1" x14ac:dyDescent="0.2">
      <c r="A40" s="56" t="s">
        <v>63</v>
      </c>
      <c r="B40" s="56"/>
      <c r="C40" s="56"/>
      <c r="D40" s="56"/>
      <c r="E40" s="56"/>
      <c r="F40" s="56"/>
      <c r="G40" s="56"/>
    </row>
    <row r="41" spans="1:8" x14ac:dyDescent="0.2">
      <c r="A41" s="77" t="s">
        <v>86</v>
      </c>
      <c r="B41" s="77"/>
      <c r="C41" s="77"/>
      <c r="D41" s="77"/>
      <c r="E41" s="77"/>
      <c r="F41" s="77"/>
      <c r="G41" s="77"/>
    </row>
    <row r="42" spans="1:8" x14ac:dyDescent="0.2">
      <c r="A42" s="3" t="s">
        <v>90</v>
      </c>
    </row>
    <row r="43" spans="1:8" ht="41.25" customHeight="1" x14ac:dyDescent="0.2">
      <c r="A43" s="76" t="s">
        <v>89</v>
      </c>
      <c r="B43" s="76"/>
      <c r="C43" s="76"/>
      <c r="D43" s="76"/>
      <c r="E43" s="76"/>
      <c r="F43" s="76"/>
      <c r="G43" s="76"/>
    </row>
  </sheetData>
  <mergeCells count="7">
    <mergeCell ref="A43:G43"/>
    <mergeCell ref="A41:G41"/>
    <mergeCell ref="B3:D3"/>
    <mergeCell ref="G3:G4"/>
    <mergeCell ref="F3:F4"/>
    <mergeCell ref="E3:E4"/>
    <mergeCell ref="A39:G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workbookViewId="0"/>
  </sheetViews>
  <sheetFormatPr defaultRowHeight="12.75" x14ac:dyDescent="0.2"/>
  <cols>
    <col min="1" max="1" customWidth="true" style="3" width="21.7109375" collapsed="false"/>
    <col min="2" max="6" customWidth="true" style="3" width="14.28515625" collapsed="false"/>
    <col min="7" max="7" customWidth="true" style="3" width="9.140625" collapsed="false"/>
    <col min="8" max="16384" style="3" width="9.140625" collapsed="false"/>
  </cols>
  <sheetData>
    <row r="1" spans="1:8" x14ac:dyDescent="0.2">
      <c r="A1" s="2" t="s">
        <v>75</v>
      </c>
    </row>
    <row r="2" spans="1:8" x14ac:dyDescent="0.2">
      <c r="A2" s="2"/>
    </row>
    <row r="3" spans="1:8" ht="32.25" customHeight="1" x14ac:dyDescent="0.2">
      <c r="A3" s="4" t="s">
        <v>33</v>
      </c>
      <c r="B3" s="5" t="s">
        <v>34</v>
      </c>
      <c r="C3" s="5" t="s">
        <v>35</v>
      </c>
      <c r="D3" s="5" t="s">
        <v>36</v>
      </c>
      <c r="E3" s="6" t="s">
        <v>81</v>
      </c>
      <c r="F3" s="6" t="s">
        <v>82</v>
      </c>
    </row>
    <row r="4" spans="1:8" x14ac:dyDescent="0.2">
      <c r="A4" s="25" t="s">
        <v>0</v>
      </c>
      <c r="B4" s="10">
        <v>2882</v>
      </c>
      <c r="C4" s="10">
        <v>2850</v>
      </c>
      <c r="D4" s="10">
        <v>2636</v>
      </c>
      <c r="E4" s="13">
        <v>1650946</v>
      </c>
      <c r="F4" s="15">
        <f>E4/D4</f>
        <v>626.30728376327772</v>
      </c>
      <c r="G4" s="52"/>
      <c r="H4" s="19"/>
    </row>
    <row r="5" spans="1:8" x14ac:dyDescent="0.2">
      <c r="A5" s="25" t="s">
        <v>1</v>
      </c>
      <c r="B5" s="11">
        <v>2214</v>
      </c>
      <c r="C5" s="11">
        <v>2218</v>
      </c>
      <c r="D5" s="11">
        <v>1841</v>
      </c>
      <c r="E5" s="14">
        <v>886184</v>
      </c>
      <c r="F5" s="15">
        <f t="shared" ref="F5:F35" si="0">E5/D5</f>
        <v>481.36013036393263</v>
      </c>
      <c r="G5" s="52"/>
      <c r="H5" s="19"/>
    </row>
    <row r="6" spans="1:8" x14ac:dyDescent="0.2">
      <c r="A6" s="25" t="s">
        <v>2</v>
      </c>
      <c r="B6" s="11">
        <v>1857</v>
      </c>
      <c r="C6" s="11">
        <v>1742</v>
      </c>
      <c r="D6" s="11">
        <v>1488</v>
      </c>
      <c r="E6" s="14">
        <v>609101</v>
      </c>
      <c r="F6" s="15">
        <f t="shared" si="0"/>
        <v>409.34206989247309</v>
      </c>
      <c r="G6" s="52"/>
      <c r="H6" s="19"/>
    </row>
    <row r="7" spans="1:8" x14ac:dyDescent="0.2">
      <c r="A7" s="25" t="s">
        <v>46</v>
      </c>
      <c r="B7" s="11">
        <v>1555</v>
      </c>
      <c r="C7" s="11">
        <v>1496</v>
      </c>
      <c r="D7" s="11">
        <v>1297</v>
      </c>
      <c r="E7" s="14">
        <v>612457</v>
      </c>
      <c r="F7" s="15">
        <f t="shared" si="0"/>
        <v>472.21048573631458</v>
      </c>
      <c r="G7" s="52"/>
      <c r="H7" s="19"/>
    </row>
    <row r="8" spans="1:8" ht="14.25" x14ac:dyDescent="0.2">
      <c r="A8" s="25" t="s">
        <v>58</v>
      </c>
      <c r="B8" s="11">
        <v>1378</v>
      </c>
      <c r="C8" s="11">
        <v>1378</v>
      </c>
      <c r="D8" s="11">
        <v>1366</v>
      </c>
      <c r="E8" s="14">
        <v>633380</v>
      </c>
      <c r="F8" s="15">
        <f t="shared" si="0"/>
        <v>463.67496339677894</v>
      </c>
      <c r="G8" s="52"/>
      <c r="H8" s="19"/>
    </row>
    <row r="9" spans="1:8" x14ac:dyDescent="0.2">
      <c r="A9" s="25" t="s">
        <v>47</v>
      </c>
      <c r="B9" s="11">
        <v>3418</v>
      </c>
      <c r="C9" s="11">
        <v>3359</v>
      </c>
      <c r="D9" s="11">
        <v>3147</v>
      </c>
      <c r="E9" s="14">
        <v>1270355</v>
      </c>
      <c r="F9" s="15">
        <f t="shared" si="0"/>
        <v>403.67175087384811</v>
      </c>
      <c r="G9" s="52"/>
      <c r="H9" s="19"/>
    </row>
    <row r="10" spans="1:8" x14ac:dyDescent="0.2">
      <c r="A10" s="25" t="s">
        <v>6</v>
      </c>
      <c r="B10" s="11">
        <v>2327</v>
      </c>
      <c r="C10" s="11">
        <v>5347</v>
      </c>
      <c r="D10" s="11">
        <v>4965</v>
      </c>
      <c r="E10" s="14">
        <v>2612160</v>
      </c>
      <c r="F10" s="15">
        <f t="shared" si="0"/>
        <v>526.11480362537759</v>
      </c>
      <c r="G10" s="52"/>
      <c r="H10" s="19"/>
    </row>
    <row r="11" spans="1:8" x14ac:dyDescent="0.2">
      <c r="A11" s="25" t="s">
        <v>7</v>
      </c>
      <c r="B11" s="11">
        <v>3964</v>
      </c>
      <c r="C11" s="11">
        <v>3954</v>
      </c>
      <c r="D11" s="11">
        <v>3874</v>
      </c>
      <c r="E11" s="14">
        <v>1826285</v>
      </c>
      <c r="F11" s="15">
        <f t="shared" si="0"/>
        <v>471.42101187403199</v>
      </c>
      <c r="G11" s="52"/>
      <c r="H11" s="19"/>
    </row>
    <row r="12" spans="1:8" x14ac:dyDescent="0.2">
      <c r="A12" s="25" t="s">
        <v>8</v>
      </c>
      <c r="B12" s="12">
        <v>652</v>
      </c>
      <c r="C12" s="12">
        <v>700</v>
      </c>
      <c r="D12" s="12">
        <v>1729</v>
      </c>
      <c r="E12" s="14">
        <v>680264</v>
      </c>
      <c r="F12" s="15">
        <f t="shared" si="0"/>
        <v>393.44360902255642</v>
      </c>
      <c r="G12" s="52"/>
      <c r="H12" s="19"/>
    </row>
    <row r="13" spans="1:8" x14ac:dyDescent="0.2">
      <c r="A13" s="25" t="s">
        <v>9</v>
      </c>
      <c r="B13" s="11">
        <v>1495</v>
      </c>
      <c r="C13" s="11">
        <v>1487</v>
      </c>
      <c r="D13" s="11">
        <v>1358</v>
      </c>
      <c r="E13" s="14">
        <v>775558</v>
      </c>
      <c r="F13" s="15">
        <f t="shared" si="0"/>
        <v>571.10309278350519</v>
      </c>
      <c r="G13" s="52"/>
      <c r="H13" s="19"/>
    </row>
    <row r="14" spans="1:8" ht="14.25" x14ac:dyDescent="0.2">
      <c r="A14" s="25" t="s">
        <v>72</v>
      </c>
      <c r="B14" s="12">
        <v>332</v>
      </c>
      <c r="C14" s="12">
        <f>B14</f>
        <v>332</v>
      </c>
      <c r="D14" s="12">
        <v>605</v>
      </c>
      <c r="E14" s="14">
        <v>330374</v>
      </c>
      <c r="F14" s="15">
        <f t="shared" si="0"/>
        <v>546.07272727272732</v>
      </c>
      <c r="G14" s="52"/>
      <c r="H14" s="19"/>
    </row>
    <row r="15" spans="1:8" x14ac:dyDescent="0.2">
      <c r="A15" s="25" t="s">
        <v>48</v>
      </c>
      <c r="B15" s="11">
        <v>7196</v>
      </c>
      <c r="C15" s="11">
        <v>7147</v>
      </c>
      <c r="D15" s="11">
        <v>6445</v>
      </c>
      <c r="E15" s="14">
        <v>5076366</v>
      </c>
      <c r="F15" s="15">
        <f t="shared" si="0"/>
        <v>787.64406516679594</v>
      </c>
      <c r="G15" s="52"/>
      <c r="H15" s="19"/>
    </row>
    <row r="16" spans="1:8" x14ac:dyDescent="0.2">
      <c r="A16" s="25" t="s">
        <v>12</v>
      </c>
      <c r="B16" s="12">
        <v>558</v>
      </c>
      <c r="C16" s="12">
        <v>558</v>
      </c>
      <c r="D16" s="12">
        <v>548</v>
      </c>
      <c r="E16" s="14">
        <v>167048</v>
      </c>
      <c r="F16" s="15">
        <f t="shared" si="0"/>
        <v>304.83211678832117</v>
      </c>
      <c r="G16" s="52"/>
      <c r="H16" s="19"/>
    </row>
    <row r="17" spans="1:8" x14ac:dyDescent="0.2">
      <c r="A17" s="25" t="s">
        <v>13</v>
      </c>
      <c r="B17" s="11">
        <v>4789</v>
      </c>
      <c r="C17" s="11">
        <v>4332</v>
      </c>
      <c r="D17" s="11">
        <v>4001</v>
      </c>
      <c r="E17" s="14">
        <v>1792672</v>
      </c>
      <c r="F17" s="15">
        <f t="shared" si="0"/>
        <v>448.05598600349913</v>
      </c>
      <c r="G17" s="52"/>
      <c r="H17" s="19"/>
    </row>
    <row r="18" spans="1:8" x14ac:dyDescent="0.2">
      <c r="A18" s="25" t="s">
        <v>14</v>
      </c>
      <c r="B18" s="11">
        <v>9180</v>
      </c>
      <c r="C18" s="11">
        <v>9180</v>
      </c>
      <c r="D18" s="11">
        <v>8674</v>
      </c>
      <c r="E18" s="14">
        <v>3954855</v>
      </c>
      <c r="F18" s="15">
        <f t="shared" si="0"/>
        <v>455.94362462531706</v>
      </c>
      <c r="G18" s="52"/>
      <c r="H18" s="19"/>
    </row>
    <row r="19" spans="1:8" x14ac:dyDescent="0.2">
      <c r="A19" s="25" t="s">
        <v>15</v>
      </c>
      <c r="B19" s="11">
        <v>8188</v>
      </c>
      <c r="C19" s="11">
        <v>22279</v>
      </c>
      <c r="D19" s="11">
        <v>20551</v>
      </c>
      <c r="E19" s="14">
        <v>10971452</v>
      </c>
      <c r="F19" s="15">
        <f t="shared" si="0"/>
        <v>533.8646294584205</v>
      </c>
      <c r="G19" s="52"/>
      <c r="H19" s="19"/>
    </row>
    <row r="20" spans="1:8" x14ac:dyDescent="0.2">
      <c r="A20" s="25" t="s">
        <v>16</v>
      </c>
      <c r="B20" s="11">
        <v>10461</v>
      </c>
      <c r="C20" s="11">
        <v>10451</v>
      </c>
      <c r="D20" s="11">
        <v>10115</v>
      </c>
      <c r="E20" s="14">
        <v>2329435</v>
      </c>
      <c r="F20" s="15">
        <f t="shared" si="0"/>
        <v>230.29510627780525</v>
      </c>
      <c r="G20" s="52"/>
      <c r="H20" s="19"/>
    </row>
    <row r="21" spans="1:8" x14ac:dyDescent="0.2">
      <c r="A21" s="25" t="s">
        <v>17</v>
      </c>
      <c r="B21" s="11">
        <v>2372</v>
      </c>
      <c r="C21" s="11">
        <v>2330</v>
      </c>
      <c r="D21" s="11">
        <v>1975</v>
      </c>
      <c r="E21" s="14">
        <v>1239687</v>
      </c>
      <c r="F21" s="15">
        <f t="shared" si="0"/>
        <v>627.68962025316455</v>
      </c>
      <c r="G21" s="52"/>
      <c r="H21" s="19"/>
    </row>
    <row r="22" spans="1:8" x14ac:dyDescent="0.2">
      <c r="A22" s="25" t="s">
        <v>18</v>
      </c>
      <c r="B22" s="11">
        <v>1907</v>
      </c>
      <c r="C22" s="11">
        <v>1862</v>
      </c>
      <c r="D22" s="11">
        <v>1616</v>
      </c>
      <c r="E22" s="14">
        <v>1123488</v>
      </c>
      <c r="F22" s="15">
        <f t="shared" si="0"/>
        <v>695.22772277227727</v>
      </c>
      <c r="G22" s="52"/>
      <c r="H22" s="19"/>
    </row>
    <row r="23" spans="1:8" x14ac:dyDescent="0.2">
      <c r="A23" s="25" t="s">
        <v>19</v>
      </c>
      <c r="B23" s="12">
        <v>1155</v>
      </c>
      <c r="C23" s="12">
        <v>1165</v>
      </c>
      <c r="D23" s="12">
        <v>1119</v>
      </c>
      <c r="E23" s="14">
        <v>383783</v>
      </c>
      <c r="F23" s="15">
        <f t="shared" si="0"/>
        <v>342.96961572832885</v>
      </c>
      <c r="G23" s="52"/>
      <c r="H23" s="19"/>
    </row>
    <row r="24" spans="1:8" x14ac:dyDescent="0.2">
      <c r="A24" s="25" t="s">
        <v>20</v>
      </c>
      <c r="B24" s="11">
        <v>5720</v>
      </c>
      <c r="C24" s="11">
        <v>5587</v>
      </c>
      <c r="D24" s="11">
        <v>5295</v>
      </c>
      <c r="E24" s="14">
        <v>2318666</v>
      </c>
      <c r="F24" s="15">
        <f t="shared" si="0"/>
        <v>437.89726156751652</v>
      </c>
      <c r="G24" s="52"/>
      <c r="H24" s="19"/>
    </row>
    <row r="25" spans="1:8" x14ac:dyDescent="0.2">
      <c r="A25" s="25" t="s">
        <v>21</v>
      </c>
      <c r="B25" s="11">
        <v>9414</v>
      </c>
      <c r="C25" s="11">
        <v>9309</v>
      </c>
      <c r="D25" s="11">
        <v>8985</v>
      </c>
      <c r="E25" s="14">
        <v>4337367</v>
      </c>
      <c r="F25" s="15">
        <f t="shared" si="0"/>
        <v>482.73422370617698</v>
      </c>
      <c r="G25" s="52"/>
      <c r="H25" s="19"/>
    </row>
    <row r="26" spans="1:8" x14ac:dyDescent="0.2">
      <c r="A26" s="25" t="s">
        <v>49</v>
      </c>
      <c r="B26" s="12">
        <v>186</v>
      </c>
      <c r="C26" s="12">
        <v>186</v>
      </c>
      <c r="D26" s="12">
        <v>186</v>
      </c>
      <c r="E26" s="14">
        <v>90056</v>
      </c>
      <c r="F26" s="15">
        <f t="shared" si="0"/>
        <v>484.1720430107527</v>
      </c>
      <c r="G26" s="52"/>
      <c r="H26" s="19"/>
    </row>
    <row r="27" spans="1:8" x14ac:dyDescent="0.2">
      <c r="A27" s="25" t="s">
        <v>50</v>
      </c>
      <c r="B27" s="12">
        <v>1304</v>
      </c>
      <c r="C27" s="12">
        <v>1280</v>
      </c>
      <c r="D27" s="12">
        <v>1082</v>
      </c>
      <c r="E27" s="14">
        <v>574896</v>
      </c>
      <c r="F27" s="15">
        <f t="shared" si="0"/>
        <v>531.32717190388166</v>
      </c>
      <c r="G27" s="52"/>
      <c r="H27" s="19"/>
    </row>
    <row r="28" spans="1:8" x14ac:dyDescent="0.2">
      <c r="A28" s="25" t="s">
        <v>24</v>
      </c>
      <c r="B28" s="11">
        <v>6236</v>
      </c>
      <c r="C28" s="11">
        <v>6104</v>
      </c>
      <c r="D28" s="11">
        <v>5791</v>
      </c>
      <c r="E28" s="14">
        <v>2236315</v>
      </c>
      <c r="F28" s="15">
        <f t="shared" si="0"/>
        <v>386.17078224831636</v>
      </c>
      <c r="G28" s="52"/>
      <c r="H28" s="19"/>
    </row>
    <row r="29" spans="1:8" x14ac:dyDescent="0.2">
      <c r="A29" s="25" t="s">
        <v>25</v>
      </c>
      <c r="B29" s="11">
        <v>1852</v>
      </c>
      <c r="C29" s="11">
        <v>1794</v>
      </c>
      <c r="D29" s="11">
        <v>1548</v>
      </c>
      <c r="E29" s="14">
        <v>719018</v>
      </c>
      <c r="F29" s="15">
        <f t="shared" si="0"/>
        <v>464.48191214470285</v>
      </c>
      <c r="G29" s="52"/>
      <c r="H29" s="19"/>
    </row>
    <row r="30" spans="1:8" x14ac:dyDescent="0.2">
      <c r="A30" s="25" t="s">
        <v>51</v>
      </c>
      <c r="B30" s="12">
        <v>239</v>
      </c>
      <c r="C30" s="12">
        <v>239</v>
      </c>
      <c r="D30" s="12">
        <v>239</v>
      </c>
      <c r="E30" s="14">
        <v>149461</v>
      </c>
      <c r="F30" s="15">
        <f t="shared" si="0"/>
        <v>625.35983263598325</v>
      </c>
      <c r="G30" s="52"/>
      <c r="H30" s="19"/>
    </row>
    <row r="31" spans="1:8" x14ac:dyDescent="0.2">
      <c r="A31" s="25" t="s">
        <v>27</v>
      </c>
      <c r="B31" s="11">
        <v>4178</v>
      </c>
      <c r="C31" s="11">
        <v>4013</v>
      </c>
      <c r="D31" s="11">
        <v>3528</v>
      </c>
      <c r="E31" s="14">
        <v>1254858</v>
      </c>
      <c r="F31" s="15">
        <f t="shared" si="0"/>
        <v>355.68537414965988</v>
      </c>
      <c r="G31" s="52"/>
      <c r="H31" s="19"/>
    </row>
    <row r="32" spans="1:8" x14ac:dyDescent="0.2">
      <c r="A32" s="25" t="s">
        <v>28</v>
      </c>
      <c r="B32" s="11">
        <v>7206</v>
      </c>
      <c r="C32" s="11">
        <v>7147</v>
      </c>
      <c r="D32" s="11">
        <v>6905</v>
      </c>
      <c r="E32" s="14">
        <v>3250559</v>
      </c>
      <c r="F32" s="15">
        <f t="shared" si="0"/>
        <v>470.75438088341781</v>
      </c>
      <c r="G32" s="52"/>
      <c r="H32" s="19"/>
    </row>
    <row r="33" spans="1:8" x14ac:dyDescent="0.2">
      <c r="A33" s="25" t="s">
        <v>29</v>
      </c>
      <c r="B33" s="11">
        <v>1546</v>
      </c>
      <c r="C33" s="11">
        <v>1546</v>
      </c>
      <c r="D33" s="11">
        <v>1302</v>
      </c>
      <c r="E33" s="14">
        <v>838740</v>
      </c>
      <c r="F33" s="15">
        <f t="shared" si="0"/>
        <v>644.19354838709683</v>
      </c>
      <c r="G33" s="52"/>
      <c r="H33" s="19"/>
    </row>
    <row r="34" spans="1:8" x14ac:dyDescent="0.2">
      <c r="A34" s="25" t="s">
        <v>30</v>
      </c>
      <c r="B34" s="11">
        <v>3912</v>
      </c>
      <c r="C34" s="11">
        <v>3911</v>
      </c>
      <c r="D34" s="11">
        <v>3709</v>
      </c>
      <c r="E34" s="14">
        <v>2116269</v>
      </c>
      <c r="F34" s="15">
        <f t="shared" si="0"/>
        <v>570.57670531140468</v>
      </c>
      <c r="G34" s="52"/>
      <c r="H34" s="19"/>
    </row>
    <row r="35" spans="1:8" x14ac:dyDescent="0.2">
      <c r="A35" s="25" t="s">
        <v>31</v>
      </c>
      <c r="B35" s="11">
        <v>4751</v>
      </c>
      <c r="C35" s="11">
        <v>4741</v>
      </c>
      <c r="D35" s="11">
        <v>4740</v>
      </c>
      <c r="E35" s="14">
        <v>2412648</v>
      </c>
      <c r="F35" s="15">
        <f t="shared" si="0"/>
        <v>508.9974683544304</v>
      </c>
      <c r="G35" s="52"/>
      <c r="H35" s="19"/>
    </row>
    <row r="36" spans="1:8" x14ac:dyDescent="0.2">
      <c r="A36" s="4" t="s">
        <v>32</v>
      </c>
      <c r="B36" s="16">
        <v>114424</v>
      </c>
      <c r="C36" s="16">
        <f>SUM(C4:C35)</f>
        <v>130024</v>
      </c>
      <c r="D36" s="16">
        <v>122660</v>
      </c>
      <c r="E36" s="17">
        <v>59224705</v>
      </c>
      <c r="F36" s="18">
        <f>E36/D36</f>
        <v>482.83633621392465</v>
      </c>
      <c r="G36" s="29"/>
    </row>
    <row r="37" spans="1:8" x14ac:dyDescent="0.2">
      <c r="A37" s="7"/>
      <c r="B37" s="64"/>
      <c r="C37" s="64"/>
      <c r="D37" s="64"/>
      <c r="E37" s="65"/>
      <c r="F37" s="66"/>
    </row>
    <row r="38" spans="1:8" x14ac:dyDescent="0.2">
      <c r="A38" s="57" t="s">
        <v>38</v>
      </c>
      <c r="B38" s="58"/>
      <c r="C38" s="58"/>
      <c r="D38" s="58"/>
      <c r="E38" s="59"/>
      <c r="F38" s="59"/>
      <c r="G38" s="59"/>
    </row>
    <row r="39" spans="1:8" ht="26.25" customHeight="1" x14ac:dyDescent="0.2">
      <c r="A39" s="77" t="s">
        <v>57</v>
      </c>
      <c r="B39" s="77"/>
      <c r="C39" s="77"/>
      <c r="D39" s="77"/>
      <c r="E39" s="77"/>
      <c r="F39" s="77"/>
      <c r="G39" s="59"/>
    </row>
    <row r="40" spans="1:8" s="20" customFormat="1" ht="41.25" customHeight="1" x14ac:dyDescent="0.2">
      <c r="A40" s="83" t="s">
        <v>73</v>
      </c>
      <c r="B40" s="83"/>
      <c r="C40" s="83"/>
      <c r="D40" s="83"/>
      <c r="E40" s="83"/>
      <c r="F40" s="83"/>
      <c r="G40" s="56"/>
    </row>
    <row r="41" spans="1:8" ht="77.25" customHeight="1" x14ac:dyDescent="0.2">
      <c r="A41" s="84" t="s">
        <v>80</v>
      </c>
      <c r="B41" s="84"/>
      <c r="C41" s="84"/>
      <c r="D41" s="84"/>
      <c r="E41" s="84"/>
      <c r="F41" s="84"/>
      <c r="G41" s="84"/>
    </row>
    <row r="42" spans="1:8" x14ac:dyDescent="0.2">
      <c r="A42" s="60"/>
      <c r="B42" s="60"/>
      <c r="C42" s="60"/>
      <c r="D42" s="60"/>
      <c r="E42" s="60"/>
      <c r="F42" s="60"/>
      <c r="G42" s="60"/>
    </row>
    <row r="67" spans="1:2" ht="25.5" x14ac:dyDescent="0.2">
      <c r="A67" s="4" t="s">
        <v>33</v>
      </c>
      <c r="B67" s="6" t="s">
        <v>37</v>
      </c>
    </row>
    <row r="68" spans="1:2" x14ac:dyDescent="0.2">
      <c r="A68" s="9" t="s">
        <v>22</v>
      </c>
      <c r="B68" s="14">
        <v>81736</v>
      </c>
    </row>
    <row r="69" spans="1:2" x14ac:dyDescent="0.2">
      <c r="A69" s="9" t="s">
        <v>26</v>
      </c>
      <c r="B69" s="14">
        <v>131040</v>
      </c>
    </row>
    <row r="70" spans="1:2" x14ac:dyDescent="0.2">
      <c r="A70" s="9" t="s">
        <v>12</v>
      </c>
      <c r="B70" s="14">
        <v>157946</v>
      </c>
    </row>
    <row r="71" spans="1:2" x14ac:dyDescent="0.2">
      <c r="A71" s="9" t="s">
        <v>10</v>
      </c>
      <c r="B71" s="14">
        <v>168260</v>
      </c>
    </row>
    <row r="72" spans="1:2" x14ac:dyDescent="0.2">
      <c r="A72" s="9" t="s">
        <v>19</v>
      </c>
      <c r="B72" s="14">
        <v>365012</v>
      </c>
    </row>
    <row r="73" spans="1:2" x14ac:dyDescent="0.2">
      <c r="A73" s="9" t="s">
        <v>23</v>
      </c>
      <c r="B73" s="14">
        <v>492978</v>
      </c>
    </row>
    <row r="74" spans="1:2" x14ac:dyDescent="0.2">
      <c r="A74" s="9" t="s">
        <v>8</v>
      </c>
      <c r="B74" s="14">
        <v>515885</v>
      </c>
    </row>
    <row r="75" spans="1:2" x14ac:dyDescent="0.2">
      <c r="A75" s="9" t="s">
        <v>2</v>
      </c>
      <c r="B75" s="14">
        <v>550118</v>
      </c>
    </row>
    <row r="76" spans="1:2" x14ac:dyDescent="0.2">
      <c r="A76" s="9" t="s">
        <v>3</v>
      </c>
      <c r="B76" s="14">
        <v>558475</v>
      </c>
    </row>
    <row r="77" spans="1:2" x14ac:dyDescent="0.2">
      <c r="A77" s="9" t="s">
        <v>4</v>
      </c>
      <c r="B77" s="14">
        <v>580454</v>
      </c>
    </row>
    <row r="78" spans="1:2" x14ac:dyDescent="0.2">
      <c r="A78" s="9" t="s">
        <v>29</v>
      </c>
      <c r="B78" s="14">
        <v>628407</v>
      </c>
    </row>
    <row r="79" spans="1:2" x14ac:dyDescent="0.2">
      <c r="A79" s="9" t="s">
        <v>25</v>
      </c>
      <c r="B79" s="14">
        <v>661199</v>
      </c>
    </row>
    <row r="80" spans="1:2" x14ac:dyDescent="0.2">
      <c r="A80" s="9" t="s">
        <v>9</v>
      </c>
      <c r="B80" s="14">
        <v>685564</v>
      </c>
    </row>
    <row r="81" spans="1:2" x14ac:dyDescent="0.2">
      <c r="A81" s="9" t="s">
        <v>1</v>
      </c>
      <c r="B81" s="14">
        <v>814486</v>
      </c>
    </row>
    <row r="82" spans="1:2" x14ac:dyDescent="0.2">
      <c r="A82" s="9" t="s">
        <v>18</v>
      </c>
      <c r="B82" s="14">
        <v>915270</v>
      </c>
    </row>
    <row r="83" spans="1:2" x14ac:dyDescent="0.2">
      <c r="A83" s="9" t="s">
        <v>17</v>
      </c>
      <c r="B83" s="14">
        <v>1103628</v>
      </c>
    </row>
    <row r="84" spans="1:2" x14ac:dyDescent="0.2">
      <c r="A84" s="9" t="s">
        <v>5</v>
      </c>
      <c r="B84" s="14">
        <v>1118157</v>
      </c>
    </row>
    <row r="85" spans="1:2" x14ac:dyDescent="0.2">
      <c r="A85" s="9" t="s">
        <v>27</v>
      </c>
      <c r="B85" s="14">
        <v>1159613</v>
      </c>
    </row>
    <row r="86" spans="1:2" x14ac:dyDescent="0.2">
      <c r="A86" s="9" t="s">
        <v>0</v>
      </c>
      <c r="B86" s="13">
        <v>1415695</v>
      </c>
    </row>
    <row r="87" spans="1:2" x14ac:dyDescent="0.2">
      <c r="A87" s="9" t="s">
        <v>13</v>
      </c>
      <c r="B87" s="14">
        <v>1664301</v>
      </c>
    </row>
    <row r="88" spans="1:2" x14ac:dyDescent="0.2">
      <c r="A88" s="9" t="s">
        <v>7</v>
      </c>
      <c r="B88" s="14">
        <v>1745729</v>
      </c>
    </row>
    <row r="89" spans="1:2" x14ac:dyDescent="0.2">
      <c r="A89" s="9" t="s">
        <v>16</v>
      </c>
      <c r="B89" s="14">
        <v>1794025</v>
      </c>
    </row>
    <row r="90" spans="1:2" x14ac:dyDescent="0.2">
      <c r="A90" s="9" t="s">
        <v>24</v>
      </c>
      <c r="B90" s="14">
        <v>1901492</v>
      </c>
    </row>
    <row r="91" spans="1:2" x14ac:dyDescent="0.2">
      <c r="A91" s="9" t="s">
        <v>30</v>
      </c>
      <c r="B91" s="14">
        <v>1962216</v>
      </c>
    </row>
    <row r="92" spans="1:2" x14ac:dyDescent="0.2">
      <c r="A92" s="9" t="s">
        <v>20</v>
      </c>
      <c r="B92" s="14">
        <v>1987367</v>
      </c>
    </row>
    <row r="93" spans="1:2" x14ac:dyDescent="0.2">
      <c r="A93" s="9" t="s">
        <v>6</v>
      </c>
      <c r="B93" s="14">
        <v>2313692</v>
      </c>
    </row>
    <row r="94" spans="1:2" x14ac:dyDescent="0.2">
      <c r="A94" s="9" t="s">
        <v>31</v>
      </c>
      <c r="B94" s="14">
        <v>2363511</v>
      </c>
    </row>
    <row r="95" spans="1:2" x14ac:dyDescent="0.2">
      <c r="A95" s="9" t="s">
        <v>28</v>
      </c>
      <c r="B95" s="14">
        <v>2828613</v>
      </c>
    </row>
    <row r="96" spans="1:2" x14ac:dyDescent="0.2">
      <c r="A96" s="9" t="s">
        <v>21</v>
      </c>
      <c r="B96" s="14">
        <v>3685674</v>
      </c>
    </row>
    <row r="97" spans="1:2" x14ac:dyDescent="0.2">
      <c r="A97" s="9" t="s">
        <v>14</v>
      </c>
      <c r="B97" s="14">
        <v>3775078</v>
      </c>
    </row>
    <row r="98" spans="1:2" x14ac:dyDescent="0.2">
      <c r="A98" s="9" t="s">
        <v>11</v>
      </c>
      <c r="B98" s="14">
        <v>4403428</v>
      </c>
    </row>
    <row r="99" spans="1:2" x14ac:dyDescent="0.2">
      <c r="A99" s="30" t="s">
        <v>15</v>
      </c>
      <c r="B99" s="31">
        <v>10080360</v>
      </c>
    </row>
  </sheetData>
  <sortState ref="A67:B98">
    <sortCondition ref="B67:B98"/>
  </sortState>
  <mergeCells count="3">
    <mergeCell ref="A39:F39"/>
    <mergeCell ref="A41:G41"/>
    <mergeCell ref="A40:F40"/>
  </mergeCells>
  <conditionalFormatting sqref="H4:H35">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22" workbookViewId="0">
      <selection activeCell="A51" activeCellId="1" sqref="A49:XFD49 A51:XFD51"/>
    </sheetView>
  </sheetViews>
  <sheetFormatPr defaultRowHeight="12.75" x14ac:dyDescent="0.2"/>
  <cols>
    <col min="1" max="1" customWidth="true" style="3" width="20.140625" collapsed="false"/>
    <col min="2" max="13" customWidth="true" style="3" width="13.7109375" collapsed="false"/>
    <col min="14" max="16384" style="3" width="9.140625" collapsed="false"/>
  </cols>
  <sheetData>
    <row r="1" spans="1:13" x14ac:dyDescent="0.2">
      <c r="A1" s="1" t="s">
        <v>76</v>
      </c>
      <c r="B1" s="8"/>
      <c r="C1" s="8"/>
      <c r="D1" s="8"/>
      <c r="E1" s="8"/>
      <c r="F1" s="8"/>
      <c r="G1" s="8"/>
    </row>
    <row r="2" spans="1:13" x14ac:dyDescent="0.2">
      <c r="A2" s="8"/>
      <c r="B2" s="8"/>
      <c r="C2" s="8"/>
      <c r="D2" s="8"/>
      <c r="E2" s="8"/>
      <c r="F2" s="8"/>
      <c r="G2" s="8"/>
    </row>
    <row r="3" spans="1:13" x14ac:dyDescent="0.2">
      <c r="A3" s="89" t="s">
        <v>33</v>
      </c>
      <c r="B3" s="85">
        <v>2017</v>
      </c>
      <c r="C3" s="86"/>
      <c r="D3" s="86"/>
      <c r="E3" s="86"/>
      <c r="F3" s="86"/>
      <c r="G3" s="86"/>
      <c r="H3" s="86"/>
      <c r="I3" s="86"/>
      <c r="J3" s="86"/>
      <c r="K3" s="86">
        <v>2018</v>
      </c>
      <c r="L3" s="86"/>
      <c r="M3" s="87"/>
    </row>
    <row r="4" spans="1:13" x14ac:dyDescent="0.2">
      <c r="A4" s="89"/>
      <c r="B4" s="5" t="s">
        <v>39</v>
      </c>
      <c r="C4" s="5" t="s">
        <v>40</v>
      </c>
      <c r="D4" s="5" t="s">
        <v>41</v>
      </c>
      <c r="E4" s="5" t="s">
        <v>42</v>
      </c>
      <c r="F4" s="5" t="s">
        <v>43</v>
      </c>
      <c r="G4" s="5" t="s">
        <v>44</v>
      </c>
      <c r="H4" s="67" t="s">
        <v>56</v>
      </c>
      <c r="I4" s="67" t="s">
        <v>65</v>
      </c>
      <c r="J4" s="67" t="s">
        <v>66</v>
      </c>
      <c r="K4" s="67" t="s">
        <v>67</v>
      </c>
      <c r="L4" s="67" t="s">
        <v>68</v>
      </c>
      <c r="M4" s="67" t="s">
        <v>69</v>
      </c>
    </row>
    <row r="5" spans="1:13" x14ac:dyDescent="0.2">
      <c r="A5" s="25" t="s">
        <v>0</v>
      </c>
      <c r="B5" s="21">
        <v>1107227</v>
      </c>
      <c r="C5" s="21">
        <v>1171135</v>
      </c>
      <c r="D5" s="21">
        <v>1209675</v>
      </c>
      <c r="E5" s="21">
        <v>1282877</v>
      </c>
      <c r="F5" s="21">
        <v>1416948</v>
      </c>
      <c r="G5" s="21">
        <v>1415695</v>
      </c>
      <c r="H5" s="21">
        <v>1413442</v>
      </c>
      <c r="I5" s="21">
        <v>1393666</v>
      </c>
      <c r="J5" s="21">
        <v>1409111</v>
      </c>
      <c r="K5" s="21">
        <v>1486698</v>
      </c>
      <c r="L5" s="21">
        <v>1541339</v>
      </c>
      <c r="M5" s="21">
        <v>1650946</v>
      </c>
    </row>
    <row r="6" spans="1:13" x14ac:dyDescent="0.2">
      <c r="A6" s="25" t="s">
        <v>1</v>
      </c>
      <c r="B6" s="22">
        <v>647725</v>
      </c>
      <c r="C6" s="22">
        <v>739431</v>
      </c>
      <c r="D6" s="22">
        <v>744469</v>
      </c>
      <c r="E6" s="22">
        <v>775354</v>
      </c>
      <c r="F6" s="22">
        <v>802334</v>
      </c>
      <c r="G6" s="22">
        <v>814486</v>
      </c>
      <c r="H6" s="22">
        <v>828638</v>
      </c>
      <c r="I6" s="22">
        <v>847894</v>
      </c>
      <c r="J6" s="22">
        <v>856408</v>
      </c>
      <c r="K6" s="22">
        <v>868723</v>
      </c>
      <c r="L6" s="22">
        <v>875029</v>
      </c>
      <c r="M6" s="22">
        <v>886184</v>
      </c>
    </row>
    <row r="7" spans="1:13" x14ac:dyDescent="0.2">
      <c r="A7" s="25" t="s">
        <v>2</v>
      </c>
      <c r="B7" s="22">
        <v>437451</v>
      </c>
      <c r="C7" s="22">
        <v>475115</v>
      </c>
      <c r="D7" s="22">
        <v>496483</v>
      </c>
      <c r="E7" s="22">
        <v>511844</v>
      </c>
      <c r="F7" s="22">
        <v>526442</v>
      </c>
      <c r="G7" s="22">
        <v>550118</v>
      </c>
      <c r="H7" s="22">
        <v>568468</v>
      </c>
      <c r="I7" s="22">
        <v>574665</v>
      </c>
      <c r="J7" s="22">
        <v>586173</v>
      </c>
      <c r="K7" s="22">
        <v>596930</v>
      </c>
      <c r="L7" s="22">
        <v>599574</v>
      </c>
      <c r="M7" s="22">
        <v>609101</v>
      </c>
    </row>
    <row r="8" spans="1:13" x14ac:dyDescent="0.2">
      <c r="A8" s="25" t="s">
        <v>46</v>
      </c>
      <c r="B8" s="22">
        <v>210049</v>
      </c>
      <c r="C8" s="22">
        <v>235814</v>
      </c>
      <c r="D8" s="22">
        <v>512240</v>
      </c>
      <c r="E8" s="22">
        <v>533527</v>
      </c>
      <c r="F8" s="22">
        <v>550599</v>
      </c>
      <c r="G8" s="22">
        <v>558475</v>
      </c>
      <c r="H8" s="22">
        <v>572242</v>
      </c>
      <c r="I8" s="22">
        <v>578067</v>
      </c>
      <c r="J8" s="22">
        <v>585774</v>
      </c>
      <c r="K8" s="22">
        <v>591136</v>
      </c>
      <c r="L8" s="22">
        <v>601143</v>
      </c>
      <c r="M8" s="22">
        <v>612457</v>
      </c>
    </row>
    <row r="9" spans="1:13" ht="14.25" x14ac:dyDescent="0.2">
      <c r="A9" s="25" t="s">
        <v>58</v>
      </c>
      <c r="B9" s="22">
        <v>626764</v>
      </c>
      <c r="C9" s="22">
        <v>596559</v>
      </c>
      <c r="D9" s="22">
        <v>604271</v>
      </c>
      <c r="E9" s="22">
        <v>607400</v>
      </c>
      <c r="F9" s="22">
        <v>592574</v>
      </c>
      <c r="G9" s="22">
        <v>580454</v>
      </c>
      <c r="H9" s="22">
        <v>567612</v>
      </c>
      <c r="I9" s="22">
        <v>619888</v>
      </c>
      <c r="J9" s="22">
        <v>630381</v>
      </c>
      <c r="K9" s="22">
        <v>631065</v>
      </c>
      <c r="L9" s="22">
        <v>628223</v>
      </c>
      <c r="M9" s="22">
        <v>633380</v>
      </c>
    </row>
    <row r="10" spans="1:13" x14ac:dyDescent="0.2">
      <c r="A10" s="25" t="s">
        <v>47</v>
      </c>
      <c r="B10" s="22">
        <v>996282</v>
      </c>
      <c r="C10" s="22">
        <v>1039620</v>
      </c>
      <c r="D10" s="22">
        <v>1067156</v>
      </c>
      <c r="E10" s="22">
        <v>1089337</v>
      </c>
      <c r="F10" s="22">
        <v>1109230</v>
      </c>
      <c r="G10" s="22">
        <v>1118157</v>
      </c>
      <c r="H10" s="22">
        <v>1148644</v>
      </c>
      <c r="I10" s="22">
        <v>1191208</v>
      </c>
      <c r="J10" s="22">
        <v>1196918</v>
      </c>
      <c r="K10" s="22">
        <v>1227038</v>
      </c>
      <c r="L10" s="22">
        <v>1246194</v>
      </c>
      <c r="M10" s="22">
        <v>1270355</v>
      </c>
    </row>
    <row r="11" spans="1:13" x14ac:dyDescent="0.2">
      <c r="A11" s="25" t="s">
        <v>6</v>
      </c>
      <c r="B11" s="22">
        <v>1963693</v>
      </c>
      <c r="C11" s="22">
        <v>2061158</v>
      </c>
      <c r="D11" s="22">
        <v>2136066</v>
      </c>
      <c r="E11" s="22">
        <v>2155935</v>
      </c>
      <c r="F11" s="22">
        <v>2260277</v>
      </c>
      <c r="G11" s="22">
        <v>2313692</v>
      </c>
      <c r="H11" s="22">
        <v>2352164</v>
      </c>
      <c r="I11" s="22">
        <v>2403302</v>
      </c>
      <c r="J11" s="22">
        <v>2447016</v>
      </c>
      <c r="K11" s="22">
        <v>2519076</v>
      </c>
      <c r="L11" s="22">
        <v>2568837</v>
      </c>
      <c r="M11" s="22">
        <v>2612160</v>
      </c>
    </row>
    <row r="12" spans="1:13" ht="14.25" x14ac:dyDescent="0.2">
      <c r="A12" s="25" t="s">
        <v>59</v>
      </c>
      <c r="B12" s="22">
        <v>0</v>
      </c>
      <c r="C12" s="22">
        <v>0</v>
      </c>
      <c r="D12" s="22">
        <v>1698725</v>
      </c>
      <c r="E12" s="22">
        <v>1731976</v>
      </c>
      <c r="F12" s="22">
        <v>1739350</v>
      </c>
      <c r="G12" s="22">
        <v>1745729</v>
      </c>
      <c r="H12" s="22">
        <v>1773192</v>
      </c>
      <c r="I12" s="22">
        <v>1805225</v>
      </c>
      <c r="J12" s="22">
        <v>1786224</v>
      </c>
      <c r="K12" s="22">
        <v>1795019</v>
      </c>
      <c r="L12" s="22">
        <v>1808565</v>
      </c>
      <c r="M12" s="22">
        <v>1826285</v>
      </c>
    </row>
    <row r="13" spans="1:13" x14ac:dyDescent="0.2">
      <c r="A13" s="25" t="s">
        <v>8</v>
      </c>
      <c r="B13" s="22">
        <v>145171</v>
      </c>
      <c r="C13" s="22">
        <v>405414</v>
      </c>
      <c r="D13" s="22">
        <v>434859</v>
      </c>
      <c r="E13" s="22">
        <v>462420</v>
      </c>
      <c r="F13" s="22">
        <v>487650</v>
      </c>
      <c r="G13" s="22">
        <v>515885</v>
      </c>
      <c r="H13" s="22">
        <v>552684</v>
      </c>
      <c r="I13" s="22">
        <v>578561</v>
      </c>
      <c r="J13" s="22">
        <v>598164</v>
      </c>
      <c r="K13" s="22">
        <v>630420</v>
      </c>
      <c r="L13" s="22">
        <v>652197</v>
      </c>
      <c r="M13" s="22">
        <v>680264</v>
      </c>
    </row>
    <row r="14" spans="1:13" x14ac:dyDescent="0.2">
      <c r="A14" s="25" t="s">
        <v>9</v>
      </c>
      <c r="B14" s="22">
        <v>486976</v>
      </c>
      <c r="C14" s="22">
        <v>514264</v>
      </c>
      <c r="D14" s="22">
        <v>613115</v>
      </c>
      <c r="E14" s="22">
        <v>644595</v>
      </c>
      <c r="F14" s="22">
        <v>674893</v>
      </c>
      <c r="G14" s="22">
        <v>685564</v>
      </c>
      <c r="H14" s="22">
        <v>708594</v>
      </c>
      <c r="I14" s="22">
        <v>698694</v>
      </c>
      <c r="J14" s="22">
        <v>733752</v>
      </c>
      <c r="K14" s="22">
        <v>742371</v>
      </c>
      <c r="L14" s="22">
        <v>732834</v>
      </c>
      <c r="M14" s="22">
        <v>775558</v>
      </c>
    </row>
    <row r="15" spans="1:13" x14ac:dyDescent="0.2">
      <c r="A15" s="25" t="s">
        <v>10</v>
      </c>
      <c r="B15" s="22">
        <v>30070</v>
      </c>
      <c r="C15" s="22">
        <v>57041</v>
      </c>
      <c r="D15" s="22">
        <v>80809</v>
      </c>
      <c r="E15" s="22">
        <v>111023</v>
      </c>
      <c r="F15" s="22">
        <v>139080</v>
      </c>
      <c r="G15" s="22">
        <v>168260</v>
      </c>
      <c r="H15" s="22">
        <v>194953</v>
      </c>
      <c r="I15" s="22">
        <v>223782</v>
      </c>
      <c r="J15" s="22">
        <v>247357</v>
      </c>
      <c r="K15" s="22">
        <v>276217</v>
      </c>
      <c r="L15" s="22">
        <v>309182</v>
      </c>
      <c r="M15" s="22">
        <v>330374</v>
      </c>
    </row>
    <row r="16" spans="1:13" x14ac:dyDescent="0.2">
      <c r="A16" s="25" t="s">
        <v>48</v>
      </c>
      <c r="B16" s="22">
        <v>569892</v>
      </c>
      <c r="C16" s="22">
        <v>3590270</v>
      </c>
      <c r="D16" s="22">
        <v>3809938</v>
      </c>
      <c r="E16" s="22">
        <v>4034152</v>
      </c>
      <c r="F16" s="22">
        <v>4250805</v>
      </c>
      <c r="G16" s="22">
        <v>4403428</v>
      </c>
      <c r="H16" s="22">
        <v>4528496</v>
      </c>
      <c r="I16" s="22">
        <v>4632061</v>
      </c>
      <c r="J16" s="22">
        <v>4691354</v>
      </c>
      <c r="K16" s="22">
        <v>4881973</v>
      </c>
      <c r="L16" s="22">
        <v>4969847</v>
      </c>
      <c r="M16" s="22">
        <v>5076366</v>
      </c>
    </row>
    <row r="17" spans="1:13" x14ac:dyDescent="0.2">
      <c r="A17" s="25" t="s">
        <v>12</v>
      </c>
      <c r="B17" s="22">
        <v>144829</v>
      </c>
      <c r="C17" s="22">
        <v>146663</v>
      </c>
      <c r="D17" s="22">
        <v>150463</v>
      </c>
      <c r="E17" s="22">
        <v>148302</v>
      </c>
      <c r="F17" s="22">
        <v>157258</v>
      </c>
      <c r="G17" s="22">
        <v>157946</v>
      </c>
      <c r="H17" s="22">
        <v>156024</v>
      </c>
      <c r="I17" s="22">
        <v>164044</v>
      </c>
      <c r="J17" s="22">
        <v>164681</v>
      </c>
      <c r="K17" s="22">
        <v>166832</v>
      </c>
      <c r="L17" s="22">
        <v>166832</v>
      </c>
      <c r="M17" s="22">
        <v>167048</v>
      </c>
    </row>
    <row r="18" spans="1:13" x14ac:dyDescent="0.2">
      <c r="A18" s="25" t="s">
        <v>13</v>
      </c>
      <c r="B18" s="22">
        <v>1437167</v>
      </c>
      <c r="C18" s="22">
        <v>1411353</v>
      </c>
      <c r="D18" s="22">
        <v>1458951</v>
      </c>
      <c r="E18" s="22">
        <v>1601826</v>
      </c>
      <c r="F18" s="22">
        <v>1625326</v>
      </c>
      <c r="G18" s="22">
        <v>1664301</v>
      </c>
      <c r="H18" s="22">
        <v>1695495</v>
      </c>
      <c r="I18" s="22">
        <v>1722680</v>
      </c>
      <c r="J18" s="22">
        <v>1751758</v>
      </c>
      <c r="K18" s="22">
        <v>1775928</v>
      </c>
      <c r="L18" s="22">
        <v>1816341</v>
      </c>
      <c r="M18" s="22">
        <v>1792672</v>
      </c>
    </row>
    <row r="19" spans="1:13" x14ac:dyDescent="0.2">
      <c r="A19" s="25" t="s">
        <v>14</v>
      </c>
      <c r="B19" s="22">
        <v>3511863</v>
      </c>
      <c r="C19" s="22">
        <v>3534454</v>
      </c>
      <c r="D19" s="22">
        <v>3610469</v>
      </c>
      <c r="E19" s="22">
        <v>3658167</v>
      </c>
      <c r="F19" s="22">
        <v>3751028</v>
      </c>
      <c r="G19" s="22">
        <v>3775078</v>
      </c>
      <c r="H19" s="22">
        <v>3814612</v>
      </c>
      <c r="I19" s="22">
        <v>3848883</v>
      </c>
      <c r="J19" s="22">
        <v>3866342</v>
      </c>
      <c r="K19" s="22">
        <v>3879926</v>
      </c>
      <c r="L19" s="22">
        <v>3910064</v>
      </c>
      <c r="M19" s="22">
        <v>3954855</v>
      </c>
    </row>
    <row r="20" spans="1:13" x14ac:dyDescent="0.2">
      <c r="A20" s="25" t="s">
        <v>15</v>
      </c>
      <c r="B20" s="22">
        <v>8724221</v>
      </c>
      <c r="C20" s="22">
        <v>9098041</v>
      </c>
      <c r="D20" s="22">
        <v>9330177</v>
      </c>
      <c r="E20" s="22">
        <v>9705619</v>
      </c>
      <c r="F20" s="22">
        <v>9909620</v>
      </c>
      <c r="G20" s="22">
        <v>10080360</v>
      </c>
      <c r="H20" s="22">
        <v>10386649</v>
      </c>
      <c r="I20" s="22">
        <v>10517580</v>
      </c>
      <c r="J20" s="22">
        <v>10613737</v>
      </c>
      <c r="K20" s="22">
        <v>10682215</v>
      </c>
      <c r="L20" s="22">
        <v>10890044</v>
      </c>
      <c r="M20" s="22">
        <v>10971452</v>
      </c>
    </row>
    <row r="21" spans="1:13" x14ac:dyDescent="0.2">
      <c r="A21" s="25" t="s">
        <v>16</v>
      </c>
      <c r="B21" s="22">
        <v>1406214</v>
      </c>
      <c r="C21" s="22">
        <v>1550266</v>
      </c>
      <c r="D21" s="22">
        <v>1745298</v>
      </c>
      <c r="E21" s="22">
        <v>1707886</v>
      </c>
      <c r="F21" s="22">
        <v>1761764</v>
      </c>
      <c r="G21" s="22">
        <v>1794025</v>
      </c>
      <c r="H21" s="22">
        <v>1849970</v>
      </c>
      <c r="I21" s="22">
        <v>1929594</v>
      </c>
      <c r="J21" s="22">
        <v>2017715</v>
      </c>
      <c r="K21" s="22">
        <v>2259314</v>
      </c>
      <c r="L21" s="22">
        <v>2451786</v>
      </c>
      <c r="M21" s="22">
        <v>2329435</v>
      </c>
    </row>
    <row r="22" spans="1:13" x14ac:dyDescent="0.2">
      <c r="A22" s="25" t="s">
        <v>17</v>
      </c>
      <c r="B22" s="22">
        <v>1595</v>
      </c>
      <c r="C22" s="22">
        <v>946528</v>
      </c>
      <c r="D22" s="22">
        <v>1021678</v>
      </c>
      <c r="E22" s="22">
        <v>1047158</v>
      </c>
      <c r="F22" s="22">
        <v>1106244</v>
      </c>
      <c r="G22" s="22">
        <v>1103628</v>
      </c>
      <c r="H22" s="22">
        <v>1144993</v>
      </c>
      <c r="I22" s="22">
        <v>1144995</v>
      </c>
      <c r="J22" s="22">
        <v>1162971</v>
      </c>
      <c r="K22" s="22">
        <v>1186614</v>
      </c>
      <c r="L22" s="22">
        <v>1222766</v>
      </c>
      <c r="M22" s="22">
        <v>1239687</v>
      </c>
    </row>
    <row r="23" spans="1:13" x14ac:dyDescent="0.2">
      <c r="A23" s="25" t="s">
        <v>18</v>
      </c>
      <c r="B23" s="22">
        <v>772084</v>
      </c>
      <c r="C23" s="22">
        <v>778929</v>
      </c>
      <c r="D23" s="22">
        <v>826559</v>
      </c>
      <c r="E23" s="22">
        <v>841076</v>
      </c>
      <c r="F23" s="22">
        <v>874630</v>
      </c>
      <c r="G23" s="22">
        <v>915270</v>
      </c>
      <c r="H23" s="22">
        <v>966369</v>
      </c>
      <c r="I23" s="22">
        <v>993017</v>
      </c>
      <c r="J23" s="22">
        <v>1069781</v>
      </c>
      <c r="K23" s="22">
        <v>1098205</v>
      </c>
      <c r="L23" s="22">
        <v>1118337</v>
      </c>
      <c r="M23" s="22">
        <v>1123488</v>
      </c>
    </row>
    <row r="24" spans="1:13" x14ac:dyDescent="0.2">
      <c r="A24" s="25" t="s">
        <v>19</v>
      </c>
      <c r="B24" s="22">
        <v>267657</v>
      </c>
      <c r="C24" s="22">
        <v>271339</v>
      </c>
      <c r="D24" s="22">
        <v>270549</v>
      </c>
      <c r="E24" s="22">
        <v>332717</v>
      </c>
      <c r="F24" s="22">
        <v>345745</v>
      </c>
      <c r="G24" s="22">
        <v>365012</v>
      </c>
      <c r="H24" s="22">
        <v>368050</v>
      </c>
      <c r="I24" s="22">
        <v>360429</v>
      </c>
      <c r="J24" s="22">
        <v>371392</v>
      </c>
      <c r="K24" s="22">
        <v>375162</v>
      </c>
      <c r="L24" s="22">
        <v>379726</v>
      </c>
      <c r="M24" s="22">
        <v>383783</v>
      </c>
    </row>
    <row r="25" spans="1:13" x14ac:dyDescent="0.2">
      <c r="A25" s="25" t="s">
        <v>20</v>
      </c>
      <c r="B25" s="22">
        <v>1556041</v>
      </c>
      <c r="C25" s="22">
        <v>1616516</v>
      </c>
      <c r="D25" s="22">
        <v>1731498</v>
      </c>
      <c r="E25" s="22">
        <v>1838450</v>
      </c>
      <c r="F25" s="22">
        <v>1957137</v>
      </c>
      <c r="G25" s="22">
        <v>1987367</v>
      </c>
      <c r="H25" s="22">
        <v>2018476</v>
      </c>
      <c r="I25" s="22">
        <v>2054407</v>
      </c>
      <c r="J25" s="22">
        <v>2078441</v>
      </c>
      <c r="K25" s="22">
        <v>2128144</v>
      </c>
      <c r="L25" s="22">
        <v>2139121</v>
      </c>
      <c r="M25" s="22">
        <v>2318666</v>
      </c>
    </row>
    <row r="26" spans="1:13" ht="14.25" x14ac:dyDescent="0.2">
      <c r="A26" s="25" t="s">
        <v>60</v>
      </c>
      <c r="B26" s="22">
        <v>0</v>
      </c>
      <c r="C26" s="22">
        <v>0</v>
      </c>
      <c r="D26" s="22">
        <v>3583185</v>
      </c>
      <c r="E26" s="22">
        <v>3637582</v>
      </c>
      <c r="F26" s="22">
        <v>3678963</v>
      </c>
      <c r="G26" s="22">
        <v>3685674</v>
      </c>
      <c r="H26" s="22">
        <v>3766409</v>
      </c>
      <c r="I26" s="22">
        <v>3792087</v>
      </c>
      <c r="J26" s="22">
        <v>3814011</v>
      </c>
      <c r="K26" s="22">
        <v>3957672</v>
      </c>
      <c r="L26" s="22">
        <v>4027631</v>
      </c>
      <c r="M26" s="22">
        <v>4337367</v>
      </c>
    </row>
    <row r="27" spans="1:13" x14ac:dyDescent="0.2">
      <c r="A27" s="25" t="s">
        <v>49</v>
      </c>
      <c r="B27" s="22">
        <v>70026</v>
      </c>
      <c r="C27" s="22">
        <v>71725</v>
      </c>
      <c r="D27" s="22">
        <v>73119</v>
      </c>
      <c r="E27" s="22">
        <v>76542</v>
      </c>
      <c r="F27" s="22">
        <v>76821</v>
      </c>
      <c r="G27" s="22">
        <v>81736</v>
      </c>
      <c r="H27" s="22">
        <v>84955</v>
      </c>
      <c r="I27" s="22">
        <v>86370</v>
      </c>
      <c r="J27" s="22">
        <v>86460</v>
      </c>
      <c r="K27" s="22">
        <v>86254</v>
      </c>
      <c r="L27" s="22">
        <v>87233</v>
      </c>
      <c r="M27" s="22">
        <v>90056</v>
      </c>
    </row>
    <row r="28" spans="1:13" x14ac:dyDescent="0.2">
      <c r="A28" s="25" t="s">
        <v>50</v>
      </c>
      <c r="B28" s="22">
        <v>227242</v>
      </c>
      <c r="C28" s="22">
        <v>403089</v>
      </c>
      <c r="D28" s="22">
        <v>427446</v>
      </c>
      <c r="E28" s="22">
        <v>452893</v>
      </c>
      <c r="F28" s="22">
        <v>475453</v>
      </c>
      <c r="G28" s="22">
        <v>492978</v>
      </c>
      <c r="H28" s="22">
        <v>530256</v>
      </c>
      <c r="I28" s="22">
        <v>542483</v>
      </c>
      <c r="J28" s="22">
        <v>539305</v>
      </c>
      <c r="K28" s="22">
        <v>552869</v>
      </c>
      <c r="L28" s="22">
        <v>574390</v>
      </c>
      <c r="M28" s="22">
        <v>574896</v>
      </c>
    </row>
    <row r="29" spans="1:13" x14ac:dyDescent="0.2">
      <c r="A29" s="25" t="s">
        <v>24</v>
      </c>
      <c r="B29" s="22">
        <v>87911</v>
      </c>
      <c r="C29" s="22">
        <v>1643083</v>
      </c>
      <c r="D29" s="22">
        <v>1682196</v>
      </c>
      <c r="E29" s="22">
        <v>1827931</v>
      </c>
      <c r="F29" s="22">
        <v>1848705</v>
      </c>
      <c r="G29" s="22">
        <v>1901492</v>
      </c>
      <c r="H29" s="22">
        <v>1961189</v>
      </c>
      <c r="I29" s="22">
        <v>2036106</v>
      </c>
      <c r="J29" s="22">
        <v>2097897</v>
      </c>
      <c r="K29" s="22">
        <v>2131542</v>
      </c>
      <c r="L29" s="22">
        <v>2196398</v>
      </c>
      <c r="M29" s="22">
        <v>2236315</v>
      </c>
    </row>
    <row r="30" spans="1:13" x14ac:dyDescent="0.2">
      <c r="A30" s="25" t="s">
        <v>25</v>
      </c>
      <c r="B30" s="22">
        <v>534069</v>
      </c>
      <c r="C30" s="22">
        <v>583741</v>
      </c>
      <c r="D30" s="22">
        <v>607308</v>
      </c>
      <c r="E30" s="22">
        <v>624251</v>
      </c>
      <c r="F30" s="22">
        <v>651778</v>
      </c>
      <c r="G30" s="22">
        <v>661199</v>
      </c>
      <c r="H30" s="22">
        <v>680164</v>
      </c>
      <c r="I30" s="22">
        <v>695563</v>
      </c>
      <c r="J30" s="22">
        <v>702620</v>
      </c>
      <c r="K30" s="22">
        <v>713510</v>
      </c>
      <c r="L30" s="22">
        <v>720794</v>
      </c>
      <c r="M30" s="22">
        <v>719018</v>
      </c>
    </row>
    <row r="31" spans="1:13" x14ac:dyDescent="0.2">
      <c r="A31" s="25" t="s">
        <v>51</v>
      </c>
      <c r="B31" s="22">
        <v>99090</v>
      </c>
      <c r="C31" s="22">
        <v>102433</v>
      </c>
      <c r="D31" s="22">
        <v>112099</v>
      </c>
      <c r="E31" s="22">
        <v>117274</v>
      </c>
      <c r="F31" s="22">
        <v>120227</v>
      </c>
      <c r="G31" s="22">
        <v>131040</v>
      </c>
      <c r="H31" s="22">
        <v>132835</v>
      </c>
      <c r="I31" s="22">
        <v>141182</v>
      </c>
      <c r="J31" s="22">
        <v>144815</v>
      </c>
      <c r="K31" s="22">
        <v>144423</v>
      </c>
      <c r="L31" s="22">
        <v>145381</v>
      </c>
      <c r="M31" s="22">
        <v>149461</v>
      </c>
    </row>
    <row r="32" spans="1:13" x14ac:dyDescent="0.2">
      <c r="A32" s="25" t="s">
        <v>27</v>
      </c>
      <c r="B32" s="22">
        <v>913448</v>
      </c>
      <c r="C32" s="22">
        <v>1085786</v>
      </c>
      <c r="D32" s="22">
        <v>1101651</v>
      </c>
      <c r="E32" s="22">
        <v>1129787</v>
      </c>
      <c r="F32" s="22">
        <v>1141139</v>
      </c>
      <c r="G32" s="22">
        <v>1159613</v>
      </c>
      <c r="H32" s="22">
        <v>1178614</v>
      </c>
      <c r="I32" s="22">
        <v>1209055</v>
      </c>
      <c r="J32" s="22">
        <v>1212435</v>
      </c>
      <c r="K32" s="22">
        <v>1233464</v>
      </c>
      <c r="L32" s="22">
        <v>1242427</v>
      </c>
      <c r="M32" s="22">
        <v>1254858</v>
      </c>
    </row>
    <row r="33" spans="1:13" x14ac:dyDescent="0.2">
      <c r="A33" s="25" t="s">
        <v>28</v>
      </c>
      <c r="B33" s="22">
        <v>2583635</v>
      </c>
      <c r="C33" s="22">
        <v>2643522</v>
      </c>
      <c r="D33" s="22">
        <v>2681264</v>
      </c>
      <c r="E33" s="22">
        <v>2761926</v>
      </c>
      <c r="F33" s="22">
        <v>2814301</v>
      </c>
      <c r="G33" s="22">
        <v>2828613</v>
      </c>
      <c r="H33" s="22">
        <v>2901840</v>
      </c>
      <c r="I33" s="22">
        <v>3008546</v>
      </c>
      <c r="J33" s="22">
        <v>3063592</v>
      </c>
      <c r="K33" s="22">
        <v>3104740</v>
      </c>
      <c r="L33" s="22">
        <v>3210893</v>
      </c>
      <c r="M33" s="22">
        <v>3250559</v>
      </c>
    </row>
    <row r="34" spans="1:13" x14ac:dyDescent="0.2">
      <c r="A34" s="25" t="s">
        <v>29</v>
      </c>
      <c r="B34" s="22">
        <v>425251</v>
      </c>
      <c r="C34" s="22">
        <v>482165</v>
      </c>
      <c r="D34" s="22">
        <v>509288</v>
      </c>
      <c r="E34" s="22">
        <v>556292</v>
      </c>
      <c r="F34" s="22">
        <v>561971</v>
      </c>
      <c r="G34" s="22">
        <v>628407</v>
      </c>
      <c r="H34" s="22">
        <v>685654</v>
      </c>
      <c r="I34" s="22">
        <v>730161</v>
      </c>
      <c r="J34" s="22">
        <v>758469</v>
      </c>
      <c r="K34" s="22">
        <v>789406</v>
      </c>
      <c r="L34" s="22">
        <v>820147</v>
      </c>
      <c r="M34" s="22">
        <v>838740</v>
      </c>
    </row>
    <row r="35" spans="1:13" x14ac:dyDescent="0.2">
      <c r="A35" s="25" t="s">
        <v>30</v>
      </c>
      <c r="B35" s="22">
        <v>264487</v>
      </c>
      <c r="C35" s="22">
        <v>423840</v>
      </c>
      <c r="D35" s="22">
        <v>1332918</v>
      </c>
      <c r="E35" s="22">
        <v>1851361</v>
      </c>
      <c r="F35" s="22">
        <v>1949459</v>
      </c>
      <c r="G35" s="22">
        <v>1962216</v>
      </c>
      <c r="H35" s="22">
        <v>1978942</v>
      </c>
      <c r="I35" s="22">
        <v>1980546</v>
      </c>
      <c r="J35" s="22">
        <v>2008803</v>
      </c>
      <c r="K35" s="22">
        <v>2020397</v>
      </c>
      <c r="L35" s="22">
        <v>2036706</v>
      </c>
      <c r="M35" s="22">
        <v>2116269</v>
      </c>
    </row>
    <row r="36" spans="1:13" x14ac:dyDescent="0.2">
      <c r="A36" s="25" t="s">
        <v>31</v>
      </c>
      <c r="B36" s="22">
        <v>215969</v>
      </c>
      <c r="C36" s="22">
        <v>417155</v>
      </c>
      <c r="D36" s="22">
        <v>646361</v>
      </c>
      <c r="E36" s="22">
        <v>1462257</v>
      </c>
      <c r="F36" s="22">
        <v>2357160</v>
      </c>
      <c r="G36" s="22">
        <v>2363511</v>
      </c>
      <c r="H36" s="22">
        <v>2386215</v>
      </c>
      <c r="I36" s="22">
        <v>2406609</v>
      </c>
      <c r="J36" s="22">
        <v>2426183</v>
      </c>
      <c r="K36" s="22">
        <v>2443761</v>
      </c>
      <c r="L36" s="22">
        <v>2483048</v>
      </c>
      <c r="M36" s="22">
        <v>2412648</v>
      </c>
    </row>
    <row r="37" spans="1:13" x14ac:dyDescent="0.2">
      <c r="A37" s="35" t="s">
        <v>32</v>
      </c>
      <c r="B37" s="23">
        <v>30464100</v>
      </c>
      <c r="C37" s="23">
        <v>38096449</v>
      </c>
      <c r="D37" s="23">
        <v>46310284</v>
      </c>
      <c r="E37" s="23">
        <v>49319738</v>
      </c>
      <c r="F37" s="23">
        <v>51714911</v>
      </c>
      <c r="G37" s="23">
        <v>52609409</v>
      </c>
      <c r="H37" s="23">
        <v>53896838</v>
      </c>
      <c r="I37" s="23">
        <v>54911351</v>
      </c>
      <c r="J37" s="23">
        <v>55720039</v>
      </c>
      <c r="K37" s="23">
        <v>56977043</v>
      </c>
      <c r="L37" s="23">
        <v>58173030</v>
      </c>
      <c r="M37" s="23">
        <v>59224705</v>
      </c>
    </row>
    <row r="39" spans="1:13" ht="15.75" customHeight="1" x14ac:dyDescent="0.2">
      <c r="A39" s="61" t="s">
        <v>38</v>
      </c>
      <c r="B39" s="60"/>
      <c r="C39" s="60"/>
      <c r="D39" s="60"/>
      <c r="E39" s="62"/>
      <c r="F39" s="62"/>
      <c r="G39" s="62"/>
    </row>
    <row r="40" spans="1:13" x14ac:dyDescent="0.2">
      <c r="A40" s="90" t="s">
        <v>64</v>
      </c>
      <c r="B40" s="90"/>
      <c r="C40" s="90"/>
      <c r="D40" s="90"/>
      <c r="E40" s="90"/>
      <c r="F40" s="90"/>
      <c r="G40" s="90"/>
    </row>
    <row r="41" spans="1:13" x14ac:dyDescent="0.2">
      <c r="A41" s="90"/>
      <c r="B41" s="90"/>
      <c r="C41" s="90"/>
      <c r="D41" s="90"/>
      <c r="E41" s="90"/>
      <c r="F41" s="90"/>
      <c r="G41" s="90"/>
    </row>
    <row r="42" spans="1:13" ht="17.25" customHeight="1" x14ac:dyDescent="0.2">
      <c r="A42" s="90"/>
      <c r="B42" s="90"/>
      <c r="C42" s="90"/>
      <c r="D42" s="90"/>
      <c r="E42" s="90"/>
      <c r="F42" s="90"/>
      <c r="G42" s="90"/>
    </row>
    <row r="43" spans="1:13" ht="27.75" customHeight="1" x14ac:dyDescent="0.2">
      <c r="A43" s="77" t="s">
        <v>57</v>
      </c>
      <c r="B43" s="77"/>
      <c r="C43" s="77"/>
      <c r="D43" s="77"/>
      <c r="E43" s="77"/>
      <c r="F43" s="77"/>
      <c r="G43" s="77"/>
    </row>
    <row r="44" spans="1:13" ht="37.5" customHeight="1" x14ac:dyDescent="0.2">
      <c r="A44" s="88" t="s">
        <v>74</v>
      </c>
      <c r="B44" s="88"/>
      <c r="C44" s="88"/>
      <c r="D44" s="88"/>
      <c r="E44" s="88"/>
      <c r="F44" s="88"/>
      <c r="G44" s="88"/>
    </row>
    <row r="45" spans="1:13" x14ac:dyDescent="0.2">
      <c r="A45" s="36"/>
      <c r="B45" s="36"/>
      <c r="C45" s="36"/>
      <c r="D45" s="36"/>
      <c r="E45" s="36"/>
      <c r="F45" s="36"/>
      <c r="G45" s="36"/>
    </row>
    <row r="46" spans="1:13" x14ac:dyDescent="0.2">
      <c r="A46" s="2" t="s">
        <v>77</v>
      </c>
    </row>
    <row r="47" spans="1:13" x14ac:dyDescent="0.2">
      <c r="B47" s="3" t="s">
        <v>39</v>
      </c>
      <c r="C47" s="3" t="s">
        <v>55</v>
      </c>
      <c r="D47" s="3" t="s">
        <v>41</v>
      </c>
      <c r="E47" s="3" t="s">
        <v>42</v>
      </c>
      <c r="F47" s="3" t="s">
        <v>43</v>
      </c>
      <c r="G47" s="3" t="s">
        <v>44</v>
      </c>
      <c r="H47" s="3" t="s">
        <v>56</v>
      </c>
      <c r="I47" s="3" t="s">
        <v>65</v>
      </c>
      <c r="J47" s="3" t="s">
        <v>66</v>
      </c>
      <c r="K47" s="3" t="s">
        <v>67</v>
      </c>
      <c r="L47" s="3" t="s">
        <v>68</v>
      </c>
      <c r="M47" s="3" t="s">
        <v>69</v>
      </c>
    </row>
    <row r="48" spans="1:13" x14ac:dyDescent="0.2">
      <c r="A48" s="3" t="s">
        <v>54</v>
      </c>
      <c r="B48" s="29">
        <f>B37</f>
        <v>30464100</v>
      </c>
      <c r="C48" s="29">
        <f t="shared" ref="C48:M48" si="0">C37</f>
        <v>38096449</v>
      </c>
      <c r="D48" s="29">
        <f t="shared" si="0"/>
        <v>46310284</v>
      </c>
      <c r="E48" s="29">
        <f t="shared" si="0"/>
        <v>49319738</v>
      </c>
      <c r="F48" s="29">
        <f t="shared" si="0"/>
        <v>51714911</v>
      </c>
      <c r="G48" s="29">
        <f t="shared" si="0"/>
        <v>52609409</v>
      </c>
      <c r="H48" s="29">
        <f t="shared" si="0"/>
        <v>53896838</v>
      </c>
      <c r="I48" s="29">
        <f t="shared" si="0"/>
        <v>54911351</v>
      </c>
      <c r="J48" s="29">
        <f t="shared" si="0"/>
        <v>55720039</v>
      </c>
      <c r="K48" s="29">
        <f t="shared" si="0"/>
        <v>56977043</v>
      </c>
      <c r="L48" s="29">
        <f t="shared" si="0"/>
        <v>58173030</v>
      </c>
      <c r="M48" s="29">
        <f t="shared" si="0"/>
        <v>59224705</v>
      </c>
    </row>
    <row r="49" spans="1:13" x14ac:dyDescent="0.2">
      <c r="A49" s="3" t="s">
        <v>53</v>
      </c>
      <c r="B49" s="28">
        <v>37628422</v>
      </c>
      <c r="C49" s="28">
        <v>40364426</v>
      </c>
      <c r="D49" s="28">
        <v>43077021</v>
      </c>
      <c r="E49" s="28">
        <v>44591948</v>
      </c>
      <c r="F49" s="28">
        <v>45659530</v>
      </c>
      <c r="G49" s="28">
        <v>46207183</v>
      </c>
      <c r="H49" s="28">
        <v>46903151</v>
      </c>
      <c r="I49" s="28">
        <v>48041260</v>
      </c>
      <c r="J49" s="28">
        <v>48941676</v>
      </c>
      <c r="K49" s="28">
        <v>49897725</v>
      </c>
      <c r="L49" s="28">
        <v>50742460</v>
      </c>
      <c r="M49" s="28">
        <v>51886629</v>
      </c>
    </row>
  </sheetData>
  <mergeCells count="6">
    <mergeCell ref="B3:J3"/>
    <mergeCell ref="K3:M3"/>
    <mergeCell ref="A44:G44"/>
    <mergeCell ref="A3:A4"/>
    <mergeCell ref="A40:G42"/>
    <mergeCell ref="A43:G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selection sqref="A1:L1"/>
    </sheetView>
  </sheetViews>
  <sheetFormatPr defaultColWidth="24" defaultRowHeight="12.75" x14ac:dyDescent="0.2"/>
  <cols>
    <col min="1" max="1" customWidth="true" style="3" width="21.0" collapsed="false"/>
    <col min="2" max="2" customWidth="true" style="53" width="13.42578125" collapsed="false"/>
    <col min="3" max="4" customWidth="true" style="3" width="13.42578125" collapsed="false"/>
    <col min="5" max="8" customWidth="true" style="53" width="13.42578125" collapsed="false"/>
    <col min="9" max="9" customWidth="true" style="3" width="13.42578125" collapsed="false"/>
    <col min="10" max="10" customWidth="true" style="53" width="13.42578125" collapsed="false"/>
    <col min="11" max="12" customWidth="true" style="3" width="13.42578125" collapsed="false"/>
    <col min="13" max="16384" style="3" width="24.0" collapsed="false"/>
  </cols>
  <sheetData>
    <row r="1" spans="1:14" ht="12.75" customHeight="1" x14ac:dyDescent="0.2">
      <c r="A1" s="91" t="s">
        <v>100</v>
      </c>
      <c r="B1" s="91"/>
      <c r="C1" s="91"/>
      <c r="D1" s="91"/>
      <c r="E1" s="91"/>
      <c r="F1" s="91"/>
      <c r="G1" s="91"/>
      <c r="H1" s="91"/>
      <c r="I1" s="91"/>
      <c r="J1" s="91"/>
      <c r="K1" s="91"/>
      <c r="L1" s="91"/>
      <c r="M1" s="53"/>
    </row>
    <row r="3" spans="1:14" s="73" customFormat="1" ht="65.25" x14ac:dyDescent="0.2">
      <c r="A3" s="6" t="s">
        <v>70</v>
      </c>
      <c r="B3" s="6" t="s">
        <v>92</v>
      </c>
      <c r="C3" s="6" t="s">
        <v>95</v>
      </c>
      <c r="D3" s="6" t="s">
        <v>81</v>
      </c>
      <c r="E3" s="40" t="s">
        <v>99</v>
      </c>
      <c r="F3" s="40" t="s">
        <v>98</v>
      </c>
      <c r="G3" s="40" t="s">
        <v>96</v>
      </c>
      <c r="H3" s="40" t="s">
        <v>97</v>
      </c>
      <c r="I3" s="40" t="s">
        <v>83</v>
      </c>
    </row>
    <row r="4" spans="1:14" x14ac:dyDescent="0.2">
      <c r="A4" s="25" t="s">
        <v>0</v>
      </c>
      <c r="B4" s="15">
        <v>1704662</v>
      </c>
      <c r="C4" s="49">
        <v>1984176</v>
      </c>
      <c r="D4" s="46">
        <f>'Table 3'!M5</f>
        <v>1650946</v>
      </c>
      <c r="E4" s="46" t="str">
        <f>IF(D4&gt;B4,D4-B4,"")</f>
        <v/>
      </c>
      <c r="F4" s="46">
        <f>IF(D4&gt;B4,"",B4-D4)</f>
        <v>53716</v>
      </c>
      <c r="G4" s="46" t="str">
        <f t="shared" ref="G4:G35" si="0">IF(D4&gt;C4,D4-C4,"")</f>
        <v/>
      </c>
      <c r="H4" s="46">
        <f t="shared" ref="H4:H35" si="1">IF(D4&gt;C4,"",C4-D4)</f>
        <v>333230</v>
      </c>
      <c r="I4" s="37">
        <f>D4/C4</f>
        <v>0.83205622888292163</v>
      </c>
      <c r="M4" s="29"/>
      <c r="N4" s="29"/>
    </row>
    <row r="5" spans="1:14" x14ac:dyDescent="0.2">
      <c r="A5" s="25" t="s">
        <v>1</v>
      </c>
      <c r="B5" s="15">
        <v>807465</v>
      </c>
      <c r="C5" s="49">
        <v>957495</v>
      </c>
      <c r="D5" s="47">
        <f>'Table 3'!M6</f>
        <v>886184</v>
      </c>
      <c r="E5" s="47">
        <f t="shared" ref="E5:E35" si="2">IF(D5&gt;B5,D5-B5,"")</f>
        <v>78719</v>
      </c>
      <c r="F5" s="47" t="str">
        <f t="shared" ref="F5:F35" si="3">IF(D5&gt;B5,"",B5-D5)</f>
        <v/>
      </c>
      <c r="G5" s="47" t="str">
        <f t="shared" si="0"/>
        <v/>
      </c>
      <c r="H5" s="47">
        <f t="shared" si="1"/>
        <v>71311</v>
      </c>
      <c r="I5" s="38">
        <f t="shared" ref="I5:I36" si="4">D5/C5</f>
        <v>0.92552337087922132</v>
      </c>
      <c r="M5" s="29"/>
      <c r="N5" s="29"/>
    </row>
    <row r="6" spans="1:14" x14ac:dyDescent="0.2">
      <c r="A6" s="25" t="s">
        <v>2</v>
      </c>
      <c r="B6" s="15">
        <v>471610</v>
      </c>
      <c r="C6" s="49">
        <v>562832</v>
      </c>
      <c r="D6" s="47">
        <f>'Table 3'!M7</f>
        <v>609101</v>
      </c>
      <c r="E6" s="47">
        <f t="shared" si="2"/>
        <v>137491</v>
      </c>
      <c r="F6" s="47" t="str">
        <f t="shared" si="3"/>
        <v/>
      </c>
      <c r="G6" s="47">
        <f t="shared" si="0"/>
        <v>46269</v>
      </c>
      <c r="H6" s="47" t="str">
        <f t="shared" si="1"/>
        <v/>
      </c>
      <c r="I6" s="38">
        <f t="shared" si="4"/>
        <v>1.0822074793188732</v>
      </c>
      <c r="M6" s="29"/>
      <c r="N6" s="29"/>
    </row>
    <row r="7" spans="1:14" x14ac:dyDescent="0.2">
      <c r="A7" s="25" t="s">
        <v>46</v>
      </c>
      <c r="B7" s="34">
        <v>551543</v>
      </c>
      <c r="C7" s="49">
        <v>666142</v>
      </c>
      <c r="D7" s="47">
        <f>'Table 3'!M8</f>
        <v>612457</v>
      </c>
      <c r="E7" s="47">
        <f t="shared" si="2"/>
        <v>60914</v>
      </c>
      <c r="F7" s="47" t="str">
        <f t="shared" si="3"/>
        <v/>
      </c>
      <c r="G7" s="47" t="str">
        <f t="shared" si="0"/>
        <v/>
      </c>
      <c r="H7" s="47">
        <f t="shared" si="1"/>
        <v>53685</v>
      </c>
      <c r="I7" s="38">
        <f t="shared" si="4"/>
        <v>0.91940907494197932</v>
      </c>
      <c r="M7" s="29"/>
      <c r="N7" s="29"/>
    </row>
    <row r="8" spans="1:14" x14ac:dyDescent="0.2">
      <c r="A8" s="25" t="s">
        <v>4</v>
      </c>
      <c r="B8" s="15">
        <v>885042</v>
      </c>
      <c r="C8" s="49">
        <v>1033605</v>
      </c>
      <c r="D8" s="47">
        <f>'Table 3'!M9</f>
        <v>633380</v>
      </c>
      <c r="E8" s="47" t="str">
        <f t="shared" si="2"/>
        <v/>
      </c>
      <c r="F8" s="47">
        <f t="shared" si="3"/>
        <v>251662</v>
      </c>
      <c r="G8" s="47" t="str">
        <f t="shared" si="0"/>
        <v/>
      </c>
      <c r="H8" s="47">
        <f t="shared" si="1"/>
        <v>400225</v>
      </c>
      <c r="I8" s="38">
        <f t="shared" si="4"/>
        <v>0.61278728334325006</v>
      </c>
      <c r="M8" s="29"/>
      <c r="N8" s="29"/>
    </row>
    <row r="9" spans="1:14" x14ac:dyDescent="0.2">
      <c r="A9" s="25" t="s">
        <v>47</v>
      </c>
      <c r="B9" s="15">
        <v>950692</v>
      </c>
      <c r="C9" s="49">
        <v>1157045</v>
      </c>
      <c r="D9" s="47">
        <f>'Table 3'!M10</f>
        <v>1270355</v>
      </c>
      <c r="E9" s="47">
        <f t="shared" si="2"/>
        <v>319663</v>
      </c>
      <c r="F9" s="47" t="str">
        <f t="shared" si="3"/>
        <v/>
      </c>
      <c r="G9" s="47">
        <f t="shared" si="0"/>
        <v>113310</v>
      </c>
      <c r="H9" s="47" t="str">
        <f t="shared" si="1"/>
        <v/>
      </c>
      <c r="I9" s="38">
        <f t="shared" si="4"/>
        <v>1.0979305039994123</v>
      </c>
      <c r="M9" s="29"/>
      <c r="N9" s="29"/>
    </row>
    <row r="10" spans="1:14" x14ac:dyDescent="0.2">
      <c r="A10" s="25" t="s">
        <v>6</v>
      </c>
      <c r="B10" s="15">
        <v>1937649</v>
      </c>
      <c r="C10" s="49">
        <v>2334617</v>
      </c>
      <c r="D10" s="47">
        <f>'Table 3'!M11</f>
        <v>2612160</v>
      </c>
      <c r="E10" s="47">
        <f t="shared" si="2"/>
        <v>674511</v>
      </c>
      <c r="F10" s="47" t="str">
        <f t="shared" si="3"/>
        <v/>
      </c>
      <c r="G10" s="47">
        <f t="shared" si="0"/>
        <v>277543</v>
      </c>
      <c r="H10" s="47" t="str">
        <f t="shared" si="1"/>
        <v/>
      </c>
      <c r="I10" s="38">
        <f t="shared" si="4"/>
        <v>1.1188815981379387</v>
      </c>
      <c r="M10" s="29"/>
      <c r="N10" s="29"/>
    </row>
    <row r="11" spans="1:14" x14ac:dyDescent="0.2">
      <c r="A11" s="25" t="s">
        <v>7</v>
      </c>
      <c r="B11" s="34">
        <v>1664403</v>
      </c>
      <c r="C11" s="49">
        <v>2034034</v>
      </c>
      <c r="D11" s="47">
        <f>'Table 3'!M12</f>
        <v>1826285</v>
      </c>
      <c r="E11" s="47">
        <f t="shared" si="2"/>
        <v>161882</v>
      </c>
      <c r="F11" s="47" t="str">
        <f t="shared" si="3"/>
        <v/>
      </c>
      <c r="G11" s="47" t="str">
        <f t="shared" si="0"/>
        <v/>
      </c>
      <c r="H11" s="47">
        <f t="shared" si="1"/>
        <v>207749</v>
      </c>
      <c r="I11" s="38">
        <f t="shared" si="4"/>
        <v>0.89786355586976418</v>
      </c>
      <c r="M11" s="29"/>
      <c r="N11" s="29"/>
    </row>
    <row r="12" spans="1:14" x14ac:dyDescent="0.2">
      <c r="A12" s="25" t="s">
        <v>8</v>
      </c>
      <c r="B12" s="15">
        <v>419702</v>
      </c>
      <c r="C12" s="49">
        <v>499616</v>
      </c>
      <c r="D12" s="47">
        <f>'Table 3'!M13</f>
        <v>680264</v>
      </c>
      <c r="E12" s="47">
        <f t="shared" si="2"/>
        <v>260562</v>
      </c>
      <c r="F12" s="47" t="str">
        <f t="shared" si="3"/>
        <v/>
      </c>
      <c r="G12" s="47">
        <f t="shared" si="0"/>
        <v>180648</v>
      </c>
      <c r="H12" s="47" t="str">
        <f t="shared" si="1"/>
        <v/>
      </c>
      <c r="I12" s="38">
        <f t="shared" si="4"/>
        <v>1.3615736885928393</v>
      </c>
      <c r="M12" s="29"/>
      <c r="N12" s="29"/>
    </row>
    <row r="13" spans="1:14" x14ac:dyDescent="0.2">
      <c r="A13" s="25" t="s">
        <v>9</v>
      </c>
      <c r="B13" s="15">
        <v>497663</v>
      </c>
      <c r="C13" s="49">
        <v>594493</v>
      </c>
      <c r="D13" s="47">
        <f>'Table 3'!M14</f>
        <v>775558</v>
      </c>
      <c r="E13" s="47">
        <f t="shared" si="2"/>
        <v>277895</v>
      </c>
      <c r="F13" s="47" t="str">
        <f t="shared" si="3"/>
        <v/>
      </c>
      <c r="G13" s="47">
        <f t="shared" si="0"/>
        <v>181065</v>
      </c>
      <c r="H13" s="47" t="str">
        <f t="shared" si="1"/>
        <v/>
      </c>
      <c r="I13" s="38">
        <f t="shared" si="4"/>
        <v>1.3045704491053722</v>
      </c>
      <c r="M13" s="29"/>
      <c r="N13" s="29"/>
    </row>
    <row r="14" spans="1:14" x14ac:dyDescent="0.2">
      <c r="A14" s="25" t="s">
        <v>10</v>
      </c>
      <c r="B14" s="34">
        <v>285035</v>
      </c>
      <c r="C14" s="49">
        <v>345734</v>
      </c>
      <c r="D14" s="47">
        <f>'Table 3'!M15</f>
        <v>330374</v>
      </c>
      <c r="E14" s="47">
        <f t="shared" si="2"/>
        <v>45339</v>
      </c>
      <c r="F14" s="47" t="str">
        <f t="shared" si="3"/>
        <v/>
      </c>
      <c r="G14" s="47" t="str">
        <f t="shared" si="0"/>
        <v/>
      </c>
      <c r="H14" s="47">
        <f t="shared" si="1"/>
        <v>15360</v>
      </c>
      <c r="I14" s="38">
        <f t="shared" si="4"/>
        <v>0.95557278138684654</v>
      </c>
      <c r="M14" s="29"/>
      <c r="N14" s="29"/>
    </row>
    <row r="15" spans="1:14" x14ac:dyDescent="0.2">
      <c r="A15" s="25" t="s">
        <v>48</v>
      </c>
      <c r="B15" s="15">
        <v>4836647</v>
      </c>
      <c r="C15" s="49">
        <v>5662485</v>
      </c>
      <c r="D15" s="47">
        <f>'Table 3'!M16</f>
        <v>5076366</v>
      </c>
      <c r="E15" s="47">
        <f t="shared" si="2"/>
        <v>239719</v>
      </c>
      <c r="F15" s="47" t="str">
        <f t="shared" si="3"/>
        <v/>
      </c>
      <c r="G15" s="47" t="str">
        <f t="shared" si="0"/>
        <v/>
      </c>
      <c r="H15" s="47">
        <f t="shared" si="1"/>
        <v>586119</v>
      </c>
      <c r="I15" s="38">
        <f t="shared" si="4"/>
        <v>0.89649085163139508</v>
      </c>
      <c r="M15" s="29"/>
      <c r="N15" s="29"/>
    </row>
    <row r="16" spans="1:14" x14ac:dyDescent="0.2">
      <c r="A16" s="25" t="s">
        <v>12</v>
      </c>
      <c r="B16" s="34">
        <v>149314</v>
      </c>
      <c r="C16" s="49">
        <v>181087</v>
      </c>
      <c r="D16" s="47">
        <f>'Table 3'!M17</f>
        <v>167048</v>
      </c>
      <c r="E16" s="47">
        <f t="shared" si="2"/>
        <v>17734</v>
      </c>
      <c r="F16" s="47" t="str">
        <f t="shared" si="3"/>
        <v/>
      </c>
      <c r="G16" s="47" t="str">
        <f t="shared" si="0"/>
        <v/>
      </c>
      <c r="H16" s="47">
        <f t="shared" si="1"/>
        <v>14039</v>
      </c>
      <c r="I16" s="38">
        <f t="shared" si="4"/>
        <v>0.92247372809754424</v>
      </c>
      <c r="M16" s="29"/>
      <c r="N16" s="29"/>
    </row>
    <row r="17" spans="1:14" x14ac:dyDescent="0.2">
      <c r="A17" s="25" t="s">
        <v>13</v>
      </c>
      <c r="B17" s="15">
        <v>1355621</v>
      </c>
      <c r="C17" s="49">
        <v>1670942</v>
      </c>
      <c r="D17" s="47">
        <f>'Table 3'!M18</f>
        <v>1792672</v>
      </c>
      <c r="E17" s="47">
        <f t="shared" si="2"/>
        <v>437051</v>
      </c>
      <c r="F17" s="47" t="str">
        <f t="shared" si="3"/>
        <v/>
      </c>
      <c r="G17" s="47">
        <f t="shared" si="0"/>
        <v>121730</v>
      </c>
      <c r="H17" s="47" t="str">
        <f t="shared" si="1"/>
        <v/>
      </c>
      <c r="I17" s="38">
        <f t="shared" si="4"/>
        <v>1.0728511223010733</v>
      </c>
      <c r="M17" s="29"/>
      <c r="N17" s="29"/>
    </row>
    <row r="18" spans="1:14" x14ac:dyDescent="0.2">
      <c r="A18" s="25" t="s">
        <v>14</v>
      </c>
      <c r="B18" s="15">
        <v>3433550</v>
      </c>
      <c r="C18" s="49">
        <v>4178415</v>
      </c>
      <c r="D18" s="47">
        <f>'Table 3'!M19</f>
        <v>3954855</v>
      </c>
      <c r="E18" s="47">
        <f t="shared" si="2"/>
        <v>521305</v>
      </c>
      <c r="F18" s="47" t="str">
        <f t="shared" si="3"/>
        <v/>
      </c>
      <c r="G18" s="47" t="str">
        <f t="shared" si="0"/>
        <v/>
      </c>
      <c r="H18" s="47">
        <f t="shared" si="1"/>
        <v>223560</v>
      </c>
      <c r="I18" s="38">
        <f t="shared" si="4"/>
        <v>0.94649645858537268</v>
      </c>
      <c r="M18" s="29"/>
      <c r="N18" s="29"/>
    </row>
    <row r="19" spans="1:14" x14ac:dyDescent="0.2">
      <c r="A19" s="25" t="s">
        <v>15</v>
      </c>
      <c r="B19" s="15">
        <v>8452031</v>
      </c>
      <c r="C19" s="49">
        <v>10223246</v>
      </c>
      <c r="D19" s="47">
        <f>'Table 3'!M20</f>
        <v>10971452</v>
      </c>
      <c r="E19" s="47">
        <f t="shared" si="2"/>
        <v>2519421</v>
      </c>
      <c r="F19" s="47" t="str">
        <f t="shared" si="3"/>
        <v/>
      </c>
      <c r="G19" s="47">
        <f t="shared" si="0"/>
        <v>748206</v>
      </c>
      <c r="H19" s="47" t="str">
        <f t="shared" si="1"/>
        <v/>
      </c>
      <c r="I19" s="38">
        <f t="shared" si="4"/>
        <v>1.0731867354067388</v>
      </c>
      <c r="M19" s="29"/>
      <c r="N19" s="29"/>
    </row>
    <row r="20" spans="1:14" x14ac:dyDescent="0.2">
      <c r="A20" s="25" t="s">
        <v>16</v>
      </c>
      <c r="B20" s="34">
        <v>1492841</v>
      </c>
      <c r="C20" s="49">
        <v>1839201</v>
      </c>
      <c r="D20" s="47">
        <f>'Table 3'!M21</f>
        <v>2329435</v>
      </c>
      <c r="E20" s="47">
        <f t="shared" si="2"/>
        <v>836594</v>
      </c>
      <c r="F20" s="47" t="str">
        <f t="shared" si="3"/>
        <v/>
      </c>
      <c r="G20" s="47">
        <f t="shared" si="0"/>
        <v>490234</v>
      </c>
      <c r="H20" s="47" t="str">
        <f t="shared" si="1"/>
        <v/>
      </c>
      <c r="I20" s="38">
        <f t="shared" si="4"/>
        <v>1.266547266992569</v>
      </c>
      <c r="M20" s="29"/>
      <c r="N20" s="29"/>
    </row>
    <row r="21" spans="1:14" x14ac:dyDescent="0.2">
      <c r="A21" s="25" t="s">
        <v>17</v>
      </c>
      <c r="B21" s="15">
        <v>895009</v>
      </c>
      <c r="C21" s="49">
        <v>1099872</v>
      </c>
      <c r="D21" s="47">
        <f>'Table 3'!M22</f>
        <v>1239687</v>
      </c>
      <c r="E21" s="47">
        <f t="shared" si="2"/>
        <v>344678</v>
      </c>
      <c r="F21" s="47" t="str">
        <f t="shared" si="3"/>
        <v/>
      </c>
      <c r="G21" s="47">
        <f t="shared" si="0"/>
        <v>139815</v>
      </c>
      <c r="H21" s="47" t="str">
        <f t="shared" si="1"/>
        <v/>
      </c>
      <c r="I21" s="38">
        <f t="shared" si="4"/>
        <v>1.1271193375229118</v>
      </c>
      <c r="M21" s="29"/>
      <c r="N21" s="29"/>
    </row>
    <row r="22" spans="1:14" x14ac:dyDescent="0.2">
      <c r="A22" s="25" t="s">
        <v>18</v>
      </c>
      <c r="B22" s="15">
        <v>954259</v>
      </c>
      <c r="C22" s="49">
        <v>1125748</v>
      </c>
      <c r="D22" s="47">
        <f>'Table 3'!M23</f>
        <v>1123488</v>
      </c>
      <c r="E22" s="47">
        <f t="shared" si="2"/>
        <v>169229</v>
      </c>
      <c r="F22" s="47" t="str">
        <f t="shared" si="3"/>
        <v/>
      </c>
      <c r="G22" s="47" t="str">
        <f t="shared" si="0"/>
        <v/>
      </c>
      <c r="H22" s="47">
        <f t="shared" si="1"/>
        <v>2260</v>
      </c>
      <c r="I22" s="38">
        <f t="shared" si="4"/>
        <v>0.99799244591151837</v>
      </c>
      <c r="M22" s="29"/>
      <c r="N22" s="29"/>
    </row>
    <row r="23" spans="1:14" x14ac:dyDescent="0.2">
      <c r="A23" s="25" t="s">
        <v>19</v>
      </c>
      <c r="B23" s="15">
        <v>391859</v>
      </c>
      <c r="C23" s="49">
        <v>468385</v>
      </c>
      <c r="D23" s="47">
        <f>'Table 3'!M24</f>
        <v>383783</v>
      </c>
      <c r="E23" s="47" t="str">
        <f t="shared" si="2"/>
        <v/>
      </c>
      <c r="F23" s="47">
        <f t="shared" si="3"/>
        <v>8076</v>
      </c>
      <c r="G23" s="47" t="str">
        <f t="shared" si="0"/>
        <v/>
      </c>
      <c r="H23" s="47">
        <f t="shared" si="1"/>
        <v>84602</v>
      </c>
      <c r="I23" s="38">
        <f t="shared" si="4"/>
        <v>0.81937508673420367</v>
      </c>
      <c r="M23" s="29"/>
      <c r="N23" s="29"/>
    </row>
    <row r="24" spans="1:14" x14ac:dyDescent="0.2">
      <c r="A24" s="25" t="s">
        <v>20</v>
      </c>
      <c r="B24" s="15">
        <v>1878168</v>
      </c>
      <c r="C24" s="49">
        <v>2293324</v>
      </c>
      <c r="D24" s="47">
        <f>'Table 3'!M25</f>
        <v>2318666</v>
      </c>
      <c r="E24" s="47">
        <f t="shared" si="2"/>
        <v>440498</v>
      </c>
      <c r="F24" s="47" t="str">
        <f t="shared" si="3"/>
        <v/>
      </c>
      <c r="G24" s="47">
        <f t="shared" si="0"/>
        <v>25342</v>
      </c>
      <c r="H24" s="47" t="str">
        <f t="shared" si="1"/>
        <v/>
      </c>
      <c r="I24" s="38">
        <f t="shared" si="4"/>
        <v>1.0110503356699707</v>
      </c>
      <c r="M24" s="29"/>
      <c r="N24" s="29"/>
    </row>
    <row r="25" spans="1:14" x14ac:dyDescent="0.2">
      <c r="A25" s="25" t="s">
        <v>21</v>
      </c>
      <c r="B25" s="15">
        <v>3310127</v>
      </c>
      <c r="C25" s="49">
        <v>4011714</v>
      </c>
      <c r="D25" s="47">
        <f>'Table 3'!M26</f>
        <v>4337367</v>
      </c>
      <c r="E25" s="47">
        <f t="shared" si="2"/>
        <v>1027240</v>
      </c>
      <c r="F25" s="47" t="str">
        <f t="shared" si="3"/>
        <v/>
      </c>
      <c r="G25" s="47">
        <f t="shared" si="0"/>
        <v>325653</v>
      </c>
      <c r="H25" s="47" t="str">
        <f t="shared" si="1"/>
        <v/>
      </c>
      <c r="I25" s="38">
        <f t="shared" si="4"/>
        <v>1.0811755274678105</v>
      </c>
      <c r="M25" s="29"/>
      <c r="N25" s="29"/>
    </row>
    <row r="26" spans="1:14" x14ac:dyDescent="0.2">
      <c r="A26" s="25" t="s">
        <v>49</v>
      </c>
      <c r="B26" s="15">
        <v>89529</v>
      </c>
      <c r="C26" s="49">
        <v>105780</v>
      </c>
      <c r="D26" s="47">
        <f>'Table 3'!M27</f>
        <v>90056</v>
      </c>
      <c r="E26" s="47">
        <f t="shared" si="2"/>
        <v>527</v>
      </c>
      <c r="F26" s="47" t="str">
        <f t="shared" si="3"/>
        <v/>
      </c>
      <c r="G26" s="47" t="str">
        <f t="shared" si="0"/>
        <v/>
      </c>
      <c r="H26" s="47">
        <f t="shared" si="1"/>
        <v>15724</v>
      </c>
      <c r="I26" s="38">
        <f t="shared" si="4"/>
        <v>0.85135186235583282</v>
      </c>
      <c r="M26" s="29"/>
      <c r="N26" s="29"/>
    </row>
    <row r="27" spans="1:14" x14ac:dyDescent="0.2">
      <c r="A27" s="25" t="s">
        <v>50</v>
      </c>
      <c r="B27" s="34">
        <v>534322</v>
      </c>
      <c r="C27" s="49">
        <v>633921</v>
      </c>
      <c r="D27" s="47">
        <f>'Table 3'!M28</f>
        <v>574896</v>
      </c>
      <c r="E27" s="47">
        <f t="shared" si="2"/>
        <v>40574</v>
      </c>
      <c r="F27" s="47" t="str">
        <f t="shared" si="3"/>
        <v/>
      </c>
      <c r="G27" s="47" t="str">
        <f t="shared" si="0"/>
        <v/>
      </c>
      <c r="H27" s="47">
        <f t="shared" si="1"/>
        <v>59025</v>
      </c>
      <c r="I27" s="38">
        <f t="shared" si="4"/>
        <v>0.90688902875910404</v>
      </c>
      <c r="M27" s="29"/>
      <c r="N27" s="29"/>
    </row>
    <row r="28" spans="1:14" x14ac:dyDescent="0.2">
      <c r="A28" s="25" t="s">
        <v>24</v>
      </c>
      <c r="B28" s="15">
        <v>1773282</v>
      </c>
      <c r="C28" s="49">
        <v>2166213</v>
      </c>
      <c r="D28" s="47">
        <f>'Table 3'!M29</f>
        <v>2236315</v>
      </c>
      <c r="E28" s="47">
        <f t="shared" si="2"/>
        <v>463033</v>
      </c>
      <c r="F28" s="47" t="str">
        <f t="shared" si="3"/>
        <v/>
      </c>
      <c r="G28" s="47">
        <f t="shared" si="0"/>
        <v>70102</v>
      </c>
      <c r="H28" s="47" t="str">
        <f t="shared" si="1"/>
        <v/>
      </c>
      <c r="I28" s="38">
        <f t="shared" si="4"/>
        <v>1.0323615452404726</v>
      </c>
      <c r="M28" s="29"/>
      <c r="N28" s="29"/>
    </row>
    <row r="29" spans="1:14" x14ac:dyDescent="0.2">
      <c r="A29" s="25" t="s">
        <v>25</v>
      </c>
      <c r="B29" s="15">
        <v>651359</v>
      </c>
      <c r="C29" s="49">
        <v>790078</v>
      </c>
      <c r="D29" s="47">
        <f>'Table 3'!M30</f>
        <v>719018</v>
      </c>
      <c r="E29" s="47">
        <f t="shared" si="2"/>
        <v>67659</v>
      </c>
      <c r="F29" s="47" t="str">
        <f t="shared" si="3"/>
        <v/>
      </c>
      <c r="G29" s="47" t="str">
        <f t="shared" si="0"/>
        <v/>
      </c>
      <c r="H29" s="47">
        <f t="shared" si="1"/>
        <v>71060</v>
      </c>
      <c r="I29" s="38">
        <f t="shared" si="4"/>
        <v>0.91005951311136368</v>
      </c>
      <c r="M29" s="29"/>
      <c r="N29" s="29"/>
    </row>
    <row r="30" spans="1:14" x14ac:dyDescent="0.2">
      <c r="A30" s="25" t="s">
        <v>51</v>
      </c>
      <c r="B30" s="15">
        <v>125218</v>
      </c>
      <c r="C30" s="49">
        <v>151069</v>
      </c>
      <c r="D30" s="47">
        <f>'Table 3'!M31</f>
        <v>149461</v>
      </c>
      <c r="E30" s="47">
        <f t="shared" si="2"/>
        <v>24243</v>
      </c>
      <c r="F30" s="47" t="str">
        <f t="shared" si="3"/>
        <v/>
      </c>
      <c r="G30" s="47" t="str">
        <f t="shared" si="0"/>
        <v/>
      </c>
      <c r="H30" s="47">
        <f t="shared" si="1"/>
        <v>1608</v>
      </c>
      <c r="I30" s="38">
        <f t="shared" si="4"/>
        <v>0.98935585725727981</v>
      </c>
      <c r="M30" s="29"/>
      <c r="N30" s="29"/>
    </row>
    <row r="31" spans="1:14" x14ac:dyDescent="0.2">
      <c r="A31" s="25" t="s">
        <v>27</v>
      </c>
      <c r="B31" s="15">
        <v>1068352</v>
      </c>
      <c r="C31" s="49">
        <v>1295203</v>
      </c>
      <c r="D31" s="47">
        <f>'Table 3'!M32</f>
        <v>1254858</v>
      </c>
      <c r="E31" s="47">
        <f t="shared" si="2"/>
        <v>186506</v>
      </c>
      <c r="F31" s="47" t="str">
        <f t="shared" si="3"/>
        <v/>
      </c>
      <c r="G31" s="47" t="str">
        <f t="shared" si="0"/>
        <v/>
      </c>
      <c r="H31" s="47">
        <f t="shared" si="1"/>
        <v>40345</v>
      </c>
      <c r="I31" s="38">
        <f t="shared" si="4"/>
        <v>0.9688504427491289</v>
      </c>
      <c r="M31" s="29"/>
      <c r="N31" s="29"/>
    </row>
    <row r="32" spans="1:14" x14ac:dyDescent="0.2">
      <c r="A32" s="25" t="s">
        <v>28</v>
      </c>
      <c r="B32" s="15">
        <v>2662253</v>
      </c>
      <c r="C32" s="49">
        <v>3227692</v>
      </c>
      <c r="D32" s="47">
        <f>'Table 3'!M33</f>
        <v>3250559</v>
      </c>
      <c r="E32" s="47">
        <f t="shared" si="2"/>
        <v>588306</v>
      </c>
      <c r="F32" s="47" t="str">
        <f t="shared" si="3"/>
        <v/>
      </c>
      <c r="G32" s="47">
        <f t="shared" si="0"/>
        <v>22867</v>
      </c>
      <c r="H32" s="47" t="str">
        <f t="shared" si="1"/>
        <v/>
      </c>
      <c r="I32" s="38">
        <f t="shared" si="4"/>
        <v>1.0070846288927195</v>
      </c>
      <c r="M32" s="29"/>
      <c r="N32" s="29"/>
    </row>
    <row r="33" spans="1:14" x14ac:dyDescent="0.2">
      <c r="A33" s="25" t="s">
        <v>29</v>
      </c>
      <c r="B33" s="15">
        <v>510405</v>
      </c>
      <c r="C33" s="49">
        <v>626349</v>
      </c>
      <c r="D33" s="47">
        <f>'Table 3'!M34</f>
        <v>838740</v>
      </c>
      <c r="E33" s="47">
        <f t="shared" si="2"/>
        <v>328335</v>
      </c>
      <c r="F33" s="47" t="str">
        <f t="shared" si="3"/>
        <v/>
      </c>
      <c r="G33" s="47">
        <f t="shared" si="0"/>
        <v>212391</v>
      </c>
      <c r="H33" s="47" t="str">
        <f t="shared" si="1"/>
        <v/>
      </c>
      <c r="I33" s="38">
        <f t="shared" si="4"/>
        <v>1.3390937001575798</v>
      </c>
      <c r="M33" s="29"/>
      <c r="N33" s="29"/>
    </row>
    <row r="34" spans="1:14" x14ac:dyDescent="0.2">
      <c r="A34" s="25" t="s">
        <v>30</v>
      </c>
      <c r="B34" s="15">
        <v>1865158</v>
      </c>
      <c r="C34" s="49">
        <v>2264880</v>
      </c>
      <c r="D34" s="47">
        <f>'Table 3'!M35</f>
        <v>2116269</v>
      </c>
      <c r="E34" s="47">
        <f t="shared" si="2"/>
        <v>251111</v>
      </c>
      <c r="F34" s="47" t="str">
        <f t="shared" si="3"/>
        <v/>
      </c>
      <c r="G34" s="47" t="str">
        <f t="shared" si="0"/>
        <v/>
      </c>
      <c r="H34" s="47">
        <f t="shared" si="1"/>
        <v>148611</v>
      </c>
      <c r="I34" s="38">
        <f t="shared" si="4"/>
        <v>0.93438460315778316</v>
      </c>
      <c r="M34" s="29"/>
      <c r="N34" s="29"/>
    </row>
    <row r="35" spans="1:14" x14ac:dyDescent="0.2">
      <c r="A35" s="25" t="s">
        <v>31</v>
      </c>
      <c r="B35" s="15">
        <v>1895232</v>
      </c>
      <c r="C35" s="49">
        <v>2311061</v>
      </c>
      <c r="D35" s="69">
        <f>'Table 3'!M36</f>
        <v>2412648</v>
      </c>
      <c r="E35" s="69">
        <f t="shared" si="2"/>
        <v>517416</v>
      </c>
      <c r="F35" s="69" t="str">
        <f t="shared" si="3"/>
        <v/>
      </c>
      <c r="G35" s="47">
        <f t="shared" si="0"/>
        <v>101587</v>
      </c>
      <c r="H35" s="47" t="str">
        <f t="shared" si="1"/>
        <v/>
      </c>
      <c r="I35" s="38">
        <f t="shared" si="4"/>
        <v>1.043956866564751</v>
      </c>
      <c r="M35" s="29"/>
      <c r="N35" s="29"/>
    </row>
    <row r="36" spans="1:14" x14ac:dyDescent="0.2">
      <c r="A36" s="50" t="s">
        <v>32</v>
      </c>
      <c r="B36" s="18">
        <v>48500000</v>
      </c>
      <c r="C36" s="50">
        <v>58496453</v>
      </c>
      <c r="D36" s="51">
        <f>'Table 3'!M37</f>
        <v>59224705</v>
      </c>
      <c r="E36" s="48">
        <f>SUM(E4:E35)</f>
        <v>11038155</v>
      </c>
      <c r="F36" s="48">
        <f>SUM(F4:F35)</f>
        <v>313454</v>
      </c>
      <c r="G36" s="51">
        <f>SUM(G4:G35)</f>
        <v>3056762</v>
      </c>
      <c r="H36" s="48">
        <f>SUM(H4:H35)</f>
        <v>2328513</v>
      </c>
      <c r="I36" s="39">
        <f t="shared" si="4"/>
        <v>1.0124495069812181</v>
      </c>
      <c r="M36" s="29"/>
      <c r="N36" s="29"/>
    </row>
    <row r="37" spans="1:14" x14ac:dyDescent="0.2">
      <c r="D37" s="72"/>
      <c r="E37" s="72"/>
      <c r="F37" s="72"/>
      <c r="G37" s="72"/>
      <c r="H37" s="72"/>
    </row>
    <row r="38" spans="1:14" x14ac:dyDescent="0.2">
      <c r="A38" s="61" t="s">
        <v>38</v>
      </c>
      <c r="B38" s="61"/>
      <c r="C38" s="61"/>
      <c r="D38" s="63"/>
      <c r="E38" s="63"/>
      <c r="F38" s="63"/>
      <c r="G38" s="63"/>
      <c r="H38" s="63"/>
      <c r="I38" s="61"/>
      <c r="J38" s="61"/>
      <c r="K38" s="41"/>
      <c r="L38" s="61"/>
      <c r="M38" s="60"/>
    </row>
    <row r="39" spans="1:14" s="53" customFormat="1" x14ac:dyDescent="0.2">
      <c r="A39" s="61" t="s">
        <v>93</v>
      </c>
      <c r="B39" s="61"/>
      <c r="C39" s="61"/>
      <c r="D39" s="63"/>
      <c r="E39" s="63"/>
      <c r="F39" s="63"/>
      <c r="G39" s="63"/>
      <c r="H39" s="63"/>
      <c r="I39" s="61"/>
      <c r="J39" s="61"/>
      <c r="K39" s="41"/>
      <c r="L39" s="61"/>
      <c r="M39" s="60"/>
    </row>
    <row r="40" spans="1:14" ht="41.25" customHeight="1" x14ac:dyDescent="0.2">
      <c r="A40" s="77" t="s">
        <v>94</v>
      </c>
      <c r="B40" s="77"/>
      <c r="C40" s="77"/>
      <c r="D40" s="77"/>
      <c r="E40" s="77"/>
      <c r="F40" s="77"/>
      <c r="G40" s="77"/>
      <c r="H40" s="77"/>
      <c r="I40" s="77"/>
      <c r="J40" s="77"/>
      <c r="K40" s="77"/>
      <c r="L40" s="77"/>
      <c r="M40" s="60"/>
    </row>
    <row r="42" spans="1:14" x14ac:dyDescent="0.2">
      <c r="A42" s="2" t="s">
        <v>78</v>
      </c>
      <c r="B42" s="2"/>
    </row>
    <row r="43" spans="1:14" ht="63.75" x14ac:dyDescent="0.2">
      <c r="A43" s="6" t="s">
        <v>70</v>
      </c>
      <c r="B43" s="40" t="s">
        <v>71</v>
      </c>
      <c r="C43" s="67" t="s">
        <v>79</v>
      </c>
    </row>
    <row r="44" spans="1:14" x14ac:dyDescent="0.2">
      <c r="A44" s="26" t="s">
        <v>4</v>
      </c>
      <c r="B44" s="37">
        <v>0.61278728334325006</v>
      </c>
      <c r="C44" s="74">
        <v>1</v>
      </c>
    </row>
    <row r="45" spans="1:14" x14ac:dyDescent="0.2">
      <c r="A45" s="70" t="s">
        <v>19</v>
      </c>
      <c r="B45" s="71">
        <v>0.81937508673420367</v>
      </c>
      <c r="C45" s="74">
        <v>1</v>
      </c>
    </row>
    <row r="46" spans="1:14" x14ac:dyDescent="0.2">
      <c r="A46" s="26" t="s">
        <v>0</v>
      </c>
      <c r="B46" s="38">
        <v>0.83205622888292163</v>
      </c>
      <c r="C46" s="74">
        <v>1</v>
      </c>
    </row>
    <row r="47" spans="1:14" x14ac:dyDescent="0.2">
      <c r="A47" s="26" t="s">
        <v>49</v>
      </c>
      <c r="B47" s="38">
        <v>0.85135186235583282</v>
      </c>
      <c r="C47" s="74">
        <v>1</v>
      </c>
    </row>
    <row r="48" spans="1:14" x14ac:dyDescent="0.2">
      <c r="A48" s="26" t="s">
        <v>48</v>
      </c>
      <c r="B48" s="38">
        <v>0.89649085163139508</v>
      </c>
      <c r="C48" s="74">
        <v>1</v>
      </c>
    </row>
    <row r="49" spans="1:3" x14ac:dyDescent="0.2">
      <c r="A49" s="26" t="s">
        <v>7</v>
      </c>
      <c r="B49" s="38">
        <v>0.89786355586976418</v>
      </c>
      <c r="C49" s="74">
        <v>1</v>
      </c>
    </row>
    <row r="50" spans="1:3" x14ac:dyDescent="0.2">
      <c r="A50" s="26" t="s">
        <v>50</v>
      </c>
      <c r="B50" s="38">
        <v>0.90688902875910404</v>
      </c>
      <c r="C50" s="74">
        <v>1</v>
      </c>
    </row>
    <row r="51" spans="1:3" x14ac:dyDescent="0.2">
      <c r="A51" s="26" t="s">
        <v>25</v>
      </c>
      <c r="B51" s="38">
        <v>0.91005951311136368</v>
      </c>
      <c r="C51" s="74">
        <v>1</v>
      </c>
    </row>
    <row r="52" spans="1:3" x14ac:dyDescent="0.2">
      <c r="A52" s="26" t="s">
        <v>46</v>
      </c>
      <c r="B52" s="38">
        <v>0.91940907494197932</v>
      </c>
      <c r="C52" s="74">
        <v>1</v>
      </c>
    </row>
    <row r="53" spans="1:3" x14ac:dyDescent="0.2">
      <c r="A53" s="26" t="s">
        <v>12</v>
      </c>
      <c r="B53" s="38">
        <v>0.92247372809754424</v>
      </c>
      <c r="C53" s="74">
        <v>1</v>
      </c>
    </row>
    <row r="54" spans="1:3" x14ac:dyDescent="0.2">
      <c r="A54" s="26" t="s">
        <v>1</v>
      </c>
      <c r="B54" s="38">
        <v>0.92552337087922132</v>
      </c>
      <c r="C54" s="74">
        <v>1</v>
      </c>
    </row>
    <row r="55" spans="1:3" x14ac:dyDescent="0.2">
      <c r="A55" s="26" t="s">
        <v>30</v>
      </c>
      <c r="B55" s="38">
        <v>0.93438460315778316</v>
      </c>
      <c r="C55" s="74">
        <v>1</v>
      </c>
    </row>
    <row r="56" spans="1:3" x14ac:dyDescent="0.2">
      <c r="A56" s="26" t="s">
        <v>14</v>
      </c>
      <c r="B56" s="38">
        <v>0.94649645858537268</v>
      </c>
      <c r="C56" s="74">
        <v>1</v>
      </c>
    </row>
    <row r="57" spans="1:3" x14ac:dyDescent="0.2">
      <c r="A57" s="26" t="s">
        <v>10</v>
      </c>
      <c r="B57" s="38">
        <v>0.95557278138684654</v>
      </c>
      <c r="C57" s="74">
        <v>1</v>
      </c>
    </row>
    <row r="58" spans="1:3" x14ac:dyDescent="0.2">
      <c r="A58" s="26" t="s">
        <v>27</v>
      </c>
      <c r="B58" s="38">
        <v>0.9688504427491289</v>
      </c>
      <c r="C58" s="74">
        <v>1</v>
      </c>
    </row>
    <row r="59" spans="1:3" x14ac:dyDescent="0.2">
      <c r="A59" s="26" t="s">
        <v>51</v>
      </c>
      <c r="B59" s="38">
        <v>0.98935585725727981</v>
      </c>
      <c r="C59" s="74">
        <v>1</v>
      </c>
    </row>
    <row r="60" spans="1:3" x14ac:dyDescent="0.2">
      <c r="A60" s="26" t="s">
        <v>18</v>
      </c>
      <c r="B60" s="38">
        <v>0.99799244591151837</v>
      </c>
      <c r="C60" s="74">
        <v>1</v>
      </c>
    </row>
    <row r="61" spans="1:3" x14ac:dyDescent="0.2">
      <c r="A61" s="26" t="s">
        <v>28</v>
      </c>
      <c r="B61" s="38">
        <v>1.0070846288927195</v>
      </c>
      <c r="C61" s="74">
        <v>1</v>
      </c>
    </row>
    <row r="62" spans="1:3" x14ac:dyDescent="0.2">
      <c r="A62" s="26" t="s">
        <v>20</v>
      </c>
      <c r="B62" s="38">
        <v>1.0110503356699707</v>
      </c>
      <c r="C62" s="74">
        <v>1</v>
      </c>
    </row>
    <row r="63" spans="1:3" x14ac:dyDescent="0.2">
      <c r="A63" s="42" t="s">
        <v>32</v>
      </c>
      <c r="B63" s="43">
        <v>1.0124495069812181</v>
      </c>
      <c r="C63" s="74">
        <v>1</v>
      </c>
    </row>
    <row r="64" spans="1:3" x14ac:dyDescent="0.2">
      <c r="A64" s="26" t="s">
        <v>24</v>
      </c>
      <c r="B64" s="38">
        <v>1.0323615452404726</v>
      </c>
      <c r="C64" s="74">
        <v>1</v>
      </c>
    </row>
    <row r="65" spans="1:3" x14ac:dyDescent="0.2">
      <c r="A65" s="26" t="s">
        <v>31</v>
      </c>
      <c r="B65" s="38">
        <v>1.043956866564751</v>
      </c>
      <c r="C65" s="74">
        <v>1</v>
      </c>
    </row>
    <row r="66" spans="1:3" x14ac:dyDescent="0.2">
      <c r="A66" s="26" t="s">
        <v>13</v>
      </c>
      <c r="B66" s="38">
        <v>1.0728511223010733</v>
      </c>
      <c r="C66" s="74">
        <v>1</v>
      </c>
    </row>
    <row r="67" spans="1:3" x14ac:dyDescent="0.2">
      <c r="A67" s="26" t="s">
        <v>15</v>
      </c>
      <c r="B67" s="38">
        <v>1.0731867354067388</v>
      </c>
      <c r="C67" s="74">
        <v>1</v>
      </c>
    </row>
    <row r="68" spans="1:3" x14ac:dyDescent="0.2">
      <c r="A68" s="26" t="s">
        <v>21</v>
      </c>
      <c r="B68" s="38">
        <v>1.0811755274678105</v>
      </c>
      <c r="C68" s="74">
        <v>1</v>
      </c>
    </row>
    <row r="69" spans="1:3" x14ac:dyDescent="0.2">
      <c r="A69" s="26" t="s">
        <v>2</v>
      </c>
      <c r="B69" s="38">
        <v>1.0822074793188732</v>
      </c>
      <c r="C69" s="74">
        <v>1</v>
      </c>
    </row>
    <row r="70" spans="1:3" x14ac:dyDescent="0.2">
      <c r="A70" s="26" t="s">
        <v>47</v>
      </c>
      <c r="B70" s="38">
        <v>1.0979305039994123</v>
      </c>
      <c r="C70" s="74">
        <v>1</v>
      </c>
    </row>
    <row r="71" spans="1:3" x14ac:dyDescent="0.2">
      <c r="A71" s="26" t="s">
        <v>6</v>
      </c>
      <c r="B71" s="38">
        <v>1.1188815981379387</v>
      </c>
      <c r="C71" s="74">
        <v>1</v>
      </c>
    </row>
    <row r="72" spans="1:3" x14ac:dyDescent="0.2">
      <c r="A72" s="26" t="s">
        <v>17</v>
      </c>
      <c r="B72" s="38">
        <v>1.1271193375229118</v>
      </c>
      <c r="C72" s="74">
        <v>1</v>
      </c>
    </row>
    <row r="73" spans="1:3" x14ac:dyDescent="0.2">
      <c r="A73" s="26" t="s">
        <v>16</v>
      </c>
      <c r="B73" s="38">
        <v>1.266547266992569</v>
      </c>
      <c r="C73" s="74">
        <v>1</v>
      </c>
    </row>
    <row r="74" spans="1:3" x14ac:dyDescent="0.2">
      <c r="A74" s="26" t="s">
        <v>9</v>
      </c>
      <c r="B74" s="38">
        <v>1.3045704491053722</v>
      </c>
      <c r="C74" s="74">
        <v>1</v>
      </c>
    </row>
    <row r="75" spans="1:3" x14ac:dyDescent="0.2">
      <c r="A75" s="26" t="s">
        <v>29</v>
      </c>
      <c r="B75" s="38">
        <v>1.3390937001575798</v>
      </c>
      <c r="C75" s="74">
        <v>1</v>
      </c>
    </row>
    <row r="76" spans="1:3" x14ac:dyDescent="0.2">
      <c r="A76" s="44" t="s">
        <v>8</v>
      </c>
      <c r="B76" s="45">
        <v>1.3615736885928393</v>
      </c>
      <c r="C76" s="75">
        <v>1</v>
      </c>
    </row>
  </sheetData>
  <sortState ref="A44:C76">
    <sortCondition ref="C44:C76"/>
  </sortState>
  <mergeCells count="2">
    <mergeCell ref="A1:L1"/>
    <mergeCell ref="A40:L40"/>
  </mergeCells>
  <conditionalFormatting sqref="N4:N36">
    <cfRule type="cellIs" dxfId="0"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Cover Sheet</vt:lpstr>
      <vt:lpstr>Table 1</vt:lpstr>
      <vt:lpstr>Table 2</vt:lpstr>
      <vt:lpstr>Table 3</vt:lpstr>
      <vt:lpstr>Table 4</vt:lpstr>
      <vt:lpstr>Chart1</vt:lpstr>
      <vt:lpstr>Chart2</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2017-11-13T11:55:19Z</dcterms:created>
  <dcterms:modified xsi:type="dcterms:W3CDTF">2018-05-21T12:51:35Z</dcterms:modified>
</cp:coreProperties>
</file>