
<file path=[Content_Types].xml><?xml version="1.0" encoding="utf-8"?>
<Types xmlns="http://schemas.openxmlformats.org/package/2006/content-types">
  <Default ContentType="application/vnd.openxmlformats-officedocument.spreadsheetml.printerSettings" Extension="bin"/>
  <Default ContentType="image/x-emf" Extension="emf"/>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ml.chart+xml" PartName="/xl/charts/chart1.xml"/>
  <Override ContentType="application/vnd.openxmlformats-officedocument.drawingml.chart+xml" PartName="/xl/charts/chart2.xml"/>
  <Override ContentType="application/vnd.openxmlformats-officedocument.drawingml.chart+xml" PartName="/xl/charts/chart3.xml"/>
  <Override ContentType="application/vnd.openxmlformats-officedocument.drawingml.chart+xml" PartName="/xl/charts/chart4.xml"/>
  <Override ContentType="application/vnd.openxmlformats-officedocument.drawingml.chart+xml" PartName="/xl/charts/chart5.xml"/>
  <Override ContentType="application/vnd.openxmlformats-officedocument.spreadsheetml.comments+xml" PartName="/xl/comments1.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mc:Choice Requires="x15">
      <x15ac:absPath xmlns:x15ac="http://schemas.microsoft.com/office/spreadsheetml/2010/11/ac" url="G:\OPS\ASG\OCEA\Statistics\GDP\Briefing &amp; Submissions\2019 Q2\GDP\First estimate\Pre-Release\"/>
    </mc:Choice>
  </mc:AlternateContent>
  <bookViews>
    <workbookView xWindow="20955" yWindow="75" windowWidth="27555" windowHeight="11595" tabRatio="831" firstSheet="3" activeTab="3"/>
  </bookViews>
  <sheets>
    <sheet name="K2LS and ABMI" sheetId="51" state="hidden" r:id="rId1"/>
    <sheet name="Recession checker" sheetId="52" state="hidden" r:id="rId2"/>
    <sheet name="Ready Reckoner" sheetId="42" state="hidden" r:id="rId3"/>
    <sheet name="Contents" sheetId="109" r:id="rId4"/>
    <sheet name="Table 1.1" sheetId="63" r:id="rId5"/>
    <sheet name="Table 1.2" sheetId="64" r:id="rId6"/>
    <sheet name="Table 1.3" sheetId="67" r:id="rId7"/>
    <sheet name="Table 1.4" sheetId="110" r:id="rId8"/>
    <sheet name="Table 1.5" sheetId="65" r:id="rId9"/>
    <sheet name="Inkscape chart 1 original" sheetId="85" state="hidden" r:id="rId10"/>
    <sheet name="Inkscape chart 2 original" sheetId="86" state="hidden" r:id="rId11"/>
    <sheet name="Inkscape chart 3 (2)" sheetId="103" state="hidden" r:id="rId12"/>
    <sheet name="Inkscape chart 5 (2)" sheetId="104" state="hidden" r:id="rId13"/>
  </sheets>
  <definedNames>
    <definedName name="_AMO_RefreshMultipleList" hidden="1">"'&lt;Items&gt;_x000D_
  &lt;Item Id=""516160509"" Checked=""False"" /&gt;_x000D_
  &lt;Item Id=""88428553"" Checked=""False"" /&gt;_x000D_
&lt;/Items&gt;'"</definedName>
    <definedName name="_AMO_XmlVersion" hidden="1">"'1'"</definedName>
    <definedName name="_xlnm.Print_Area" localSheetId="3">Contents!$A$1:$Q$29</definedName>
    <definedName name="_xlnm.Print_Area" localSheetId="2">'Ready Reckoner'!$A$1:$Q$22</definedName>
    <definedName name="_xlnm.Print_Area" localSheetId="4">'Table 1.1'!$A$1:$P$178</definedName>
    <definedName name="_xlnm.Print_Area" localSheetId="5">'Table 1.2'!$A$1:$O$173</definedName>
    <definedName name="_xlnm.Print_Area" localSheetId="6">'Table 1.3'!$A$1:$N$177</definedName>
    <definedName name="_xlnm.Print_Area" localSheetId="7">'Table 1.4'!$A$1:$O$64</definedName>
    <definedName name="_xlnm.Print_Area" localSheetId="8">'Table 1.5'!$A$1:$Q$174</definedName>
    <definedName name="Z_1CD376A6_597B_4372_AE9C_797CFAC40532_.wvu.PrintArea" localSheetId="4" hidden="1">'Table 1.1'!$A$1:$F$174</definedName>
    <definedName name="Z_1CD376A6_597B_4372_AE9C_797CFAC40532_.wvu.PrintArea" localSheetId="5" hidden="1">'Table 1.2'!$A$1:$O$172</definedName>
    <definedName name="Z_1CD376A6_597B_4372_AE9C_797CFAC40532_.wvu.PrintArea" localSheetId="6" hidden="1">'Table 1.3'!$A$1:$N$176</definedName>
    <definedName name="Z_1CD376A6_597B_4372_AE9C_797CFAC40532_.wvu.PrintArea" localSheetId="8" hidden="1">'Table 1.5'!$A$1:$P$174</definedName>
    <definedName name="Z_DBCBC3B8_EF48_410B_8E7D_16CC21680905_.wvu.PrintArea" localSheetId="4" hidden="1">'Table 1.1'!$A$1:$F$174</definedName>
    <definedName name="Z_DBCBC3B8_EF48_410B_8E7D_16CC21680905_.wvu.PrintArea" localSheetId="5" hidden="1">'Table 1.2'!$A$1:$O$172</definedName>
    <definedName name="Z_DBCBC3B8_EF48_410B_8E7D_16CC21680905_.wvu.PrintArea" localSheetId="6" hidden="1">'Table 1.3'!$A$1:$N$176</definedName>
    <definedName name="Z_DBCBC3B8_EF48_410B_8E7D_16CC21680905_.wvu.PrintArea" localSheetId="8" hidden="1">'Table 1.5'!$A$1:$P$174</definedName>
  </definedNames>
  <calcPr calcId="162913"/>
  <customWorkbookViews>
    <customWorkbookView name="Stevan - Personal View" guid="{1CD376A6-597B-4372-AE9C-797CFAC40532}" mergeInterval="0" personalView="1" xWindow="1675" yWindow="45" windowWidth="1575" windowHeight="948" tabRatio="842" activeSheetId="4"/>
    <customWorkbookView name="John Dowens - Personal View" guid="{DBCBC3B8-EF48-410B-8E7D-16CC21680905}" mergeInterval="0" personalView="1" maximized="1" windowWidth="1596" windowHeight="994" activeSheetId="5"/>
    <customWorkbookView name="User - Personal View" guid="{C139FAF6-B47C-41EE-9FF7-A3C1F54BCD29}" mergeInterval="0" personalView="1" maximized="1" windowWidth="1596" windowHeight="1001" activeSheetId="9"/>
  </customWorkbookViews>
</workbook>
</file>

<file path=xl/calcChain.xml><?xml version="1.0" encoding="utf-8"?>
<calcChain xmlns="http://schemas.openxmlformats.org/spreadsheetml/2006/main">
  <c r="H63" i="110" l="1"/>
  <c r="D121" i="64"/>
  <c r="E121" i="64"/>
  <c r="F121" i="64"/>
  <c r="G121" i="64"/>
  <c r="H121" i="64"/>
  <c r="I121" i="64"/>
  <c r="J121" i="64"/>
  <c r="K121" i="64"/>
  <c r="L121" i="64"/>
  <c r="M121" i="64"/>
  <c r="N121" i="64"/>
  <c r="O121" i="64"/>
  <c r="D122" i="64"/>
  <c r="E122" i="64"/>
  <c r="F122" i="64"/>
  <c r="G122" i="64"/>
  <c r="H122" i="64"/>
  <c r="I122" i="64"/>
  <c r="J122" i="64"/>
  <c r="K122" i="64"/>
  <c r="L122" i="64"/>
  <c r="M122" i="64"/>
  <c r="N122" i="64"/>
  <c r="O122" i="64"/>
  <c r="D123" i="64"/>
  <c r="E123" i="64"/>
  <c r="F123" i="64"/>
  <c r="G123" i="64"/>
  <c r="H123" i="64"/>
  <c r="I123" i="64"/>
  <c r="J123" i="64"/>
  <c r="K123" i="64"/>
  <c r="L123" i="64"/>
  <c r="M123" i="64"/>
  <c r="N123" i="64"/>
  <c r="O123" i="64"/>
  <c r="C122" i="64"/>
  <c r="C123" i="64"/>
  <c r="C121" i="64"/>
  <c r="D123" i="67" l="1"/>
  <c r="E123" i="67"/>
  <c r="F123" i="67"/>
  <c r="G123" i="67"/>
  <c r="H123" i="67"/>
  <c r="I123" i="67"/>
  <c r="J123" i="67"/>
  <c r="K123" i="67"/>
  <c r="L123" i="67"/>
  <c r="M123" i="67"/>
  <c r="N123" i="67"/>
  <c r="D124" i="67"/>
  <c r="E124" i="67"/>
  <c r="F124" i="67"/>
  <c r="G124" i="67"/>
  <c r="H124" i="67"/>
  <c r="I124" i="67"/>
  <c r="J124" i="67"/>
  <c r="K124" i="67"/>
  <c r="L124" i="67"/>
  <c r="M124" i="67"/>
  <c r="N124" i="67"/>
  <c r="D125" i="67"/>
  <c r="E125" i="67"/>
  <c r="F125" i="67"/>
  <c r="G125" i="67"/>
  <c r="H125" i="67"/>
  <c r="I125" i="67"/>
  <c r="J125" i="67"/>
  <c r="K125" i="67"/>
  <c r="L125" i="67"/>
  <c r="M125" i="67"/>
  <c r="N125" i="67"/>
  <c r="C125" i="67"/>
  <c r="C124" i="67"/>
  <c r="C123" i="67"/>
  <c r="E63" i="110" l="1"/>
  <c r="D63" i="110"/>
  <c r="M63" i="110" l="1"/>
  <c r="L63" i="110"/>
  <c r="K63" i="110"/>
  <c r="H39" i="110" l="1"/>
  <c r="H40" i="110"/>
  <c r="H41" i="110"/>
  <c r="H42" i="110"/>
  <c r="H43" i="110"/>
  <c r="H44" i="110"/>
  <c r="H45" i="110"/>
  <c r="H46" i="110"/>
  <c r="H47" i="110"/>
  <c r="H48" i="110"/>
  <c r="H49" i="110"/>
  <c r="H50" i="110"/>
  <c r="H51" i="110"/>
  <c r="H52" i="110"/>
  <c r="H53" i="110"/>
  <c r="H54" i="110"/>
  <c r="H55" i="110"/>
  <c r="H56" i="110"/>
  <c r="H57" i="110"/>
  <c r="H58" i="110"/>
  <c r="H59" i="110"/>
  <c r="H60" i="110"/>
  <c r="H61" i="110"/>
  <c r="H62" i="110"/>
  <c r="G29" i="110"/>
  <c r="G30" i="110"/>
  <c r="G31" i="110"/>
  <c r="G32" i="110"/>
  <c r="G33" i="110"/>
  <c r="G34" i="110"/>
  <c r="G35" i="110"/>
  <c r="G36" i="110"/>
  <c r="G37" i="110"/>
  <c r="G38" i="110"/>
  <c r="G39" i="110"/>
  <c r="G40" i="110"/>
  <c r="G41" i="110"/>
  <c r="G42" i="110"/>
  <c r="G43" i="110"/>
  <c r="G44" i="110"/>
  <c r="G45" i="110"/>
  <c r="G46" i="110"/>
  <c r="G47" i="110"/>
  <c r="G48" i="110"/>
  <c r="G49" i="110"/>
  <c r="G50" i="110"/>
  <c r="G51" i="110"/>
  <c r="G52" i="110"/>
  <c r="G53" i="110"/>
  <c r="G54" i="110"/>
  <c r="G55" i="110"/>
  <c r="G56" i="110"/>
  <c r="G57" i="110"/>
  <c r="G58" i="110"/>
  <c r="G59" i="110"/>
  <c r="G60" i="110"/>
  <c r="G61" i="110"/>
  <c r="G62" i="110"/>
  <c r="G63" i="110"/>
  <c r="F19" i="110"/>
  <c r="F20" i="110"/>
  <c r="F21" i="110"/>
  <c r="F22" i="110"/>
  <c r="F23" i="110"/>
  <c r="F24" i="110"/>
  <c r="F25" i="110"/>
  <c r="F26" i="110"/>
  <c r="F27" i="110"/>
  <c r="F28" i="110"/>
  <c r="F29" i="110"/>
  <c r="F30" i="110"/>
  <c r="F31" i="110"/>
  <c r="F32" i="110"/>
  <c r="F33" i="110"/>
  <c r="F34" i="110"/>
  <c r="F35" i="110"/>
  <c r="F36" i="110"/>
  <c r="F37" i="110"/>
  <c r="F38" i="110"/>
  <c r="F39" i="110"/>
  <c r="F40" i="110"/>
  <c r="F41" i="110"/>
  <c r="F42" i="110"/>
  <c r="F43" i="110"/>
  <c r="F44" i="110"/>
  <c r="F45" i="110"/>
  <c r="F46" i="110"/>
  <c r="F47" i="110"/>
  <c r="F48" i="110"/>
  <c r="F49" i="110"/>
  <c r="F50" i="110"/>
  <c r="F51" i="110"/>
  <c r="F52" i="110"/>
  <c r="F53" i="110"/>
  <c r="F54" i="110"/>
  <c r="F55" i="110"/>
  <c r="F56" i="110"/>
  <c r="F57" i="110"/>
  <c r="F58" i="110"/>
  <c r="F59" i="110"/>
  <c r="F60" i="110"/>
  <c r="F61" i="110"/>
  <c r="F62" i="110"/>
  <c r="F63" i="110"/>
  <c r="E14" i="110"/>
  <c r="E15" i="110"/>
  <c r="E16" i="110"/>
  <c r="E17" i="110"/>
  <c r="E18" i="110"/>
  <c r="E19" i="110"/>
  <c r="E20" i="110"/>
  <c r="E21" i="110"/>
  <c r="E22" i="110"/>
  <c r="E23" i="110"/>
  <c r="E24" i="110"/>
  <c r="E25" i="110"/>
  <c r="E26" i="110"/>
  <c r="E27" i="110"/>
  <c r="E28" i="110"/>
  <c r="E29" i="110"/>
  <c r="E30" i="110"/>
  <c r="E31" i="110"/>
  <c r="E32" i="110"/>
  <c r="E33" i="110"/>
  <c r="E34" i="110"/>
  <c r="E35" i="110"/>
  <c r="E36" i="110"/>
  <c r="E37" i="110"/>
  <c r="E38" i="110"/>
  <c r="E39" i="110"/>
  <c r="E40" i="110"/>
  <c r="E41" i="110"/>
  <c r="E42" i="110"/>
  <c r="E43" i="110"/>
  <c r="E44" i="110"/>
  <c r="E45" i="110"/>
  <c r="E46" i="110"/>
  <c r="E47" i="110"/>
  <c r="E48" i="110"/>
  <c r="E49" i="110"/>
  <c r="E50" i="110"/>
  <c r="E51" i="110"/>
  <c r="E52" i="110"/>
  <c r="E53" i="110"/>
  <c r="E54" i="110"/>
  <c r="E55" i="110"/>
  <c r="E56" i="110"/>
  <c r="E57" i="110"/>
  <c r="E58" i="110"/>
  <c r="E59" i="110"/>
  <c r="E60" i="110"/>
  <c r="E61" i="110"/>
  <c r="E62" i="110"/>
  <c r="D12" i="110"/>
  <c r="D13" i="110"/>
  <c r="D14" i="110"/>
  <c r="D15" i="110"/>
  <c r="D16" i="110"/>
  <c r="D17" i="110"/>
  <c r="D18" i="110"/>
  <c r="D19" i="110"/>
  <c r="D20" i="110"/>
  <c r="D21" i="110"/>
  <c r="D22" i="110"/>
  <c r="D23" i="110"/>
  <c r="D24" i="110"/>
  <c r="D25" i="110"/>
  <c r="D26" i="110"/>
  <c r="D27" i="110"/>
  <c r="D28" i="110"/>
  <c r="D29" i="110"/>
  <c r="D30" i="110"/>
  <c r="D31" i="110"/>
  <c r="D32" i="110"/>
  <c r="D33" i="110"/>
  <c r="D34" i="110"/>
  <c r="D35" i="110"/>
  <c r="D36" i="110"/>
  <c r="D37" i="110"/>
  <c r="D38" i="110"/>
  <c r="D39" i="110"/>
  <c r="D40" i="110"/>
  <c r="D41" i="110"/>
  <c r="D42" i="110"/>
  <c r="D43" i="110"/>
  <c r="D44" i="110"/>
  <c r="D45" i="110"/>
  <c r="D46" i="110"/>
  <c r="D47" i="110"/>
  <c r="D48" i="110"/>
  <c r="D49" i="110"/>
  <c r="D50" i="110"/>
  <c r="D51" i="110"/>
  <c r="D52" i="110"/>
  <c r="D53" i="110"/>
  <c r="D54" i="110"/>
  <c r="D55" i="110"/>
  <c r="D56" i="110"/>
  <c r="D57" i="110"/>
  <c r="D58" i="110"/>
  <c r="D59" i="110"/>
  <c r="D60" i="110"/>
  <c r="D61" i="110"/>
  <c r="D62" i="110"/>
  <c r="H38" i="110"/>
  <c r="G28" i="110"/>
  <c r="F18" i="110"/>
  <c r="E13" i="110"/>
  <c r="D11" i="110"/>
  <c r="L14" i="110"/>
  <c r="L15" i="110"/>
  <c r="L16" i="110"/>
  <c r="L17" i="110"/>
  <c r="L18" i="110"/>
  <c r="L19" i="110"/>
  <c r="L20" i="110"/>
  <c r="L21" i="110"/>
  <c r="L22" i="110"/>
  <c r="L23" i="110"/>
  <c r="L24" i="110"/>
  <c r="L25" i="110"/>
  <c r="L26" i="110"/>
  <c r="L27" i="110"/>
  <c r="L28" i="110"/>
  <c r="L29" i="110"/>
  <c r="L30" i="110"/>
  <c r="L31" i="110"/>
  <c r="L32" i="110"/>
  <c r="L33" i="110"/>
  <c r="L34" i="110"/>
  <c r="L35" i="110"/>
  <c r="L36" i="110"/>
  <c r="L37" i="110"/>
  <c r="L38" i="110"/>
  <c r="L39" i="110"/>
  <c r="L40" i="110"/>
  <c r="L41" i="110"/>
  <c r="L42" i="110"/>
  <c r="L43" i="110"/>
  <c r="L44" i="110"/>
  <c r="L45" i="110"/>
  <c r="L46" i="110"/>
  <c r="L47" i="110"/>
  <c r="L48" i="110"/>
  <c r="L49" i="110"/>
  <c r="L50" i="110"/>
  <c r="L51" i="110"/>
  <c r="L52" i="110"/>
  <c r="L53" i="110"/>
  <c r="L54" i="110"/>
  <c r="L55" i="110"/>
  <c r="L56" i="110"/>
  <c r="L57" i="110"/>
  <c r="L58" i="110"/>
  <c r="L59" i="110"/>
  <c r="L60" i="110"/>
  <c r="L61" i="110"/>
  <c r="L62" i="110"/>
  <c r="M19" i="110"/>
  <c r="M20" i="110"/>
  <c r="M21" i="110"/>
  <c r="M22" i="110"/>
  <c r="M23" i="110"/>
  <c r="M24" i="110"/>
  <c r="M25" i="110"/>
  <c r="M26" i="110"/>
  <c r="M27" i="110"/>
  <c r="M28" i="110"/>
  <c r="M29" i="110"/>
  <c r="M30" i="110"/>
  <c r="M31" i="110"/>
  <c r="M32" i="110"/>
  <c r="M33" i="110"/>
  <c r="M34" i="110"/>
  <c r="M35" i="110"/>
  <c r="M36" i="110"/>
  <c r="M37" i="110"/>
  <c r="M38" i="110"/>
  <c r="M39" i="110"/>
  <c r="M40" i="110"/>
  <c r="M41" i="110"/>
  <c r="M42" i="110"/>
  <c r="M43" i="110"/>
  <c r="M44" i="110"/>
  <c r="M45" i="110"/>
  <c r="M46" i="110"/>
  <c r="M47" i="110"/>
  <c r="M48" i="110"/>
  <c r="M49" i="110"/>
  <c r="M50" i="110"/>
  <c r="M51" i="110"/>
  <c r="M52" i="110"/>
  <c r="M53" i="110"/>
  <c r="M54" i="110"/>
  <c r="M55" i="110"/>
  <c r="M56" i="110"/>
  <c r="M57" i="110"/>
  <c r="M58" i="110"/>
  <c r="M59" i="110"/>
  <c r="M60" i="110"/>
  <c r="M61" i="110"/>
  <c r="M62" i="110"/>
  <c r="N29" i="110"/>
  <c r="N30" i="110"/>
  <c r="N31" i="110"/>
  <c r="N32" i="110"/>
  <c r="N33" i="110"/>
  <c r="N34" i="110"/>
  <c r="N35" i="110"/>
  <c r="N36" i="110"/>
  <c r="N37" i="110"/>
  <c r="N38" i="110"/>
  <c r="N39" i="110"/>
  <c r="N40" i="110"/>
  <c r="N41" i="110"/>
  <c r="N42" i="110"/>
  <c r="N43" i="110"/>
  <c r="N44" i="110"/>
  <c r="N45" i="110"/>
  <c r="N46" i="110"/>
  <c r="N47" i="110"/>
  <c r="N48" i="110"/>
  <c r="N49" i="110"/>
  <c r="N50" i="110"/>
  <c r="N51" i="110"/>
  <c r="N52" i="110"/>
  <c r="N53" i="110"/>
  <c r="N54" i="110"/>
  <c r="N55" i="110"/>
  <c r="N56" i="110"/>
  <c r="N57" i="110"/>
  <c r="N58" i="110"/>
  <c r="N59" i="110"/>
  <c r="N60" i="110"/>
  <c r="N61" i="110"/>
  <c r="N62" i="110"/>
  <c r="N63" i="110"/>
  <c r="O39" i="110"/>
  <c r="O40" i="110"/>
  <c r="O41" i="110"/>
  <c r="O42" i="110"/>
  <c r="O43" i="110"/>
  <c r="O44" i="110"/>
  <c r="O45" i="110"/>
  <c r="O46" i="110"/>
  <c r="O47" i="110"/>
  <c r="O48" i="110"/>
  <c r="O49" i="110"/>
  <c r="O50" i="110"/>
  <c r="O51" i="110"/>
  <c r="O52" i="110"/>
  <c r="O53" i="110"/>
  <c r="O54" i="110"/>
  <c r="O55" i="110"/>
  <c r="O56" i="110"/>
  <c r="O57" i="110"/>
  <c r="O58" i="110"/>
  <c r="O59" i="110"/>
  <c r="O60" i="110"/>
  <c r="O61" i="110"/>
  <c r="O62" i="110"/>
  <c r="O63" i="110"/>
  <c r="O38" i="110"/>
  <c r="N28" i="110"/>
  <c r="M18" i="110"/>
  <c r="L13" i="110"/>
  <c r="K12" i="110"/>
  <c r="K13" i="110"/>
  <c r="K14" i="110"/>
  <c r="K15" i="110"/>
  <c r="K16" i="110"/>
  <c r="K17" i="110"/>
  <c r="K18" i="110"/>
  <c r="K19" i="110"/>
  <c r="K20" i="110"/>
  <c r="K21" i="110"/>
  <c r="K22" i="110"/>
  <c r="K23" i="110"/>
  <c r="K24" i="110"/>
  <c r="K25" i="110"/>
  <c r="K26" i="110"/>
  <c r="K27" i="110"/>
  <c r="K28" i="110"/>
  <c r="K29" i="110"/>
  <c r="K30" i="110"/>
  <c r="K31" i="110"/>
  <c r="K32" i="110"/>
  <c r="K33" i="110"/>
  <c r="K34" i="110"/>
  <c r="K35" i="110"/>
  <c r="K36" i="110"/>
  <c r="K37" i="110"/>
  <c r="K38" i="110"/>
  <c r="K39" i="110"/>
  <c r="K40" i="110"/>
  <c r="K41" i="110"/>
  <c r="K42" i="110"/>
  <c r="K43" i="110"/>
  <c r="K44" i="110"/>
  <c r="K45" i="110"/>
  <c r="K46" i="110"/>
  <c r="K47" i="110"/>
  <c r="K48" i="110"/>
  <c r="K49" i="110"/>
  <c r="K50" i="110"/>
  <c r="K51" i="110"/>
  <c r="K52" i="110"/>
  <c r="K53" i="110"/>
  <c r="K54" i="110"/>
  <c r="K55" i="110"/>
  <c r="K56" i="110"/>
  <c r="K57" i="110"/>
  <c r="K58" i="110"/>
  <c r="K59" i="110"/>
  <c r="K60" i="110"/>
  <c r="K61" i="110"/>
  <c r="K62" i="110"/>
  <c r="K11" i="110"/>
  <c r="E24" i="103" l="1"/>
  <c r="G24" i="103"/>
  <c r="E23" i="103"/>
  <c r="C23" i="103"/>
  <c r="E22" i="103"/>
  <c r="G23" i="103"/>
  <c r="C22" i="103"/>
  <c r="E21" i="103"/>
  <c r="G21" i="103"/>
  <c r="C21" i="103"/>
  <c r="E20" i="103"/>
  <c r="G20" i="103"/>
  <c r="C20" i="103"/>
  <c r="E19" i="103"/>
  <c r="C19" i="103"/>
  <c r="E18" i="103"/>
  <c r="G19" i="103"/>
  <c r="C18" i="103"/>
  <c r="E17" i="103"/>
  <c r="C17" i="103"/>
  <c r="E16" i="103"/>
  <c r="C16" i="103"/>
  <c r="E15" i="103"/>
  <c r="C15" i="103"/>
  <c r="E14" i="103"/>
  <c r="C14" i="103"/>
  <c r="E13" i="103"/>
  <c r="C13" i="103"/>
  <c r="E12" i="103"/>
  <c r="G12" i="103"/>
  <c r="C12" i="103"/>
  <c r="E11" i="103"/>
  <c r="C11" i="103"/>
  <c r="E10" i="103"/>
  <c r="G10" i="103"/>
  <c r="C10" i="103"/>
  <c r="E9" i="103"/>
  <c r="C9" i="103"/>
  <c r="E8" i="103"/>
  <c r="C8" i="103"/>
  <c r="E7" i="103"/>
  <c r="C7" i="103"/>
  <c r="E6" i="103"/>
  <c r="G7" i="103"/>
  <c r="C6" i="103"/>
  <c r="E5" i="103"/>
  <c r="C5" i="103"/>
  <c r="G11" i="103"/>
  <c r="G13" i="103"/>
  <c r="G6" i="103"/>
  <c r="G9" i="103"/>
  <c r="G14" i="103"/>
  <c r="G16" i="103"/>
  <c r="G22" i="103"/>
  <c r="G8" i="103"/>
  <c r="G17" i="103"/>
  <c r="G15" i="103"/>
  <c r="G27" i="86"/>
  <c r="G23" i="85"/>
  <c r="D24" i="103"/>
  <c r="F24" i="103"/>
  <c r="D27" i="86"/>
  <c r="F27" i="86"/>
  <c r="D23" i="85"/>
  <c r="G26" i="86"/>
  <c r="G22" i="85"/>
  <c r="D26" i="86"/>
  <c r="D22" i="85"/>
  <c r="F23" i="85"/>
  <c r="G20" i="85"/>
  <c r="G25" i="86"/>
  <c r="G21" i="85"/>
  <c r="D25" i="86"/>
  <c r="D21" i="85"/>
  <c r="F22" i="85"/>
  <c r="G12" i="86"/>
  <c r="G13" i="86"/>
  <c r="G14" i="86"/>
  <c r="G15" i="86"/>
  <c r="G16" i="86"/>
  <c r="G17" i="86"/>
  <c r="G18" i="86"/>
  <c r="G19" i="86"/>
  <c r="G20" i="86"/>
  <c r="G21" i="86"/>
  <c r="G22" i="86"/>
  <c r="G23" i="86"/>
  <c r="G24" i="86"/>
  <c r="G8" i="85"/>
  <c r="G9" i="85"/>
  <c r="G10" i="85"/>
  <c r="G11" i="85"/>
  <c r="G12" i="85"/>
  <c r="G13" i="85"/>
  <c r="G14" i="85"/>
  <c r="G15" i="85"/>
  <c r="G16" i="85"/>
  <c r="G17" i="85"/>
  <c r="G18" i="85"/>
  <c r="G19" i="85"/>
  <c r="D24" i="86"/>
  <c r="D20" i="85"/>
  <c r="F20" i="85"/>
  <c r="D23" i="103"/>
  <c r="D19" i="85"/>
  <c r="F19" i="85"/>
  <c r="D23" i="86"/>
  <c r="K20" i="42"/>
  <c r="B3" i="52"/>
  <c r="D3" i="52"/>
  <c r="B40" i="52"/>
  <c r="D40" i="52"/>
  <c r="K23" i="52"/>
  <c r="K26" i="52"/>
  <c r="F40" i="52"/>
  <c r="M23" i="52"/>
  <c r="A40" i="52"/>
  <c r="A36" i="52"/>
  <c r="B36" i="52"/>
  <c r="D36" i="52"/>
  <c r="B37" i="52"/>
  <c r="D37" i="52"/>
  <c r="B38" i="52"/>
  <c r="D38" i="52"/>
  <c r="B39" i="52"/>
  <c r="D39" i="52"/>
  <c r="D5" i="52"/>
  <c r="D6" i="52"/>
  <c r="D7" i="52"/>
  <c r="D8" i="52"/>
  <c r="D9" i="52"/>
  <c r="D10" i="52"/>
  <c r="D11" i="52"/>
  <c r="D12" i="52"/>
  <c r="D13" i="52"/>
  <c r="D14" i="52"/>
  <c r="D15" i="52"/>
  <c r="D16" i="52"/>
  <c r="D17" i="52"/>
  <c r="D18" i="52"/>
  <c r="D19" i="52"/>
  <c r="D20" i="52"/>
  <c r="D21" i="52"/>
  <c r="D22" i="52"/>
  <c r="D23" i="52"/>
  <c r="D24" i="52"/>
  <c r="D25" i="52"/>
  <c r="D26" i="52"/>
  <c r="D27" i="52"/>
  <c r="D28" i="52"/>
  <c r="D29" i="52"/>
  <c r="D30" i="52"/>
  <c r="D31" i="52"/>
  <c r="D32" i="52"/>
  <c r="D33" i="52"/>
  <c r="D34" i="52"/>
  <c r="D35" i="52"/>
  <c r="D4" i="52"/>
  <c r="B35" i="52"/>
  <c r="B5" i="52"/>
  <c r="B6" i="52"/>
  <c r="B7" i="52"/>
  <c r="A8" i="52"/>
  <c r="B8" i="52"/>
  <c r="B9" i="52"/>
  <c r="B10" i="52"/>
  <c r="B11" i="52"/>
  <c r="A12" i="52"/>
  <c r="B12" i="52"/>
  <c r="B13" i="52"/>
  <c r="B14" i="52"/>
  <c r="B15" i="52"/>
  <c r="A16" i="52"/>
  <c r="B16" i="52"/>
  <c r="B17" i="52"/>
  <c r="B18" i="52"/>
  <c r="B19" i="52"/>
  <c r="A20" i="52"/>
  <c r="B20" i="52"/>
  <c r="B21" i="52"/>
  <c r="B22" i="52"/>
  <c r="B23" i="52"/>
  <c r="A24" i="52"/>
  <c r="B24" i="52"/>
  <c r="B25" i="52"/>
  <c r="B26" i="52"/>
  <c r="B27" i="52"/>
  <c r="A28" i="52"/>
  <c r="B28" i="52"/>
  <c r="B29" i="52"/>
  <c r="B30" i="52"/>
  <c r="B31" i="52"/>
  <c r="A32" i="52"/>
  <c r="B32" i="52"/>
  <c r="B33" i="52"/>
  <c r="B34" i="52"/>
  <c r="B4" i="52"/>
  <c r="A4" i="52"/>
  <c r="F15" i="52"/>
  <c r="F3" i="52"/>
  <c r="F4" i="52"/>
  <c r="M21" i="52"/>
  <c r="F5" i="52"/>
  <c r="F6" i="52"/>
  <c r="F7" i="52"/>
  <c r="F8" i="52"/>
  <c r="F9" i="52"/>
  <c r="F10" i="52"/>
  <c r="F11" i="52"/>
  <c r="F12" i="52"/>
  <c r="F13" i="52"/>
  <c r="F14" i="52"/>
  <c r="F16" i="52"/>
  <c r="F17" i="52"/>
  <c r="F18" i="52"/>
  <c r="F19" i="52"/>
  <c r="F20" i="52"/>
  <c r="F21" i="52"/>
  <c r="F22" i="52"/>
  <c r="F23" i="52"/>
  <c r="F24" i="52"/>
  <c r="F25" i="52"/>
  <c r="F26" i="52"/>
  <c r="F27" i="52"/>
  <c r="F28" i="52"/>
  <c r="F29" i="52"/>
  <c r="F30" i="52"/>
  <c r="F31" i="52"/>
  <c r="F32" i="52"/>
  <c r="F33" i="52"/>
  <c r="F34" i="52"/>
  <c r="F35" i="52"/>
  <c r="F36" i="52"/>
  <c r="F37" i="52"/>
  <c r="F38" i="52"/>
  <c r="F39" i="52"/>
  <c r="G90" i="51"/>
  <c r="C90" i="51"/>
  <c r="G89" i="51"/>
  <c r="C89" i="51"/>
  <c r="G88" i="51"/>
  <c r="C88" i="51"/>
  <c r="G87" i="51"/>
  <c r="C87" i="51"/>
  <c r="G86" i="51"/>
  <c r="C86" i="51"/>
  <c r="G85" i="51"/>
  <c r="C85" i="51"/>
  <c r="G84" i="51"/>
  <c r="C84" i="51"/>
  <c r="G83" i="51"/>
  <c r="C83" i="51"/>
  <c r="G82" i="51"/>
  <c r="C82" i="51"/>
  <c r="G81" i="51"/>
  <c r="C81" i="51"/>
  <c r="G80" i="51"/>
  <c r="C80" i="51"/>
  <c r="G79" i="51"/>
  <c r="C79" i="51"/>
  <c r="G78" i="51"/>
  <c r="C78" i="51"/>
  <c r="G77" i="51"/>
  <c r="C77" i="51"/>
  <c r="G76" i="51"/>
  <c r="C76" i="51"/>
  <c r="G75" i="51"/>
  <c r="C75" i="51"/>
  <c r="G74" i="51"/>
  <c r="C74" i="51"/>
  <c r="G73" i="51"/>
  <c r="C73" i="51"/>
  <c r="G72" i="51"/>
  <c r="C72" i="51"/>
  <c r="G71" i="51"/>
  <c r="C71" i="51"/>
  <c r="G70" i="51"/>
  <c r="C70" i="51"/>
  <c r="G69" i="51"/>
  <c r="C69" i="51"/>
  <c r="G68" i="51"/>
  <c r="C68" i="51"/>
  <c r="G67" i="51"/>
  <c r="C67" i="51"/>
  <c r="G66" i="51"/>
  <c r="C66" i="51"/>
  <c r="G65" i="51"/>
  <c r="C65" i="51"/>
  <c r="G64" i="51"/>
  <c r="C64" i="51"/>
  <c r="G63" i="51"/>
  <c r="C63" i="51"/>
  <c r="G62" i="51"/>
  <c r="C62" i="51"/>
  <c r="G61" i="51"/>
  <c r="C61" i="51"/>
  <c r="G60" i="51"/>
  <c r="C60" i="51"/>
  <c r="G59" i="51"/>
  <c r="C59" i="51"/>
  <c r="G58" i="51"/>
  <c r="C58" i="51"/>
  <c r="G57" i="51"/>
  <c r="C57" i="51"/>
  <c r="G56" i="51"/>
  <c r="C56" i="51"/>
  <c r="G55" i="51"/>
  <c r="C55" i="51"/>
  <c r="G54" i="51"/>
  <c r="C54" i="51"/>
  <c r="G53" i="51"/>
  <c r="C53" i="51"/>
  <c r="G52" i="51"/>
  <c r="C52" i="51"/>
  <c r="G51" i="51"/>
  <c r="C51" i="51"/>
  <c r="G50" i="51"/>
  <c r="C50" i="51"/>
  <c r="G49" i="51"/>
  <c r="C49" i="51"/>
  <c r="G48" i="51"/>
  <c r="C48" i="51"/>
  <c r="G47" i="51"/>
  <c r="C47" i="51"/>
  <c r="G46" i="51"/>
  <c r="C46" i="51"/>
  <c r="G45" i="51"/>
  <c r="C45" i="51"/>
  <c r="G44" i="51"/>
  <c r="C44" i="51"/>
  <c r="G43" i="51"/>
  <c r="C43" i="51"/>
  <c r="G42" i="51"/>
  <c r="C42" i="51"/>
  <c r="G41" i="51"/>
  <c r="C41" i="51"/>
  <c r="G40" i="51"/>
  <c r="C40" i="51"/>
  <c r="G39" i="51"/>
  <c r="C39" i="51"/>
  <c r="G38" i="51"/>
  <c r="C38" i="51"/>
  <c r="G37" i="51"/>
  <c r="C37" i="51"/>
  <c r="G36" i="51"/>
  <c r="C36" i="51"/>
  <c r="G35" i="51"/>
  <c r="C35" i="51"/>
  <c r="G34" i="51"/>
  <c r="C34" i="51"/>
  <c r="G33" i="51"/>
  <c r="C33" i="51"/>
  <c r="G32" i="51"/>
  <c r="C32" i="51"/>
  <c r="G31" i="51"/>
  <c r="C31" i="51"/>
  <c r="G30" i="51"/>
  <c r="C30" i="51"/>
  <c r="G29" i="51"/>
  <c r="C29" i="51"/>
  <c r="G28" i="51"/>
  <c r="C28" i="51"/>
  <c r="G27" i="51"/>
  <c r="C27" i="51"/>
  <c r="G26" i="51"/>
  <c r="C26" i="51"/>
  <c r="G25" i="51"/>
  <c r="C25" i="51"/>
  <c r="G24" i="51"/>
  <c r="C24" i="51"/>
  <c r="G23" i="51"/>
  <c r="C23" i="51"/>
  <c r="G22" i="51"/>
  <c r="C22" i="51"/>
  <c r="G21" i="51"/>
  <c r="C21" i="51"/>
  <c r="G20" i="51"/>
  <c r="C20" i="51"/>
  <c r="G18" i="51"/>
  <c r="C18" i="51"/>
  <c r="G17" i="51"/>
  <c r="C17" i="51"/>
  <c r="G16" i="51"/>
  <c r="C16" i="51"/>
  <c r="G15" i="51"/>
  <c r="C15" i="51"/>
  <c r="G14" i="51"/>
  <c r="C14" i="51"/>
  <c r="G13" i="51"/>
  <c r="C13" i="51"/>
  <c r="G12" i="51"/>
  <c r="C12" i="51"/>
  <c r="G11" i="51"/>
  <c r="C11" i="51"/>
  <c r="G10" i="51"/>
  <c r="C10" i="51"/>
  <c r="G9" i="51"/>
  <c r="C9" i="51"/>
  <c r="G8" i="51"/>
  <c r="C8" i="51"/>
  <c r="G7" i="51"/>
  <c r="C7" i="51"/>
  <c r="G6" i="51"/>
  <c r="C6" i="51"/>
  <c r="G5" i="51"/>
  <c r="C5" i="51"/>
  <c r="G4" i="51"/>
  <c r="C4" i="51"/>
  <c r="G3" i="51"/>
  <c r="C3" i="51"/>
  <c r="G2" i="51"/>
  <c r="C2" i="51"/>
  <c r="D16" i="42"/>
  <c r="J16" i="42"/>
  <c r="K16" i="42"/>
  <c r="N16" i="42"/>
  <c r="O16" i="42"/>
  <c r="P16" i="42"/>
  <c r="G20" i="42"/>
  <c r="L20" i="42"/>
  <c r="Q20" i="42"/>
  <c r="E19" i="42"/>
  <c r="G19" i="42"/>
  <c r="K19" i="42"/>
  <c r="O19" i="42"/>
  <c r="F19" i="42"/>
  <c r="H19" i="42"/>
  <c r="I19" i="42"/>
  <c r="J19" i="42"/>
  <c r="L19" i="42"/>
  <c r="M19" i="42"/>
  <c r="N19" i="42"/>
  <c r="C19" i="42"/>
  <c r="D20" i="42"/>
  <c r="E20" i="42"/>
  <c r="F20" i="42"/>
  <c r="H20" i="42"/>
  <c r="I20" i="42"/>
  <c r="J20" i="42"/>
  <c r="M20" i="42"/>
  <c r="N20" i="42"/>
  <c r="O20" i="42"/>
  <c r="P20" i="42"/>
  <c r="C20" i="42"/>
  <c r="Q18" i="42"/>
  <c r="Q17" i="42"/>
  <c r="Q16" i="42"/>
  <c r="Q19" i="42"/>
  <c r="Q22" i="42"/>
  <c r="C6" i="52"/>
  <c r="C15" i="52"/>
  <c r="Q21" i="42"/>
  <c r="P19" i="42"/>
  <c r="D19" i="42"/>
  <c r="D17" i="103"/>
  <c r="D9" i="103"/>
  <c r="D16" i="103"/>
  <c r="F17" i="103"/>
  <c r="D11" i="103"/>
  <c r="D7" i="103"/>
  <c r="D14" i="103"/>
  <c r="D21" i="103"/>
  <c r="F22" i="103"/>
  <c r="D22" i="103"/>
  <c r="F23" i="103"/>
  <c r="H7" i="42"/>
  <c r="D18" i="103"/>
  <c r="F18" i="103"/>
  <c r="D10" i="103"/>
  <c r="D20" i="103"/>
  <c r="F20" i="103"/>
  <c r="D13" i="103"/>
  <c r="F14" i="103"/>
  <c r="D5" i="103"/>
  <c r="D19" i="103"/>
  <c r="D15" i="103"/>
  <c r="D6" i="103"/>
  <c r="F6" i="103"/>
  <c r="D12" i="103"/>
  <c r="D8" i="103"/>
  <c r="G22" i="42"/>
  <c r="P17" i="42"/>
  <c r="O21" i="42"/>
  <c r="C21" i="42"/>
  <c r="O22" i="42"/>
  <c r="D5" i="85"/>
  <c r="D9" i="86"/>
  <c r="D10" i="86"/>
  <c r="D6" i="85"/>
  <c r="D9" i="85"/>
  <c r="F10" i="85"/>
  <c r="D13" i="86"/>
  <c r="D14" i="86"/>
  <c r="D10" i="85"/>
  <c r="D13" i="85"/>
  <c r="F14" i="85"/>
  <c r="D17" i="86"/>
  <c r="D15" i="85"/>
  <c r="D19" i="86"/>
  <c r="F23" i="86"/>
  <c r="D20" i="86"/>
  <c r="F24" i="86"/>
  <c r="D16" i="85"/>
  <c r="D17" i="85"/>
  <c r="D21" i="86"/>
  <c r="F21" i="86"/>
  <c r="F25" i="86"/>
  <c r="D6" i="86"/>
  <c r="D7" i="85"/>
  <c r="D11" i="86"/>
  <c r="D11" i="85"/>
  <c r="F11" i="85"/>
  <c r="D15" i="86"/>
  <c r="D16" i="86"/>
  <c r="D12" i="85"/>
  <c r="F12" i="85"/>
  <c r="D12" i="86"/>
  <c r="F12" i="86"/>
  <c r="D8" i="85"/>
  <c r="D18" i="86"/>
  <c r="D14" i="85"/>
  <c r="F15" i="85"/>
  <c r="D22" i="86"/>
  <c r="F26" i="86"/>
  <c r="D18" i="85"/>
  <c r="D7" i="86"/>
  <c r="D5" i="86"/>
  <c r="D8" i="86"/>
  <c r="D4" i="85"/>
  <c r="D4" i="86"/>
  <c r="O18" i="42"/>
  <c r="E18" i="42"/>
  <c r="K21" i="42"/>
  <c r="M8" i="42"/>
  <c r="N21" i="42"/>
  <c r="P22" i="42"/>
  <c r="L22" i="42"/>
  <c r="H22" i="42"/>
  <c r="D22" i="42"/>
  <c r="P21" i="42"/>
  <c r="N22" i="42"/>
  <c r="C38" i="52"/>
  <c r="F17" i="42"/>
  <c r="F21" i="42"/>
  <c r="E17" i="42"/>
  <c r="P18" i="42"/>
  <c r="L18" i="42"/>
  <c r="L21" i="42"/>
  <c r="C18" i="42"/>
  <c r="H9" i="42"/>
  <c r="C34" i="52"/>
  <c r="Q10" i="42"/>
  <c r="G16" i="42"/>
  <c r="M17" i="42"/>
  <c r="M21" i="42"/>
  <c r="I21" i="42"/>
  <c r="E21" i="42"/>
  <c r="K22" i="42"/>
  <c r="C22" i="42"/>
  <c r="O17" i="42"/>
  <c r="G17" i="42"/>
  <c r="E22" i="42"/>
  <c r="K4" i="42"/>
  <c r="L17" i="42"/>
  <c r="H17" i="42"/>
  <c r="H21" i="42"/>
  <c r="D21" i="42"/>
  <c r="J22" i="42"/>
  <c r="F22" i="42"/>
  <c r="M16" i="42"/>
  <c r="M18" i="42"/>
  <c r="M22" i="42"/>
  <c r="D17" i="42"/>
  <c r="D18" i="42"/>
  <c r="C17" i="42"/>
  <c r="C16" i="42"/>
  <c r="N17" i="42"/>
  <c r="N18" i="42"/>
  <c r="I17" i="42"/>
  <c r="J18" i="42"/>
  <c r="H18" i="42"/>
  <c r="K17" i="42"/>
  <c r="H16" i="42"/>
  <c r="K18" i="42"/>
  <c r="I22" i="42"/>
  <c r="J21" i="42"/>
  <c r="G18" i="42"/>
  <c r="I18" i="42"/>
  <c r="F18" i="42"/>
  <c r="G21" i="42"/>
  <c r="I16" i="42"/>
  <c r="F16" i="42"/>
  <c r="J17" i="42"/>
  <c r="E16" i="42"/>
  <c r="K7" i="42"/>
  <c r="Q4" i="42"/>
  <c r="Q7" i="42"/>
  <c r="Q8" i="42"/>
  <c r="Q9" i="42"/>
  <c r="Q5" i="42"/>
  <c r="Q6" i="42"/>
  <c r="C39" i="52"/>
  <c r="J5" i="42"/>
  <c r="C17" i="52"/>
  <c r="C28" i="52"/>
  <c r="C14" i="52"/>
  <c r="C11" i="52"/>
  <c r="N5" i="42"/>
  <c r="I7" i="42"/>
  <c r="C19" i="52"/>
  <c r="K10" i="42"/>
  <c r="P6" i="42"/>
  <c r="M7" i="42"/>
  <c r="H6" i="42"/>
  <c r="K8" i="42"/>
  <c r="I6" i="42"/>
  <c r="O8" i="42"/>
  <c r="E8" i="42"/>
  <c r="C10" i="42"/>
  <c r="C8" i="42"/>
  <c r="G4" i="42"/>
  <c r="C16" i="52"/>
  <c r="I4" i="42"/>
  <c r="C26" i="52"/>
  <c r="N8" i="42"/>
  <c r="G10" i="42"/>
  <c r="E6" i="42"/>
  <c r="I5" i="42"/>
  <c r="I8" i="42"/>
  <c r="F5" i="42"/>
  <c r="L9" i="42"/>
  <c r="E7" i="42"/>
  <c r="G8" i="42"/>
  <c r="C36" i="52"/>
  <c r="C9" i="42"/>
  <c r="M4" i="42"/>
  <c r="M10" i="42"/>
  <c r="K9" i="42"/>
  <c r="K5" i="42"/>
  <c r="C9" i="52"/>
  <c r="E10" i="42"/>
  <c r="C4" i="52"/>
  <c r="J21" i="52"/>
  <c r="J25" i="52"/>
  <c r="E4" i="42"/>
  <c r="N9" i="42"/>
  <c r="I9" i="42"/>
  <c r="C32" i="52"/>
  <c r="C5" i="42"/>
  <c r="C7" i="42"/>
  <c r="C24" i="52"/>
  <c r="C5" i="52"/>
  <c r="G7" i="42"/>
  <c r="C8" i="52"/>
  <c r="C4" i="42"/>
  <c r="C21" i="52"/>
  <c r="J9" i="42"/>
  <c r="H8" i="42"/>
  <c r="C31" i="52"/>
  <c r="J7" i="42"/>
  <c r="C33" i="52"/>
  <c r="C35" i="52"/>
  <c r="F9" i="42"/>
  <c r="I10" i="42"/>
  <c r="P7" i="42"/>
  <c r="C22" i="52"/>
  <c r="O10" i="42"/>
  <c r="C12" i="52"/>
  <c r="F6" i="42"/>
  <c r="C7" i="52"/>
  <c r="C18" i="52"/>
  <c r="C13" i="52"/>
  <c r="O5" i="42"/>
  <c r="J6" i="42"/>
  <c r="K6" i="42"/>
  <c r="O9" i="42"/>
  <c r="N7" i="42"/>
  <c r="O4" i="42"/>
  <c r="C20" i="52"/>
  <c r="P10" i="42"/>
  <c r="O7" i="42"/>
  <c r="M9" i="42"/>
  <c r="P5" i="42"/>
  <c r="P9" i="42"/>
  <c r="M5" i="42"/>
  <c r="G5" i="42"/>
  <c r="G9" i="42"/>
  <c r="J4" i="42"/>
  <c r="J10" i="42"/>
  <c r="L10" i="42"/>
  <c r="L4" i="42"/>
  <c r="D10" i="42"/>
  <c r="N10" i="42"/>
  <c r="N4" i="42"/>
  <c r="F10" i="42"/>
  <c r="F4" i="42"/>
  <c r="P4" i="42"/>
  <c r="H4" i="42"/>
  <c r="C3" i="52"/>
  <c r="M6" i="42"/>
  <c r="C27" i="52"/>
  <c r="C25" i="52"/>
  <c r="C10" i="52"/>
  <c r="H5" i="42"/>
  <c r="E9" i="42"/>
  <c r="E5" i="42"/>
  <c r="C29" i="52"/>
  <c r="C30" i="52"/>
  <c r="C37" i="52"/>
  <c r="L8" i="42"/>
  <c r="F7" i="42"/>
  <c r="F8" i="42"/>
  <c r="G6" i="42"/>
  <c r="N6" i="42"/>
  <c r="L6" i="42"/>
  <c r="C6" i="42"/>
  <c r="O6" i="42"/>
  <c r="L7" i="42"/>
  <c r="L5" i="42"/>
  <c r="J8" i="42"/>
  <c r="C23" i="52"/>
  <c r="H10" i="42"/>
  <c r="P8" i="42"/>
  <c r="K22" i="52"/>
  <c r="C40" i="52"/>
  <c r="J23" i="52"/>
  <c r="J26" i="52"/>
  <c r="K21" i="52"/>
  <c r="M22" i="52"/>
  <c r="L16" i="42"/>
  <c r="F15" i="103"/>
  <c r="F7" i="103"/>
  <c r="F12" i="103"/>
  <c r="F10" i="103"/>
  <c r="F8" i="103"/>
  <c r="F9" i="103"/>
  <c r="F19" i="103"/>
  <c r="F16" i="103"/>
  <c r="F13" i="103"/>
  <c r="F11" i="103"/>
  <c r="F15" i="86"/>
  <c r="F17" i="86"/>
  <c r="F22" i="86"/>
  <c r="F16" i="85"/>
  <c r="F8" i="85"/>
  <c r="F17" i="85"/>
  <c r="F9" i="85"/>
  <c r="F18" i="86"/>
  <c r="F19" i="86"/>
  <c r="F18" i="85"/>
  <c r="F20" i="86"/>
  <c r="F14" i="86"/>
  <c r="D7" i="42"/>
  <c r="D4" i="42"/>
  <c r="D5" i="42"/>
  <c r="D9" i="42"/>
  <c r="D8" i="42"/>
  <c r="K25" i="52"/>
  <c r="J22" i="52"/>
  <c r="D6" i="42"/>
  <c r="E36" i="52"/>
  <c r="E3" i="52"/>
  <c r="E16" i="52"/>
  <c r="E4" i="52"/>
  <c r="E7" i="52"/>
  <c r="E21" i="52"/>
  <c r="E14" i="52"/>
  <c r="E24" i="52"/>
  <c r="E15" i="52"/>
  <c r="E29" i="52"/>
  <c r="E26" i="52"/>
  <c r="E37" i="52"/>
  <c r="E9" i="52"/>
  <c r="E38" i="52"/>
  <c r="E32" i="52"/>
  <c r="E35" i="52"/>
  <c r="E19" i="52"/>
  <c r="E31" i="52"/>
  <c r="E8" i="52"/>
  <c r="E25" i="52"/>
  <c r="E10" i="52"/>
  <c r="E6" i="52"/>
  <c r="E23" i="52"/>
  <c r="E39" i="52"/>
  <c r="E34" i="52"/>
  <c r="E28" i="52"/>
  <c r="E11" i="52"/>
  <c r="E13" i="52"/>
  <c r="E22" i="52"/>
  <c r="E20" i="52"/>
  <c r="E5" i="52"/>
  <c r="E33" i="52"/>
  <c r="E12" i="52"/>
  <c r="E40" i="52"/>
  <c r="L23" i="52"/>
  <c r="L26" i="52"/>
  <c r="E18" i="52"/>
  <c r="E27" i="52"/>
  <c r="E30" i="52"/>
  <c r="E17" i="52"/>
  <c r="L21" i="52"/>
  <c r="L25" i="52"/>
  <c r="L22" i="52"/>
  <c r="M25" i="52"/>
  <c r="M26" i="52"/>
  <c r="F16" i="86"/>
  <c r="F13" i="86"/>
  <c r="F21" i="103"/>
  <c r="F13" i="85"/>
  <c r="F21" i="85"/>
  <c r="G18" i="103"/>
</calcChain>
</file>

<file path=xl/comments1.xml><?xml version="1.0" encoding="utf-8"?>
<comments xmlns="http://schemas.openxmlformats.org/spreadsheetml/2006/main">
  <authors>
    <author>U418881</author>
  </authors>
  <commentList>
    <comment ref="H2" authorId="0" shapeId="0">
      <text>
        <r>
          <rPr>
            <b/>
            <sz val="9"/>
            <color indexed="81"/>
            <rFont val="Tahoma"/>
            <family val="2"/>
          </rPr>
          <t>U418881:</t>
        </r>
        <r>
          <rPr>
            <sz val="9"/>
            <color indexed="81"/>
            <rFont val="Tahoma"/>
            <family val="2"/>
          </rPr>
          <t xml:space="preserve">
KLS2 (YBEZ) and ABMI (KLH7) for UK Table 2B 
Copy and paste in from:
http://www.ons.gov.uk/ons/rel/naa2/quarterly-national-accounts/index.html
Quarterly National Accoutns Publication--&gt; Time Series Data --&gt; Select series from this dataset--&gt; A2 National accoutns aggregates --&gt; KLS2 &amp; AMBI are in the list
Paste in here and drag down formulas and check.</t>
        </r>
      </text>
    </comment>
  </commentList>
</comments>
</file>

<file path=xl/sharedStrings.xml><?xml version="1.0" encoding="utf-8"?>
<sst xmlns="http://schemas.openxmlformats.org/spreadsheetml/2006/main" count="1213" uniqueCount="295">
  <si>
    <t>Construction</t>
  </si>
  <si>
    <t>Q3</t>
  </si>
  <si>
    <t>Q4</t>
  </si>
  <si>
    <t>Q1</t>
  </si>
  <si>
    <t>Q2</t>
  </si>
  <si>
    <t>Production Sector</t>
  </si>
  <si>
    <t>Service Sector</t>
  </si>
  <si>
    <t>Retail &amp; wholesale</t>
  </si>
  <si>
    <t>Other services</t>
  </si>
  <si>
    <t>Education</t>
  </si>
  <si>
    <t>Total</t>
  </si>
  <si>
    <t>Percentage change, latest quarter on previous quarter</t>
  </si>
  <si>
    <t>C</t>
  </si>
  <si>
    <t>E</t>
  </si>
  <si>
    <t>D</t>
  </si>
  <si>
    <t>UK</t>
  </si>
  <si>
    <t>Manufacturing Industries</t>
  </si>
  <si>
    <t>Seasonally Adjusted</t>
  </si>
  <si>
    <t>Total Gross Value Added</t>
  </si>
  <si>
    <t>Mining and Quarrying Industries</t>
  </si>
  <si>
    <t>Agriculture, forestry and fishing</t>
  </si>
  <si>
    <t>Manu- facturing</t>
  </si>
  <si>
    <t>Distribution, Hotels and Catering</t>
  </si>
  <si>
    <t>Transport, Storage and Communication</t>
  </si>
  <si>
    <t>Business Services and Finance</t>
  </si>
  <si>
    <t>Government, and Other Services</t>
  </si>
  <si>
    <t>Total Production</t>
  </si>
  <si>
    <t>Transport Equipment</t>
  </si>
  <si>
    <t xml:space="preserve"> Public Administration and Defence</t>
  </si>
  <si>
    <t>Health and Social Work</t>
  </si>
  <si>
    <t>F</t>
  </si>
  <si>
    <t>I</t>
  </si>
  <si>
    <t>G</t>
  </si>
  <si>
    <t>K</t>
  </si>
  <si>
    <t>L</t>
  </si>
  <si>
    <t>Electricity &amp; Gas Supply</t>
  </si>
  <si>
    <t>Water Supply &amp; Waste Management</t>
  </si>
  <si>
    <t>Food, Beverages &amp; Tobacco</t>
  </si>
  <si>
    <t>Textiles, Clothing &amp; Leather Products</t>
  </si>
  <si>
    <t>B</t>
  </si>
  <si>
    <t>CA</t>
  </si>
  <si>
    <t>CB</t>
  </si>
  <si>
    <t>CL</t>
  </si>
  <si>
    <t>Refined Petroleum, Chemical &amp; Pharmaceutical Products</t>
  </si>
  <si>
    <t>SIC 2007</t>
  </si>
  <si>
    <t>A</t>
  </si>
  <si>
    <t>B,C,D,E</t>
  </si>
  <si>
    <t>G,I</t>
  </si>
  <si>
    <t>H,J</t>
  </si>
  <si>
    <t>K-N</t>
  </si>
  <si>
    <t>L2KL</t>
  </si>
  <si>
    <t>L2KQ</t>
  </si>
  <si>
    <t>L2KR</t>
  </si>
  <si>
    <t>L2KX</t>
  </si>
  <si>
    <t>L2MW</t>
  </si>
  <si>
    <t>L2N2</t>
  </si>
  <si>
    <t>L2N8</t>
  </si>
  <si>
    <t>L2NC</t>
  </si>
  <si>
    <t>L2PZ</t>
  </si>
  <si>
    <t>KI8M</t>
  </si>
  <si>
    <t>KI8O</t>
  </si>
  <si>
    <t>KI8Q</t>
  </si>
  <si>
    <t>Accommodation &amp; food services</t>
  </si>
  <si>
    <t>Financial &amp; Insurance Activities</t>
  </si>
  <si>
    <t>O</t>
  </si>
  <si>
    <t>P</t>
  </si>
  <si>
    <t>Q</t>
  </si>
  <si>
    <t>CI,CJ</t>
  </si>
  <si>
    <t>CD-F</t>
  </si>
  <si>
    <t>KLH7</t>
  </si>
  <si>
    <t>Real Estate Activities</t>
  </si>
  <si>
    <t>Metals, Metal Products &amp; Machinery n.e.c.</t>
  </si>
  <si>
    <t>CH,CK</t>
  </si>
  <si>
    <t>Computer, Electrical &amp; Optical Products</t>
  </si>
  <si>
    <t>Other Manufacturing Industries; Repair &amp; Installation</t>
  </si>
  <si>
    <t>Percentage change, latest quarter on corresponding quarter of the previous year</t>
  </si>
  <si>
    <t>Scotland Recession (peak 08Q2, trough 09Q3) - 5Q</t>
  </si>
  <si>
    <t>Quarterly</t>
  </si>
  <si>
    <t>Over last Year</t>
  </si>
  <si>
    <t>4Q on 4Q (rolling annual) Growth Rates</t>
  </si>
  <si>
    <t>Since Scotland went into recession (2008Q2)</t>
  </si>
  <si>
    <t>Since UK went into recession (2008Q1)</t>
  </si>
  <si>
    <t>All Sectors excl. extraction of mineral oil &amp; natural gas</t>
  </si>
  <si>
    <t>SCO</t>
  </si>
  <si>
    <t>(2009Q3 on 2008Q2)</t>
  </si>
  <si>
    <t>UK Recession (peak 08Q1, trough 09Q2) - 5Q</t>
  </si>
  <si>
    <t>(2009Q2 on 2008Q1)</t>
  </si>
  <si>
    <t>GDP</t>
  </si>
  <si>
    <t>2013 Q1</t>
  </si>
  <si>
    <t>2013 Q2</t>
  </si>
  <si>
    <t>2013 Q3</t>
  </si>
  <si>
    <t>2013 Q4</t>
  </si>
  <si>
    <t>2014 Q1</t>
  </si>
  <si>
    <t>(2014Q1 on 2008Q1)</t>
  </si>
  <si>
    <t>(2014Q1 on 2008Q2)</t>
  </si>
  <si>
    <t>(2014Q1 on 2013Q1)</t>
  </si>
  <si>
    <t>(2014Q1 on 2013Q4)</t>
  </si>
  <si>
    <t>2014 Q2</t>
  </si>
  <si>
    <t>Scotland</t>
  </si>
  <si>
    <t>2014 Q3</t>
  </si>
  <si>
    <t>2014 Q4</t>
  </si>
  <si>
    <t>Total Gross Domestic Product</t>
  </si>
  <si>
    <t>YBEZ</t>
  </si>
  <si>
    <t>1998 Q1</t>
  </si>
  <si>
    <t>1998 Q2</t>
  </si>
  <si>
    <t>1998 Q3</t>
  </si>
  <si>
    <t>1998 Q4</t>
  </si>
  <si>
    <t>1999 Q1</t>
  </si>
  <si>
    <t>1999 Q2</t>
  </si>
  <si>
    <t>1999 Q3</t>
  </si>
  <si>
    <t>1999 Q4</t>
  </si>
  <si>
    <t>2000 Q1</t>
  </si>
  <si>
    <t>2000 Q2</t>
  </si>
  <si>
    <t>2000 Q3</t>
  </si>
  <si>
    <t>2000 Q4</t>
  </si>
  <si>
    <t>2001 Q1</t>
  </si>
  <si>
    <t>2001 Q2</t>
  </si>
  <si>
    <t>2001 Q3</t>
  </si>
  <si>
    <t>2001 Q4</t>
  </si>
  <si>
    <t>2002 Q1</t>
  </si>
  <si>
    <t>2002 Q2</t>
  </si>
  <si>
    <t>2002 Q3</t>
  </si>
  <si>
    <t>2002 Q4</t>
  </si>
  <si>
    <t>2003 Q1</t>
  </si>
  <si>
    <t>2003 Q2</t>
  </si>
  <si>
    <t>2003 Q3</t>
  </si>
  <si>
    <t>2003 Q4</t>
  </si>
  <si>
    <t>2004 Q1</t>
  </si>
  <si>
    <t>2004 Q2</t>
  </si>
  <si>
    <t>2004 Q3</t>
  </si>
  <si>
    <t>2004 Q4</t>
  </si>
  <si>
    <t>2005 Q1</t>
  </si>
  <si>
    <t>2005 Q2</t>
  </si>
  <si>
    <t>2005 Q3</t>
  </si>
  <si>
    <t>2005 Q4</t>
  </si>
  <si>
    <t>2006 Q1</t>
  </si>
  <si>
    <t>2006 Q2</t>
  </si>
  <si>
    <t>2006 Q3</t>
  </si>
  <si>
    <t>2006 Q4</t>
  </si>
  <si>
    <t>2007 Q1</t>
  </si>
  <si>
    <t>2007 Q2</t>
  </si>
  <si>
    <t>2007 Q3</t>
  </si>
  <si>
    <t>2007 Q4</t>
  </si>
  <si>
    <t>2008 Q1</t>
  </si>
  <si>
    <t>2008 Q2</t>
  </si>
  <si>
    <t>2008 Q3</t>
  </si>
  <si>
    <t>2008 Q4</t>
  </si>
  <si>
    <t>2009 Q1</t>
  </si>
  <si>
    <t>2009 Q2</t>
  </si>
  <si>
    <t>2009 Q3</t>
  </si>
  <si>
    <t>2009 Q4</t>
  </si>
  <si>
    <t>2010 Q1</t>
  </si>
  <si>
    <t>2010 Q2</t>
  </si>
  <si>
    <t>2010 Q3</t>
  </si>
  <si>
    <t>2010 Q4</t>
  </si>
  <si>
    <t>2011 Q1</t>
  </si>
  <si>
    <t>2011 Q2</t>
  </si>
  <si>
    <t>2011 Q3</t>
  </si>
  <si>
    <t>2011 Q4</t>
  </si>
  <si>
    <t>2012 Q1</t>
  </si>
  <si>
    <t>2012 Q2</t>
  </si>
  <si>
    <t>2012 Q3</t>
  </si>
  <si>
    <t>2012 Q4</t>
  </si>
  <si>
    <t>2015 Q1</t>
  </si>
  <si>
    <t>2015 Q3</t>
  </si>
  <si>
    <t>2015 Q2</t>
  </si>
  <si>
    <t>KLS2</t>
  </si>
  <si>
    <t xml:space="preserve">ABMI </t>
  </si>
  <si>
    <t>GDP per head</t>
  </si>
  <si>
    <t>Depth of recession</t>
  </si>
  <si>
    <t>Max</t>
  </si>
  <si>
    <t>Min</t>
  </si>
  <si>
    <t>Last</t>
  </si>
  <si>
    <t>Amount above peak</t>
  </si>
  <si>
    <t>PASTE IN ABMI</t>
  </si>
  <si>
    <t>Growth</t>
  </si>
  <si>
    <t>Year</t>
  </si>
  <si>
    <t>Index</t>
  </si>
  <si>
    <t>G-T</t>
  </si>
  <si>
    <t>IHYP</t>
  </si>
  <si>
    <t>IHYQ</t>
  </si>
  <si>
    <t>IHYR</t>
  </si>
  <si>
    <t>KI8L</t>
  </si>
  <si>
    <t>KI8N</t>
  </si>
  <si>
    <t>KI8P</t>
  </si>
  <si>
    <t>KIH8</t>
  </si>
  <si>
    <t>KIH9</t>
  </si>
  <si>
    <t>KII2</t>
  </si>
  <si>
    <t>KLH8</t>
  </si>
  <si>
    <t>KLH9</t>
  </si>
  <si>
    <t>L3BB</t>
  </si>
  <si>
    <t>L3BG</t>
  </si>
  <si>
    <t>L3BH</t>
  </si>
  <si>
    <t>L3BN</t>
  </si>
  <si>
    <t>L3DM</t>
  </si>
  <si>
    <t>L3DQ</t>
  </si>
  <si>
    <t>L3DW</t>
  </si>
  <si>
    <t>L3E2</t>
  </si>
  <si>
    <t>L3GP</t>
  </si>
  <si>
    <t>L3ZZ</t>
  </si>
  <si>
    <t>L426</t>
  </si>
  <si>
    <t>L427</t>
  </si>
  <si>
    <t>L42D</t>
  </si>
  <si>
    <t>L44C</t>
  </si>
  <si>
    <t>L44G</t>
  </si>
  <si>
    <t>L44M</t>
  </si>
  <si>
    <t>L44Q</t>
  </si>
  <si>
    <t>L47F</t>
  </si>
  <si>
    <t>Percentage change, latest quarter compared to same quarter in previous year</t>
  </si>
  <si>
    <t>Percentage change, latest quarter compared to previous quarter</t>
  </si>
  <si>
    <t>Percentage change, latest year compared to previous year</t>
  </si>
  <si>
    <t xml:space="preserve">2.  Growth rates are calculated using unrounded index data and presented to 1 decimal place. It is not always possible to replicate the growth rates using rounded index data.  </t>
  </si>
  <si>
    <t>2.  All UK volume indices and growth rates are sourced from the latest ONS GDP release available at https://www.ons.gov.uk/</t>
  </si>
  <si>
    <t>N3Y6</t>
  </si>
  <si>
    <t>N3Y7</t>
  </si>
  <si>
    <t>N3Y8</t>
  </si>
  <si>
    <t>Total Services</t>
  </si>
  <si>
    <t>Revisions tables</t>
  </si>
  <si>
    <t>See statistical bulletin for more details</t>
  </si>
  <si>
    <r>
      <t>1998</t>
    </r>
    <r>
      <rPr>
        <vertAlign val="superscript"/>
        <sz val="10"/>
        <rFont val="Arial"/>
        <family val="2"/>
      </rPr>
      <t>1</t>
    </r>
  </si>
  <si>
    <t>2014</t>
  </si>
  <si>
    <t>Open Data</t>
  </si>
  <si>
    <t>Index numbers, annual and quarterly growth rates can be explored, visualised, downloaded and linked to at</t>
  </si>
  <si>
    <t>statistics.gov.scot</t>
  </si>
  <si>
    <r>
      <t>Percentage change, latest four quarters compared to previous four quarters (4Q-on-4Q)</t>
    </r>
    <r>
      <rPr>
        <b/>
        <vertAlign val="superscript"/>
        <sz val="10"/>
        <rFont val="Arial"/>
        <family val="2"/>
      </rPr>
      <t>4</t>
    </r>
  </si>
  <si>
    <t xml:space="preserve">Q3  </t>
  </si>
  <si>
    <t>Transport &amp; Storage</t>
  </si>
  <si>
    <t>Information &amp; Communication</t>
  </si>
  <si>
    <t>Professional, Scientific&amp; Technical Services</t>
  </si>
  <si>
    <t>Administrative &amp; Support Services</t>
  </si>
  <si>
    <t>H</t>
  </si>
  <si>
    <t>J</t>
  </si>
  <si>
    <t>M</t>
  </si>
  <si>
    <t>N</t>
  </si>
  <si>
    <t>Table 1.2</t>
  </si>
  <si>
    <t>Table 1.1</t>
  </si>
  <si>
    <t>Table 1.3</t>
  </si>
  <si>
    <t>Table 1.4</t>
  </si>
  <si>
    <t>Table 1.5</t>
  </si>
  <si>
    <t>GDP: Historical Time Series</t>
  </si>
  <si>
    <t>The first estimate for the latest quarter does not include revisions to previous periods</t>
  </si>
  <si>
    <t>R-T</t>
  </si>
  <si>
    <t>A-T</t>
  </si>
  <si>
    <t>O-T</t>
  </si>
  <si>
    <t>Total 
Gross 
Domestic 
Product</t>
  </si>
  <si>
    <t>Agriculture, 
forestry 
and fishing</t>
  </si>
  <si>
    <t>Manufacturing</t>
  </si>
  <si>
    <t xml:space="preserve">5. GDP per person calculations are based on applying the mid-year population estimates as both the annual total, and the value in Q2 of each year. Therefore the average value of quarterly population does not equal the annual total. </t>
  </si>
  <si>
    <t>Gross 
Domestic 
Product 
per person</t>
  </si>
  <si>
    <t>GDP: Gross Value Added Output by Industry</t>
  </si>
  <si>
    <t>GDP: Gross Value Added: Index of Services</t>
  </si>
  <si>
    <t>Gross Domestic Product, first estimate</t>
  </si>
  <si>
    <t>Additional contextual tables</t>
  </si>
  <si>
    <t>GDP: Gross Value Added Output by Industry, UK</t>
  </si>
  <si>
    <t>GDP: Gross Value Added: Index of Production</t>
  </si>
  <si>
    <r>
      <t xml:space="preserve">Table 1.1: Gross Value Added Output By Industry
</t>
    </r>
    <r>
      <rPr>
        <b/>
        <sz val="14"/>
        <rFont val="Arial"/>
        <family val="2"/>
      </rPr>
      <t>chained volume measures at basic prices by industry of output</t>
    </r>
    <r>
      <rPr>
        <b/>
        <vertAlign val="superscript"/>
        <sz val="14"/>
        <rFont val="Arial"/>
        <family val="2"/>
      </rPr>
      <t>1,2</t>
    </r>
    <r>
      <rPr>
        <b/>
        <sz val="14"/>
        <rFont val="Arial"/>
        <family val="2"/>
      </rPr>
      <t xml:space="preserve"> </t>
    </r>
  </si>
  <si>
    <r>
      <t xml:space="preserve">Table 1.2:  Gross Value Added: Index of Services
</t>
    </r>
    <r>
      <rPr>
        <b/>
        <sz val="14"/>
        <rFont val="Arial"/>
        <family val="2"/>
      </rPr>
      <t>chained volume measures at basic prices by industry of output:</t>
    </r>
    <r>
      <rPr>
        <b/>
        <vertAlign val="superscript"/>
        <sz val="14"/>
        <rFont val="Arial"/>
        <family val="2"/>
      </rPr>
      <t>1,2,3</t>
    </r>
  </si>
  <si>
    <r>
      <t xml:space="preserve">Table 1.3: Gross Value Added: Index of Production 
</t>
    </r>
    <r>
      <rPr>
        <b/>
        <sz val="14"/>
        <rFont val="Arial"/>
        <family val="2"/>
      </rPr>
      <t>chained volume measures at basic prices by industry of output:</t>
    </r>
    <r>
      <rPr>
        <b/>
        <vertAlign val="superscript"/>
        <sz val="14"/>
        <rFont val="Arial"/>
        <family val="2"/>
      </rPr>
      <t>1,2</t>
    </r>
    <r>
      <rPr>
        <b/>
        <sz val="18"/>
        <rFont val="Arial"/>
        <family val="2"/>
      </rPr>
      <t xml:space="preserve"> </t>
    </r>
  </si>
  <si>
    <r>
      <rPr>
        <vertAlign val="superscript"/>
        <sz val="9"/>
        <color indexed="8"/>
        <rFont val="Arial"/>
        <family val="2"/>
      </rPr>
      <t>1</t>
    </r>
    <r>
      <rPr>
        <sz val="9"/>
        <color indexed="8"/>
        <rFont val="Arial"/>
        <family val="2"/>
      </rPr>
      <t xml:space="preserve"> Statistics from 1998 onwards are compiled at a detailed level using current data and updated methods. Estimates prior to 1998 are based on historic estimates produced by the Scottish Government which have been adjusted at the whole economy level to maintain consistency with the latest UK statistics for these years, for example to account for changes in trend growth introduced by deflation or system of accounts updates. As such, there are no industrial breakdowns for earlier years, and the estimates should be used with appropriate caution.</t>
    </r>
  </si>
  <si>
    <r>
      <t>Chained Volume Measure</t>
    </r>
    <r>
      <rPr>
        <b/>
        <vertAlign val="superscript"/>
        <sz val="10"/>
        <rFont val="Arial"/>
        <family val="2"/>
      </rPr>
      <t>1</t>
    </r>
  </si>
  <si>
    <t>Table 1.4:  GDP Historical Time Series</t>
  </si>
  <si>
    <r>
      <t xml:space="preserve">Table 1.5: Gross Domestic Product By Broad Industry Group, UK
</t>
    </r>
    <r>
      <rPr>
        <b/>
        <sz val="14"/>
        <rFont val="Arial"/>
        <family val="2"/>
      </rPr>
      <t>Chained volume measures by category of output</t>
    </r>
  </si>
  <si>
    <t>exc SIC 06</t>
  </si>
  <si>
    <t>ONS Series</t>
  </si>
  <si>
    <t>2016=100</t>
  </si>
  <si>
    <t>Main tables - Scotland's GDP (onshore)</t>
  </si>
  <si>
    <r>
      <t xml:space="preserve">Gross Value Added 
</t>
    </r>
    <r>
      <rPr>
        <sz val="10"/>
        <rFont val="Arial"/>
        <family val="2"/>
      </rPr>
      <t>excl. extraction of mineral oil &amp; natural gas</t>
    </r>
  </si>
  <si>
    <r>
      <t>2016 weights</t>
    </r>
    <r>
      <rPr>
        <b/>
        <vertAlign val="superscript"/>
        <sz val="10"/>
        <rFont val="Arial"/>
        <family val="2"/>
      </rPr>
      <t>1</t>
    </r>
  </si>
  <si>
    <r>
      <t>IHXW</t>
    </r>
    <r>
      <rPr>
        <b/>
        <vertAlign val="superscript"/>
        <sz val="10"/>
        <rFont val="Arial"/>
        <family val="2"/>
      </rPr>
      <t>3</t>
    </r>
  </si>
  <si>
    <t>GDP per person</t>
  </si>
  <si>
    <t>3-year</t>
  </si>
  <si>
    <t>5-year</t>
  </si>
  <si>
    <t>10-year</t>
  </si>
  <si>
    <t>20-year</t>
  </si>
  <si>
    <t>30-year</t>
  </si>
  <si>
    <t>-</t>
  </si>
  <si>
    <t>Annual average growth rate -  GDP per person</t>
  </si>
  <si>
    <t>Scotland (onshore), 1963 to 2018</t>
  </si>
  <si>
    <t>Annual average growth rate - Total GDP</t>
  </si>
  <si>
    <t>CC,CG,CM</t>
  </si>
  <si>
    <t>1.  Chained volume indices are presented with rounding to 1 decimal place. The spreadsheet tables include the results without rounding, but the estimates should not be considered accurate to multiple decimal places.</t>
  </si>
  <si>
    <t>3.  Weights may not sum to the total due to rounding.</t>
  </si>
  <si>
    <t>4.  The 4Q-on-4Q growth rate in the 4th quarter of each year is equivalent to the calendar year annual growth rate. The 4Q-on-4Q measure is sometimes called a rolling-annual growth rate.</t>
  </si>
  <si>
    <t>1.  Weights may not sum to the totals due to rounding.</t>
  </si>
  <si>
    <t>3.  ONS series IHXW is published in cash terms and converted to an index for this table.</t>
  </si>
  <si>
    <t>Quarter 2 2019</t>
  </si>
  <si>
    <t>Publication Date: 18 September 2019</t>
  </si>
  <si>
    <t>Scotland (onshore), 1998 to 2019 Q2</t>
  </si>
  <si>
    <r>
      <t>2016 weights</t>
    </r>
    <r>
      <rPr>
        <b/>
        <vertAlign val="superscript"/>
        <sz val="10"/>
        <rFont val="Arial"/>
        <family val="2"/>
      </rPr>
      <t>3</t>
    </r>
  </si>
  <si>
    <r>
      <t>2016 weights</t>
    </r>
    <r>
      <rPr>
        <b/>
        <vertAlign val="superscript"/>
        <sz val="10"/>
        <rFont val="Arial"/>
        <family val="2"/>
      </rPr>
      <t>4</t>
    </r>
  </si>
  <si>
    <t>UK, 1998 to 2019 Q2</t>
  </si>
  <si>
    <r>
      <t xml:space="preserve">These results are from the </t>
    </r>
    <r>
      <rPr>
        <b/>
        <sz val="12"/>
        <rFont val="Arial"/>
        <family val="2"/>
      </rPr>
      <t>UK GDP second quarterly estimate</t>
    </r>
    <r>
      <rPr>
        <sz val="12"/>
        <rFont val="Arial"/>
        <family val="2"/>
      </rPr>
      <t>, published by ONS on 9 August. Please check www.ons.gov.uk for updates.
The UK results produced by ONS are published with the results indexed to 2016=100, the same as Scottish results.</t>
    </r>
  </si>
  <si>
    <t>These figures were republished at 11am on 18th September with a revision to Table 1.1. The indices for GDP per person were reindexed to 2016. This change does not affect the published growth rates.</t>
  </si>
  <si>
    <t>6. These figures were republished at 11am on 18th September with a revision to Table 1.1. The indices for GDP per person were reindexed to 2016. This change does not affect the published growth rates.</t>
  </si>
  <si>
    <r>
      <t>Gross 
Domestic 
Product 
per person</t>
    </r>
    <r>
      <rPr>
        <b/>
        <vertAlign val="superscript"/>
        <sz val="10"/>
        <rFont val="Arial"/>
        <family val="2"/>
      </rPr>
      <t>6</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</si>
</sst>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_(* \(#,##0.00\);_(* &quot;-&quot;??_);_(@_)"/>
    <numFmt numFmtId="165" formatCode="0.0"/>
    <numFmt numFmtId="166" formatCode="0.0%"/>
    <numFmt numFmtId="167" formatCode="#,##0.0"/>
    <numFmt numFmtId="168" formatCode="0.0000"/>
    <numFmt numFmtId="169" formatCode="0.0000%"/>
    <numFmt numFmtId="170" formatCode="\+#,##0.0;\-#,##0.0;\ \+0.0"/>
    <numFmt numFmtId="171" formatCode="\+#,##0.0;\-#,##0.0;\+0.0"/>
    <numFmt numFmtId="172" formatCode="0.0000000"/>
    <numFmt numFmtId="173" formatCode="0.0;[Red]0.0"/>
    <numFmt numFmtId="174" formatCode="0.00000"/>
    <numFmt numFmtId="175" formatCode="0.0000000000"/>
    <numFmt numFmtId="176" formatCode="0.000%"/>
  </numFmts>
  <fonts count="53" x14ac:knownFonts="1">
    <font>
      <sz val="10"/>
      <name val="Arial"/>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6"/>
      <name val="Arial"/>
      <family val="2"/>
    </font>
    <font>
      <sz val="10"/>
      <name val="Arial"/>
      <family val="2"/>
    </font>
    <font>
      <sz val="10"/>
      <color indexed="10"/>
      <name val="Arial"/>
      <family val="2"/>
    </font>
    <font>
      <b/>
      <sz val="10"/>
      <name val="Arial"/>
      <family val="2"/>
    </font>
    <font>
      <sz val="9"/>
      <name val="Arial"/>
      <family val="2"/>
    </font>
    <font>
      <b/>
      <sz val="9"/>
      <name val="Arial"/>
      <family val="2"/>
    </font>
    <font>
      <sz val="8"/>
      <name val="Arial"/>
      <family val="2"/>
    </font>
    <font>
      <b/>
      <sz val="18"/>
      <name val="Arial"/>
      <family val="2"/>
    </font>
    <font>
      <b/>
      <sz val="14"/>
      <name val="Arial"/>
      <family val="2"/>
    </font>
    <font>
      <b/>
      <vertAlign val="superscript"/>
      <sz val="10"/>
      <name val="Arial"/>
      <family val="2"/>
    </font>
    <font>
      <b/>
      <vertAlign val="superscript"/>
      <sz val="14"/>
      <name val="Arial"/>
      <family val="2"/>
    </font>
    <font>
      <b/>
      <sz val="12"/>
      <name val="Arial"/>
      <family val="2"/>
    </font>
    <font>
      <b/>
      <sz val="22"/>
      <name val="Arial"/>
      <family val="2"/>
    </font>
    <font>
      <b/>
      <sz val="24"/>
      <name val="Arial"/>
      <family val="2"/>
    </font>
    <font>
      <sz val="12"/>
      <name val="Arial"/>
      <family val="2"/>
    </font>
    <font>
      <b/>
      <sz val="9"/>
      <color indexed="81"/>
      <name val="Tahoma"/>
      <family val="2"/>
    </font>
    <font>
      <sz val="9"/>
      <color indexed="81"/>
      <name val="Tahoma"/>
      <family val="2"/>
    </font>
    <font>
      <sz val="9"/>
      <color indexed="8"/>
      <name val="Arial"/>
      <family val="2"/>
    </font>
    <font>
      <sz val="10"/>
      <color indexed="8"/>
      <name val="Arial"/>
      <family val="2"/>
    </font>
    <font>
      <b/>
      <sz val="10"/>
      <name val="Arial"/>
      <family val="2"/>
    </font>
    <font>
      <b/>
      <sz val="10"/>
      <name val="Arial"/>
      <family val="2"/>
    </font>
    <font>
      <b/>
      <sz val="10"/>
      <name val="Arial"/>
      <family val="2"/>
    </font>
    <font>
      <vertAlign val="superscript"/>
      <sz val="10"/>
      <name val="Arial"/>
      <family val="2"/>
    </font>
    <font>
      <vertAlign val="superscript"/>
      <sz val="9"/>
      <color indexed="8"/>
      <name val="Arial"/>
      <family val="2"/>
    </font>
    <font>
      <b/>
      <sz val="20"/>
      <name val="Arial"/>
      <family val="2"/>
    </font>
    <font>
      <b/>
      <i/>
      <sz val="10"/>
      <name val="Arial"/>
      <family val="2"/>
    </font>
    <font>
      <sz val="10"/>
      <color theme="1"/>
      <name val="Arial"/>
      <family val="2"/>
    </font>
    <font>
      <u/>
      <sz val="10"/>
      <color theme="10"/>
      <name val="Arial"/>
      <family val="2"/>
    </font>
    <font>
      <b/>
      <sz val="10"/>
      <color theme="1"/>
      <name val="Arial"/>
      <family val="2"/>
    </font>
    <font>
      <sz val="12"/>
      <color theme="1"/>
      <name val="Calibri"/>
      <family val="2"/>
      <scheme val="minor"/>
    </font>
    <font>
      <b/>
      <sz val="10"/>
      <color theme="1"/>
      <name val="Calibri"/>
      <family val="2"/>
      <scheme val="minor"/>
    </font>
    <font>
      <b/>
      <sz val="16"/>
      <color theme="1"/>
      <name val="Calibri"/>
      <family val="2"/>
      <scheme val="minor"/>
    </font>
    <font>
      <b/>
      <sz val="12"/>
      <color theme="1"/>
      <name val="Calibri"/>
      <family val="2"/>
      <scheme val="minor"/>
    </font>
    <font>
      <b/>
      <sz val="20"/>
      <color theme="1"/>
      <name val="Calibri"/>
      <family val="2"/>
      <scheme val="minor"/>
    </font>
    <font>
      <sz val="8"/>
      <color theme="1"/>
      <name val="Arial"/>
      <family val="2"/>
    </font>
  </fonts>
  <fills count="5">
    <fill>
      <patternFill patternType="none"/>
    </fill>
    <fill>
      <patternFill patternType="gray125"/>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dashDotDot">
        <color indexed="64"/>
      </top>
      <bottom style="dashDotDot">
        <color indexed="64"/>
      </bottom>
      <diagonal/>
    </border>
    <border>
      <left style="medium">
        <color indexed="64"/>
      </left>
      <right/>
      <top style="dashDotDot">
        <color indexed="64"/>
      </top>
      <bottom style="dashDotDot">
        <color indexed="64"/>
      </bottom>
      <diagonal/>
    </border>
    <border>
      <left/>
      <right/>
      <top style="dashDotDot">
        <color indexed="64"/>
      </top>
      <bottom style="dashDotDot">
        <color indexed="64"/>
      </bottom>
      <diagonal/>
    </border>
    <border>
      <left/>
      <right style="medium">
        <color indexed="64"/>
      </right>
      <top style="dashDotDot">
        <color indexed="64"/>
      </top>
      <bottom style="dashDotDot">
        <color indexed="64"/>
      </bottom>
      <diagonal/>
    </border>
    <border>
      <left style="medium">
        <color indexed="64"/>
      </left>
      <right style="medium">
        <color indexed="64"/>
      </right>
      <top style="dashDotDot">
        <color indexed="64"/>
      </top>
      <bottom style="medium">
        <color indexed="64"/>
      </bottom>
      <diagonal/>
    </border>
    <border>
      <left style="medium">
        <color indexed="64"/>
      </left>
      <right/>
      <top style="dashDotDot">
        <color indexed="64"/>
      </top>
      <bottom style="medium">
        <color indexed="64"/>
      </bottom>
      <diagonal/>
    </border>
    <border>
      <left/>
      <right/>
      <top style="dashDotDot">
        <color indexed="64"/>
      </top>
      <bottom style="medium">
        <color indexed="64"/>
      </bottom>
      <diagonal/>
    </border>
    <border>
      <left/>
      <right style="medium">
        <color indexed="64"/>
      </right>
      <top style="dashDotDot">
        <color indexed="64"/>
      </top>
      <bottom style="medium">
        <color indexed="64"/>
      </bottom>
      <diagonal/>
    </border>
    <border>
      <left/>
      <right style="medium">
        <color indexed="64"/>
      </right>
      <top/>
      <bottom style="dashDot">
        <color indexed="64"/>
      </bottom>
      <diagonal/>
    </border>
    <border>
      <left/>
      <right style="medium">
        <color indexed="64"/>
      </right>
      <top/>
      <bottom style="dashDotDot">
        <color indexed="64"/>
      </bottom>
      <diagonal/>
    </border>
    <border>
      <left/>
      <right/>
      <top/>
      <bottom style="medium">
        <color indexed="64"/>
      </bottom>
      <diagonal/>
    </border>
    <border>
      <left/>
      <right/>
      <top style="thin">
        <color indexed="64"/>
      </top>
      <bottom/>
      <diagonal/>
    </border>
    <border>
      <left/>
      <right/>
      <top style="dashed">
        <color indexed="64"/>
      </top>
      <bottom/>
      <diagonal/>
    </border>
    <border>
      <left style="thin">
        <color indexed="64"/>
      </left>
      <right/>
      <top/>
      <bottom/>
      <diagonal/>
    </border>
    <border>
      <left/>
      <right style="thin">
        <color indexed="64"/>
      </right>
      <top/>
      <bottom/>
      <diagonal/>
    </border>
    <border>
      <left style="thin">
        <color indexed="64"/>
      </left>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style="thin">
        <color indexed="64"/>
      </left>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bottom style="thin">
        <color theme="4" tint="0.39997558519241921"/>
      </bottom>
      <diagonal/>
    </border>
    <border>
      <left/>
      <right/>
      <top/>
      <bottom style="dashed">
        <color indexed="64"/>
      </bottom>
      <diagonal/>
    </border>
    <border>
      <left/>
      <right/>
      <top/>
      <bottom style="thin">
        <color indexed="64"/>
      </bottom>
      <diagonal/>
    </border>
    <border>
      <left style="thin">
        <color indexed="64"/>
      </left>
      <right/>
      <top/>
      <bottom style="dashed">
        <color auto="1"/>
      </bottom>
      <diagonal/>
    </border>
  </borders>
  <cellStyleXfs count="10">
    <xf numFmtId="0" fontId="0" fillId="0" borderId="0"/>
    <xf numFmtId="0" fontId="36" fillId="0" borderId="0">
      <alignment vertical="top"/>
    </xf>
    <xf numFmtId="0" fontId="36" fillId="0" borderId="0">
      <alignment vertical="top"/>
    </xf>
    <xf numFmtId="0" fontId="13" fillId="0" borderId="0"/>
    <xf numFmtId="164" fontId="5" fillId="0" borderId="0" applyFont="0" applyFill="0" applyBorder="0" applyAlignment="0" applyProtection="0"/>
    <xf numFmtId="0" fontId="45" fillId="0" borderId="0" applyNumberFormat="0" applyFill="0" applyBorder="0" applyAlignment="0" applyProtection="0"/>
    <xf numFmtId="0" fontId="5" fillId="0" borderId="0"/>
    <xf numFmtId="0" fontId="44" fillId="0" borderId="0"/>
    <xf numFmtId="9" fontId="17" fillId="0" borderId="0" applyFont="0" applyFill="0" applyBorder="0" applyAlignment="0" applyProtection="0"/>
    <xf numFmtId="9" fontId="5" fillId="0" borderId="0" applyFont="0" applyFill="0" applyBorder="0" applyAlignment="0" applyProtection="0"/>
  </cellStyleXfs>
  <cellXfs count="361">
    <xf numFmtId="0" fontId="0" fillId="0" borderId="0" xfId="0"/>
    <xf numFmtId="166" fontId="19" fillId="0" borderId="0" xfId="8" applyNumberFormat="1" applyFont="1"/>
    <xf numFmtId="165" fontId="19" fillId="0" borderId="0" xfId="0" applyNumberFormat="1" applyFont="1" applyFill="1" applyBorder="1" applyAlignment="1">
      <alignment horizontal="center"/>
    </xf>
    <xf numFmtId="0" fontId="19" fillId="0" borderId="0" xfId="0" applyFont="1" applyBorder="1"/>
    <xf numFmtId="0" fontId="19" fillId="0" borderId="1"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2" xfId="0" applyFont="1" applyBorder="1" applyAlignment="1">
      <alignment vertical="center"/>
    </xf>
    <xf numFmtId="0" fontId="0" fillId="0" borderId="1" xfId="0" applyFont="1" applyBorder="1"/>
    <xf numFmtId="0" fontId="0" fillId="0" borderId="3" xfId="0" applyFont="1" applyBorder="1"/>
    <xf numFmtId="0" fontId="0" fillId="0" borderId="4" xfId="0" applyFont="1" applyBorder="1"/>
    <xf numFmtId="0" fontId="21" fillId="0" borderId="5" xfId="0" applyFont="1" applyFill="1" applyBorder="1" applyAlignment="1">
      <alignment vertical="center"/>
    </xf>
    <xf numFmtId="0" fontId="21" fillId="0" borderId="6" xfId="0" applyFont="1" applyFill="1" applyBorder="1" applyAlignment="1">
      <alignment horizontal="center" vertical="center"/>
    </xf>
    <xf numFmtId="0" fontId="21" fillId="0" borderId="4" xfId="0" applyFont="1" applyFill="1" applyBorder="1" applyAlignment="1">
      <alignment vertical="center"/>
    </xf>
    <xf numFmtId="0" fontId="19" fillId="0" borderId="5" xfId="0" applyFont="1" applyBorder="1" applyAlignment="1">
      <alignment vertical="center"/>
    </xf>
    <xf numFmtId="0" fontId="21" fillId="0" borderId="7" xfId="0" applyFont="1" applyFill="1" applyBorder="1" applyAlignment="1">
      <alignment vertical="center"/>
    </xf>
    <xf numFmtId="0" fontId="21" fillId="0" borderId="6" xfId="0" applyFont="1" applyFill="1" applyBorder="1" applyAlignment="1">
      <alignment horizontal="center" vertical="center" wrapText="1"/>
    </xf>
    <xf numFmtId="0" fontId="21" fillId="0" borderId="6" xfId="0" applyFont="1" applyBorder="1" applyAlignment="1">
      <alignment vertical="center" wrapText="1"/>
    </xf>
    <xf numFmtId="0" fontId="21" fillId="0" borderId="6" xfId="0" applyFont="1" applyFill="1" applyBorder="1" applyAlignment="1">
      <alignment vertical="center" wrapText="1"/>
    </xf>
    <xf numFmtId="0" fontId="31" fillId="0" borderId="7" xfId="0" applyFont="1" applyBorder="1"/>
    <xf numFmtId="166" fontId="0" fillId="0" borderId="0" xfId="0" applyNumberFormat="1" applyFont="1" applyFill="1" applyBorder="1"/>
    <xf numFmtId="0" fontId="21" fillId="0" borderId="0" xfId="0" applyFont="1" applyFill="1" applyBorder="1" applyAlignment="1">
      <alignment horizontal="center" wrapText="1"/>
    </xf>
    <xf numFmtId="0" fontId="21" fillId="0" borderId="0" xfId="0" applyFont="1" applyFill="1" applyBorder="1" applyAlignment="1">
      <alignment wrapText="1"/>
    </xf>
    <xf numFmtId="0" fontId="0" fillId="0" borderId="0" xfId="0" applyFont="1" applyFill="1"/>
    <xf numFmtId="166" fontId="0" fillId="0" borderId="0" xfId="0" applyNumberFormat="1" applyFont="1"/>
    <xf numFmtId="0" fontId="19" fillId="0" borderId="0" xfId="0" applyFont="1" applyFill="1" applyBorder="1" applyAlignment="1">
      <alignment horizontal="center" vertical="center"/>
    </xf>
    <xf numFmtId="0" fontId="0" fillId="0" borderId="1" xfId="0" applyFont="1" applyBorder="1" applyAlignment="1">
      <alignment horizontal="center"/>
    </xf>
    <xf numFmtId="166" fontId="0" fillId="0" borderId="0" xfId="0" applyNumberFormat="1" applyFont="1" applyFill="1"/>
    <xf numFmtId="0" fontId="0" fillId="0" borderId="4" xfId="0" applyFont="1" applyBorder="1" applyAlignment="1">
      <alignment horizontal="center"/>
    </xf>
    <xf numFmtId="0" fontId="0" fillId="0" borderId="0" xfId="0" applyFont="1" applyAlignment="1">
      <alignment horizontal="center"/>
    </xf>
    <xf numFmtId="0" fontId="21" fillId="0" borderId="3" xfId="0" applyFont="1" applyFill="1" applyBorder="1" applyAlignment="1">
      <alignment vertical="center" wrapText="1"/>
    </xf>
    <xf numFmtId="0" fontId="21" fillId="2" borderId="3" xfId="0" applyFont="1" applyFill="1" applyBorder="1" applyAlignment="1">
      <alignment horizontal="left" vertical="center" wrapText="1"/>
    </xf>
    <xf numFmtId="0" fontId="21" fillId="0" borderId="3" xfId="0" applyFont="1" applyBorder="1" applyAlignment="1">
      <alignment vertical="center" wrapText="1"/>
    </xf>
    <xf numFmtId="0" fontId="21" fillId="2" borderId="3" xfId="0" applyFont="1" applyFill="1" applyBorder="1" applyAlignment="1">
      <alignment vertical="center" wrapText="1"/>
    </xf>
    <xf numFmtId="0" fontId="21" fillId="0" borderId="8" xfId="0" applyFont="1" applyFill="1" applyBorder="1" applyAlignment="1">
      <alignment vertical="center" wrapText="1"/>
    </xf>
    <xf numFmtId="0" fontId="21" fillId="0"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0" borderId="1" xfId="0" applyFont="1" applyBorder="1" applyAlignment="1">
      <alignment horizontal="center" vertical="center" wrapText="1"/>
    </xf>
    <xf numFmtId="0" fontId="21" fillId="2" borderId="8" xfId="0" applyFont="1" applyFill="1" applyBorder="1" applyAlignment="1">
      <alignment vertical="center" wrapText="1"/>
    </xf>
    <xf numFmtId="0" fontId="21" fillId="2" borderId="9" xfId="0" applyFont="1" applyFill="1" applyBorder="1" applyAlignment="1">
      <alignment horizontal="center" vertical="center" wrapText="1"/>
    </xf>
    <xf numFmtId="166" fontId="0" fillId="0" borderId="10" xfId="0" applyNumberFormat="1" applyFont="1" applyFill="1" applyBorder="1" applyAlignment="1">
      <alignment horizontal="center" vertical="center"/>
    </xf>
    <xf numFmtId="166" fontId="0" fillId="2" borderId="10" xfId="0" applyNumberFormat="1" applyFont="1" applyFill="1" applyBorder="1" applyAlignment="1">
      <alignment horizontal="center" vertical="center"/>
    </xf>
    <xf numFmtId="166" fontId="0" fillId="2" borderId="11" xfId="0" applyNumberFormat="1" applyFont="1" applyFill="1" applyBorder="1" applyAlignment="1">
      <alignment horizontal="center" vertical="center"/>
    </xf>
    <xf numFmtId="166" fontId="0" fillId="2" borderId="12" xfId="0" applyNumberFormat="1" applyFont="1" applyFill="1" applyBorder="1" applyAlignment="1">
      <alignment horizontal="center" vertical="center"/>
    </xf>
    <xf numFmtId="166" fontId="0" fillId="2" borderId="13" xfId="0" applyNumberFormat="1" applyFont="1" applyFill="1" applyBorder="1" applyAlignment="1">
      <alignment horizontal="center" vertical="center"/>
    </xf>
    <xf numFmtId="166" fontId="0" fillId="0" borderId="14" xfId="0" applyNumberFormat="1" applyFont="1" applyFill="1" applyBorder="1" applyAlignment="1">
      <alignment horizontal="center" vertical="center"/>
    </xf>
    <xf numFmtId="166" fontId="0" fillId="0" borderId="12" xfId="0" applyNumberFormat="1" applyFont="1" applyBorder="1" applyAlignment="1">
      <alignment horizontal="center" vertical="center"/>
    </xf>
    <xf numFmtId="166" fontId="0" fillId="0" borderId="13" xfId="0" applyNumberFormat="1" applyFont="1" applyBorder="1" applyAlignment="1">
      <alignment horizontal="center" vertical="center"/>
    </xf>
    <xf numFmtId="166" fontId="0" fillId="0" borderId="11" xfId="0" applyNumberFormat="1" applyFont="1" applyFill="1" applyBorder="1" applyAlignment="1">
      <alignment horizontal="center" vertical="center"/>
    </xf>
    <xf numFmtId="166" fontId="0" fillId="0" borderId="12" xfId="0" applyNumberFormat="1" applyFont="1" applyFill="1" applyBorder="1" applyAlignment="1">
      <alignment horizontal="center" vertical="center"/>
    </xf>
    <xf numFmtId="166" fontId="0" fillId="0" borderId="13" xfId="0" applyNumberFormat="1" applyFont="1" applyFill="1" applyBorder="1" applyAlignment="1">
      <alignment horizontal="center" vertical="center"/>
    </xf>
    <xf numFmtId="166" fontId="0" fillId="2" borderId="15" xfId="0" applyNumberFormat="1" applyFont="1" applyFill="1" applyBorder="1" applyAlignment="1">
      <alignment horizontal="center" vertical="center"/>
    </xf>
    <xf numFmtId="166" fontId="0" fillId="2" borderId="16" xfId="0" applyNumberFormat="1" applyFont="1" applyFill="1" applyBorder="1" applyAlignment="1">
      <alignment horizontal="center" vertical="center"/>
    </xf>
    <xf numFmtId="166" fontId="0" fillId="2" borderId="17" xfId="0" applyNumberFormat="1" applyFont="1" applyFill="1" applyBorder="1" applyAlignment="1">
      <alignment horizontal="center" vertical="center"/>
    </xf>
    <xf numFmtId="0" fontId="19" fillId="0" borderId="18" xfId="0" applyFont="1" applyFill="1" applyBorder="1" applyAlignment="1">
      <alignment horizontal="center" vertical="center" wrapText="1"/>
    </xf>
    <xf numFmtId="0" fontId="0" fillId="0" borderId="0" xfId="0" applyFill="1"/>
    <xf numFmtId="165" fontId="0" fillId="0" borderId="0" xfId="0" applyNumberFormat="1" applyFont="1" applyFill="1" applyBorder="1" applyAlignment="1">
      <alignment horizontal="center"/>
    </xf>
    <xf numFmtId="166" fontId="0" fillId="0" borderId="15" xfId="0" applyNumberFormat="1" applyFont="1" applyFill="1" applyBorder="1" applyAlignment="1">
      <alignment horizontal="center" vertical="center"/>
    </xf>
    <xf numFmtId="166" fontId="0" fillId="0" borderId="16" xfId="0" applyNumberFormat="1" applyFont="1" applyFill="1" applyBorder="1" applyAlignment="1">
      <alignment horizontal="center" vertical="center"/>
    </xf>
    <xf numFmtId="166" fontId="0" fillId="0" borderId="17" xfId="0" applyNumberFormat="1" applyFont="1" applyFill="1" applyBorder="1" applyAlignment="1">
      <alignment horizontal="center" vertical="center"/>
    </xf>
    <xf numFmtId="165" fontId="19" fillId="0" borderId="0" xfId="8" applyNumberFormat="1" applyFont="1" applyFill="1" applyBorder="1" applyAlignment="1">
      <alignment horizontal="center"/>
    </xf>
    <xf numFmtId="165" fontId="0" fillId="0" borderId="0" xfId="0" applyNumberFormat="1"/>
    <xf numFmtId="173" fontId="19" fillId="0" borderId="0" xfId="8" applyNumberFormat="1" applyFont="1"/>
    <xf numFmtId="166" fontId="0" fillId="0" borderId="19" xfId="0" applyNumberFormat="1" applyFont="1" applyFill="1" applyBorder="1" applyAlignment="1">
      <alignment horizontal="center" vertical="center"/>
    </xf>
    <xf numFmtId="166" fontId="0" fillId="0" borderId="20" xfId="0" applyNumberFormat="1" applyFont="1" applyFill="1" applyBorder="1" applyAlignment="1">
      <alignment horizontal="center" vertical="center"/>
    </xf>
    <xf numFmtId="166" fontId="0" fillId="0" borderId="9" xfId="0" applyNumberFormat="1" applyFont="1" applyFill="1" applyBorder="1" applyAlignment="1">
      <alignment horizontal="center" vertical="center"/>
    </xf>
    <xf numFmtId="166" fontId="0" fillId="0" borderId="11" xfId="0" applyNumberFormat="1" applyFont="1" applyBorder="1" applyAlignment="1">
      <alignment horizontal="center" vertical="center"/>
    </xf>
    <xf numFmtId="172" fontId="0" fillId="0" borderId="0" xfId="0" applyNumberFormat="1"/>
    <xf numFmtId="0" fontId="16" fillId="0" borderId="0" xfId="0" applyFont="1" applyFill="1" applyBorder="1"/>
    <xf numFmtId="0" fontId="21" fillId="0" borderId="0" xfId="0" applyFont="1"/>
    <xf numFmtId="0" fontId="0" fillId="0" borderId="0" xfId="0" applyAlignment="1">
      <alignment horizontal="left"/>
    </xf>
    <xf numFmtId="0" fontId="19" fillId="0" borderId="0" xfId="0" applyFont="1" applyFill="1" applyBorder="1"/>
    <xf numFmtId="0" fontId="15" fillId="0" borderId="0" xfId="0" applyFont="1" applyFill="1" applyBorder="1"/>
    <xf numFmtId="0" fontId="14" fillId="0" borderId="0" xfId="0" applyFont="1"/>
    <xf numFmtId="0" fontId="21" fillId="0" borderId="0" xfId="0" applyFont="1" applyAlignment="1">
      <alignment horizontal="center"/>
    </xf>
    <xf numFmtId="174" fontId="0" fillId="0" borderId="0" xfId="0" applyNumberFormat="1"/>
    <xf numFmtId="0" fontId="12" fillId="0" borderId="0" xfId="0" applyFont="1" applyFill="1" applyBorder="1"/>
    <xf numFmtId="0" fontId="11" fillId="0" borderId="0" xfId="0" applyFont="1" applyFill="1" applyBorder="1"/>
    <xf numFmtId="0" fontId="10" fillId="0" borderId="0" xfId="0" applyFont="1" applyFill="1" applyBorder="1"/>
    <xf numFmtId="0" fontId="9" fillId="3" borderId="0" xfId="0" applyFont="1" applyFill="1"/>
    <xf numFmtId="0" fontId="24" fillId="3" borderId="0" xfId="0" applyFont="1" applyFill="1" applyBorder="1"/>
    <xf numFmtId="0" fontId="21" fillId="3" borderId="0" xfId="0" applyFont="1" applyFill="1" applyBorder="1" applyAlignment="1">
      <alignment wrapText="1"/>
    </xf>
    <xf numFmtId="0" fontId="21" fillId="3" borderId="0" xfId="0" applyFont="1" applyFill="1" applyBorder="1" applyAlignment="1"/>
    <xf numFmtId="0" fontId="9" fillId="3" borderId="0" xfId="0" quotePrefix="1" applyFont="1" applyFill="1" applyAlignment="1">
      <alignment horizontal="right"/>
    </xf>
    <xf numFmtId="165" fontId="9" fillId="3" borderId="0" xfId="0" applyNumberFormat="1" applyFont="1" applyFill="1" applyBorder="1" applyAlignment="1">
      <alignment horizontal="right" indent="3"/>
    </xf>
    <xf numFmtId="0" fontId="9" fillId="3" borderId="5" xfId="0" applyFont="1" applyFill="1" applyBorder="1"/>
    <xf numFmtId="0" fontId="21" fillId="3" borderId="5" xfId="0" applyFont="1" applyFill="1" applyBorder="1" applyAlignment="1">
      <alignment horizontal="left"/>
    </xf>
    <xf numFmtId="0" fontId="9" fillId="3" borderId="0" xfId="0" applyFont="1" applyFill="1" applyBorder="1"/>
    <xf numFmtId="0" fontId="9" fillId="3" borderId="0" xfId="0" applyFont="1" applyFill="1" applyAlignment="1"/>
    <xf numFmtId="0" fontId="9" fillId="3" borderId="0" xfId="0" applyFont="1" applyFill="1" applyBorder="1" applyAlignment="1">
      <alignment horizontal="center"/>
    </xf>
    <xf numFmtId="0" fontId="21" fillId="3" borderId="20" xfId="0" applyFont="1" applyFill="1" applyBorder="1" applyAlignment="1">
      <alignment horizontal="left"/>
    </xf>
    <xf numFmtId="0" fontId="9" fillId="3" borderId="5" xfId="0" applyFont="1" applyFill="1" applyBorder="1" applyAlignment="1">
      <alignment horizontal="center"/>
    </xf>
    <xf numFmtId="0" fontId="29" fillId="3" borderId="0" xfId="0" applyFont="1" applyFill="1" applyAlignment="1">
      <alignment horizontal="right"/>
    </xf>
    <xf numFmtId="0" fontId="9" fillId="3" borderId="0" xfId="0" applyFont="1" applyFill="1" applyAlignment="1">
      <alignment horizontal="center"/>
    </xf>
    <xf numFmtId="0" fontId="29" fillId="3" borderId="20" xfId="0" applyFont="1" applyFill="1" applyBorder="1" applyAlignment="1">
      <alignment horizontal="left"/>
    </xf>
    <xf numFmtId="0" fontId="22" fillId="3" borderId="0" xfId="0" applyFont="1" applyFill="1" applyBorder="1"/>
    <xf numFmtId="0" fontId="9" fillId="3" borderId="0" xfId="0" applyFont="1" applyFill="1" applyBorder="1" applyAlignment="1">
      <alignment vertical="center"/>
    </xf>
    <xf numFmtId="165" fontId="9" fillId="3" borderId="5" xfId="0" applyNumberFormat="1" applyFont="1" applyFill="1" applyBorder="1" applyAlignment="1">
      <alignment horizontal="center"/>
    </xf>
    <xf numFmtId="0" fontId="21" fillId="3" borderId="5" xfId="0" applyFont="1" applyFill="1" applyBorder="1" applyAlignment="1">
      <alignment horizontal="left" vertical="center"/>
    </xf>
    <xf numFmtId="0" fontId="26" fillId="3" borderId="0" xfId="0" applyFont="1" applyFill="1" applyBorder="1" applyAlignment="1">
      <alignment horizontal="right"/>
    </xf>
    <xf numFmtId="0" fontId="9" fillId="3" borderId="0" xfId="0" applyFont="1" applyFill="1" applyBorder="1" applyAlignment="1">
      <alignment horizontal="centerContinuous"/>
    </xf>
    <xf numFmtId="0" fontId="18" fillId="3" borderId="0" xfId="0" applyFont="1" applyFill="1" applyBorder="1" applyAlignment="1">
      <alignment horizontal="centerContinuous"/>
    </xf>
    <xf numFmtId="165" fontId="22" fillId="3" borderId="0" xfId="0" applyNumberFormat="1" applyFont="1" applyFill="1" applyBorder="1" applyAlignment="1">
      <alignment horizontal="center"/>
    </xf>
    <xf numFmtId="0" fontId="21" fillId="3" borderId="0" xfId="0" applyFont="1" applyFill="1" applyBorder="1" applyAlignment="1">
      <alignment vertical="center"/>
    </xf>
    <xf numFmtId="0" fontId="24" fillId="3" borderId="0" xfId="0" applyFont="1" applyFill="1" applyBorder="1" applyAlignment="1">
      <alignment vertical="center"/>
    </xf>
    <xf numFmtId="165" fontId="9" fillId="3" borderId="0" xfId="0" applyNumberFormat="1" applyFont="1" applyFill="1" applyAlignment="1">
      <alignment horizontal="center"/>
    </xf>
    <xf numFmtId="166" fontId="9" fillId="3" borderId="0" xfId="0" applyNumberFormat="1" applyFont="1" applyFill="1"/>
    <xf numFmtId="0" fontId="24" fillId="3" borderId="0" xfId="0" applyFont="1" applyFill="1" applyAlignment="1">
      <alignment horizontal="center"/>
    </xf>
    <xf numFmtId="170" fontId="9" fillId="3" borderId="0" xfId="0" applyNumberFormat="1" applyFont="1" applyFill="1" applyBorder="1" applyAlignment="1">
      <alignment horizontal="center"/>
    </xf>
    <xf numFmtId="0" fontId="24" fillId="3" borderId="5" xfId="0" applyFont="1" applyFill="1" applyBorder="1" applyAlignment="1">
      <alignment vertical="center"/>
    </xf>
    <xf numFmtId="0" fontId="9" fillId="3" borderId="20" xfId="0" applyFont="1" applyFill="1" applyBorder="1" applyAlignment="1">
      <alignment horizontal="left" vertical="top"/>
    </xf>
    <xf numFmtId="1" fontId="9" fillId="3" borderId="0" xfId="0" applyNumberFormat="1" applyFont="1" applyFill="1" applyAlignment="1">
      <alignment horizontal="center"/>
    </xf>
    <xf numFmtId="0" fontId="21" fillId="3" borderId="0" xfId="0" applyFont="1" applyFill="1" applyBorder="1" applyAlignment="1">
      <alignment horizontal="left"/>
    </xf>
    <xf numFmtId="1" fontId="22" fillId="3" borderId="0" xfId="0" applyNumberFormat="1" applyFont="1" applyFill="1" applyBorder="1" applyAlignment="1">
      <alignment horizontal="center"/>
    </xf>
    <xf numFmtId="1" fontId="9" fillId="3" borderId="0" xfId="0" applyNumberFormat="1" applyFont="1" applyFill="1" applyBorder="1" applyAlignment="1">
      <alignment horizontal="center"/>
    </xf>
    <xf numFmtId="165" fontId="9" fillId="3" borderId="0" xfId="0" applyNumberFormat="1" applyFont="1" applyFill="1" applyBorder="1" applyAlignment="1">
      <alignment horizontal="center"/>
    </xf>
    <xf numFmtId="0" fontId="8" fillId="0" borderId="0" xfId="0" applyFont="1" applyFill="1" applyBorder="1"/>
    <xf numFmtId="0" fontId="8" fillId="3" borderId="0" xfId="0" applyFont="1" applyFill="1" applyBorder="1"/>
    <xf numFmtId="0" fontId="8" fillId="3" borderId="0" xfId="0" applyFont="1" applyFill="1" applyBorder="1" applyAlignment="1">
      <alignment horizontal="left"/>
    </xf>
    <xf numFmtId="2" fontId="0" fillId="0" borderId="0" xfId="0" applyNumberFormat="1"/>
    <xf numFmtId="0" fontId="37" fillId="0" borderId="0" xfId="0" applyFont="1" applyAlignment="1">
      <alignment horizontal="center" vertical="center" wrapText="1"/>
    </xf>
    <xf numFmtId="0" fontId="0" fillId="0" borderId="0" xfId="0" applyAlignment="1">
      <alignment vertical="center" wrapText="1"/>
    </xf>
    <xf numFmtId="0" fontId="7" fillId="0" borderId="0" xfId="0" applyFont="1" applyFill="1" applyBorder="1"/>
    <xf numFmtId="0" fontId="9" fillId="3" borderId="0" xfId="0" applyFont="1" applyFill="1" applyBorder="1" applyAlignment="1">
      <alignment horizontal="left"/>
    </xf>
    <xf numFmtId="0" fontId="7" fillId="3" borderId="0" xfId="0" applyFont="1" applyFill="1" applyBorder="1"/>
    <xf numFmtId="0" fontId="38" fillId="0" borderId="0" xfId="0" applyFont="1" applyAlignment="1">
      <alignment horizontal="center" vertical="center" wrapText="1"/>
    </xf>
    <xf numFmtId="0" fontId="0" fillId="4" borderId="0" xfId="0" applyFill="1"/>
    <xf numFmtId="0" fontId="21" fillId="3" borderId="0" xfId="0" applyFont="1" applyFill="1" applyBorder="1"/>
    <xf numFmtId="0" fontId="7" fillId="3" borderId="0" xfId="0" applyFont="1" applyFill="1" applyBorder="1" applyAlignment="1">
      <alignment horizontal="left"/>
    </xf>
    <xf numFmtId="0" fontId="39" fillId="0" borderId="0" xfId="0" applyFont="1" applyAlignment="1">
      <alignment horizontal="center" vertical="center" wrapText="1"/>
    </xf>
    <xf numFmtId="0" fontId="6" fillId="0" borderId="0" xfId="0" applyFont="1" applyFill="1" applyBorder="1"/>
    <xf numFmtId="0" fontId="6" fillId="3" borderId="0" xfId="0" applyFont="1" applyFill="1" applyBorder="1"/>
    <xf numFmtId="0" fontId="6" fillId="3" borderId="0" xfId="0" applyFont="1" applyFill="1" applyBorder="1" applyAlignment="1">
      <alignment horizontal="left"/>
    </xf>
    <xf numFmtId="0" fontId="5" fillId="3" borderId="0" xfId="0" applyFont="1" applyFill="1" applyBorder="1"/>
    <xf numFmtId="0" fontId="29" fillId="3" borderId="0" xfId="0" applyFont="1" applyFill="1" applyBorder="1" applyAlignment="1">
      <alignment horizontal="right"/>
    </xf>
    <xf numFmtId="0" fontId="3" fillId="3" borderId="0" xfId="0" applyFont="1" applyFill="1" applyBorder="1"/>
    <xf numFmtId="0" fontId="3" fillId="3" borderId="0" xfId="0" applyFont="1" applyFill="1" applyBorder="1" applyAlignment="1">
      <alignment horizontal="left"/>
    </xf>
    <xf numFmtId="0" fontId="2" fillId="3" borderId="0" xfId="0" applyFont="1" applyFill="1" applyBorder="1"/>
    <xf numFmtId="0" fontId="24" fillId="3" borderId="21" xfId="0" applyFont="1" applyFill="1" applyBorder="1" applyAlignment="1"/>
    <xf numFmtId="0" fontId="1" fillId="3" borderId="0" xfId="0" applyFont="1" applyFill="1" applyBorder="1" applyAlignment="1">
      <alignment horizontal="left"/>
    </xf>
    <xf numFmtId="0" fontId="47" fillId="3" borderId="0" xfId="7" applyFont="1" applyFill="1"/>
    <xf numFmtId="0" fontId="48" fillId="3" borderId="0" xfId="7" applyFont="1" applyFill="1" applyAlignment="1">
      <alignment horizontal="left"/>
    </xf>
    <xf numFmtId="0" fontId="49" fillId="3" borderId="0" xfId="7" applyFont="1" applyFill="1" applyAlignment="1">
      <alignment horizontal="center"/>
    </xf>
    <xf numFmtId="0" fontId="50" fillId="3" borderId="0" xfId="7" applyFont="1" applyFill="1"/>
    <xf numFmtId="0" fontId="45" fillId="3" borderId="0" xfId="5" applyFill="1"/>
    <xf numFmtId="0" fontId="44" fillId="3" borderId="0" xfId="7" applyFill="1"/>
    <xf numFmtId="49" fontId="44" fillId="3" borderId="0" xfId="7" applyNumberFormat="1" applyFill="1"/>
    <xf numFmtId="165" fontId="1" fillId="3" borderId="0" xfId="7" applyNumberFormat="1" applyFont="1" applyFill="1"/>
    <xf numFmtId="49" fontId="44" fillId="3" borderId="22" xfId="7" applyNumberFormat="1" applyFill="1" applyBorder="1"/>
    <xf numFmtId="165" fontId="44" fillId="3" borderId="22" xfId="7" applyNumberFormat="1" applyFill="1" applyBorder="1"/>
    <xf numFmtId="165" fontId="44" fillId="3" borderId="0" xfId="7" applyNumberFormat="1" applyFill="1"/>
    <xf numFmtId="0" fontId="44" fillId="3" borderId="0" xfId="7" applyNumberFormat="1" applyFill="1" applyAlignment="1">
      <alignment horizontal="left"/>
    </xf>
    <xf numFmtId="0" fontId="50" fillId="3" borderId="0" xfId="0" applyFont="1" applyFill="1"/>
    <xf numFmtId="0" fontId="47" fillId="3" borderId="0" xfId="0" applyFont="1" applyFill="1"/>
    <xf numFmtId="165" fontId="9" fillId="3" borderId="0" xfId="0" applyNumberFormat="1" applyFont="1" applyFill="1" applyBorder="1" applyAlignment="1"/>
    <xf numFmtId="165" fontId="9" fillId="3" borderId="5" xfId="0" applyNumberFormat="1" applyFont="1" applyFill="1" applyBorder="1" applyAlignment="1"/>
    <xf numFmtId="165" fontId="21" fillId="3" borderId="0" xfId="0" applyNumberFormat="1" applyFont="1" applyFill="1" applyBorder="1" applyAlignment="1">
      <alignment wrapText="1"/>
    </xf>
    <xf numFmtId="168" fontId="9" fillId="3" borderId="0" xfId="0" applyNumberFormat="1" applyFont="1" applyFill="1" applyBorder="1" applyAlignment="1">
      <alignment horizontal="center"/>
    </xf>
    <xf numFmtId="1" fontId="21" fillId="3" borderId="0" xfId="0" applyNumberFormat="1" applyFont="1" applyFill="1" applyBorder="1" applyAlignment="1">
      <alignment horizontal="right"/>
    </xf>
    <xf numFmtId="1" fontId="21" fillId="3" borderId="23" xfId="0" applyNumberFormat="1" applyFont="1" applyFill="1" applyBorder="1" applyAlignment="1">
      <alignment horizontal="right"/>
    </xf>
    <xf numFmtId="0" fontId="20" fillId="3" borderId="0" xfId="0" applyFont="1" applyFill="1" applyBorder="1" applyAlignment="1">
      <alignment horizontal="right"/>
    </xf>
    <xf numFmtId="0" fontId="20" fillId="3" borderId="23" xfId="0" applyFont="1" applyFill="1" applyBorder="1" applyAlignment="1">
      <alignment horizontal="right"/>
    </xf>
    <xf numFmtId="165" fontId="9" fillId="3" borderId="0" xfId="0" applyNumberFormat="1" applyFont="1" applyFill="1" applyBorder="1" applyAlignment="1">
      <alignment horizontal="right"/>
    </xf>
    <xf numFmtId="165" fontId="9" fillId="3" borderId="5" xfId="0" applyNumberFormat="1" applyFont="1" applyFill="1" applyBorder="1" applyAlignment="1">
      <alignment horizontal="right"/>
    </xf>
    <xf numFmtId="165" fontId="9" fillId="3" borderId="0" xfId="0" applyNumberFormat="1" applyFont="1" applyFill="1" applyAlignment="1">
      <alignment horizontal="right"/>
    </xf>
    <xf numFmtId="165" fontId="9" fillId="3" borderId="0" xfId="0" applyNumberFormat="1" applyFont="1" applyFill="1" applyBorder="1" applyAlignment="1">
      <alignment horizontal="right" vertical="center"/>
    </xf>
    <xf numFmtId="0" fontId="1" fillId="3" borderId="0" xfId="0" applyFont="1" applyFill="1" applyAlignment="1">
      <alignment horizontal="left"/>
    </xf>
    <xf numFmtId="1" fontId="9" fillId="3" borderId="0" xfId="0" applyNumberFormat="1" applyFont="1" applyFill="1" applyAlignment="1">
      <alignment horizontal="right"/>
    </xf>
    <xf numFmtId="165" fontId="20" fillId="3" borderId="5" xfId="0" applyNumberFormat="1" applyFont="1" applyFill="1" applyBorder="1" applyAlignment="1">
      <alignment horizontal="right"/>
    </xf>
    <xf numFmtId="0" fontId="4" fillId="3" borderId="0" xfId="0" applyFont="1" applyFill="1" applyBorder="1" applyAlignment="1">
      <alignment horizontal="right"/>
    </xf>
    <xf numFmtId="175" fontId="9" fillId="3" borderId="0" xfId="0" applyNumberFormat="1" applyFont="1" applyFill="1"/>
    <xf numFmtId="169" fontId="9" fillId="3" borderId="0" xfId="8" applyNumberFormat="1" applyFont="1" applyFill="1" applyAlignment="1">
      <alignment horizontal="right"/>
    </xf>
    <xf numFmtId="0" fontId="21" fillId="3" borderId="0" xfId="0" applyFont="1" applyFill="1" applyAlignment="1">
      <alignment horizontal="center" vertical="center" wrapText="1"/>
    </xf>
    <xf numFmtId="0" fontId="1" fillId="3" borderId="0" xfId="0" applyFont="1" applyFill="1" applyAlignment="1">
      <alignment vertical="center" wrapText="1"/>
    </xf>
    <xf numFmtId="169" fontId="9" fillId="3" borderId="0" xfId="0" applyNumberFormat="1" applyFont="1" applyFill="1"/>
    <xf numFmtId="176" fontId="9" fillId="3" borderId="0" xfId="0" applyNumberFormat="1" applyFont="1" applyFill="1"/>
    <xf numFmtId="171" fontId="9" fillId="3" borderId="0" xfId="0" applyNumberFormat="1" applyFont="1" applyFill="1"/>
    <xf numFmtId="171" fontId="9" fillId="3" borderId="0" xfId="0" applyNumberFormat="1" applyFont="1" applyFill="1" applyAlignment="1">
      <alignment horizontal="center"/>
    </xf>
    <xf numFmtId="165" fontId="9" fillId="3" borderId="24" xfId="0" applyNumberFormat="1" applyFont="1" applyFill="1" applyBorder="1" applyAlignment="1"/>
    <xf numFmtId="0" fontId="1" fillId="3" borderId="0" xfId="0" applyFont="1" applyFill="1" applyBorder="1"/>
    <xf numFmtId="1" fontId="21" fillId="3" borderId="0" xfId="0" applyNumberFormat="1" applyFont="1" applyFill="1" applyBorder="1" applyAlignment="1">
      <alignment horizontal="center" vertical="top" wrapText="1"/>
    </xf>
    <xf numFmtId="1" fontId="21" fillId="3" borderId="0" xfId="0" applyNumberFormat="1" applyFont="1" applyFill="1" applyBorder="1" applyAlignment="1">
      <alignment horizontal="center"/>
    </xf>
    <xf numFmtId="170" fontId="9" fillId="3" borderId="0" xfId="0" applyNumberFormat="1" applyFont="1" applyFill="1" applyBorder="1" applyAlignment="1">
      <alignment horizontal="center" vertical="center"/>
    </xf>
    <xf numFmtId="0" fontId="24" fillId="3" borderId="0" xfId="0" applyFont="1" applyFill="1" applyBorder="1" applyAlignment="1">
      <alignment wrapText="1"/>
    </xf>
    <xf numFmtId="0" fontId="24" fillId="3" borderId="0" xfId="0" applyFont="1" applyFill="1" applyBorder="1" applyAlignment="1"/>
    <xf numFmtId="0" fontId="0" fillId="3" borderId="0" xfId="0" applyFill="1" applyBorder="1" applyAlignment="1"/>
    <xf numFmtId="0" fontId="29" fillId="3" borderId="0" xfId="0" applyFont="1" applyFill="1" applyBorder="1" applyAlignment="1">
      <alignment horizontal="left"/>
    </xf>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165" fontId="20" fillId="3" borderId="0" xfId="0" applyNumberFormat="1" applyFont="1" applyFill="1" applyBorder="1" applyAlignment="1">
      <alignment horizontal="right"/>
    </xf>
    <xf numFmtId="0" fontId="24" fillId="3" borderId="0" xfId="0" applyFont="1" applyFill="1" applyBorder="1" applyAlignment="1"/>
    <xf numFmtId="0" fontId="9" fillId="3" borderId="24" xfId="0" applyFont="1" applyFill="1" applyBorder="1"/>
    <xf numFmtId="0" fontId="9" fillId="3" borderId="0" xfId="0" applyFont="1" applyFill="1" applyBorder="1" applyAlignment="1"/>
    <xf numFmtId="165" fontId="9" fillId="3" borderId="20" xfId="0" applyNumberFormat="1" applyFont="1" applyFill="1" applyBorder="1" applyAlignment="1"/>
    <xf numFmtId="165" fontId="8" fillId="3" borderId="20" xfId="0" applyNumberFormat="1" applyFont="1" applyFill="1" applyBorder="1" applyAlignment="1"/>
    <xf numFmtId="0" fontId="1" fillId="3" borderId="0" xfId="0" applyFont="1" applyFill="1" applyBorder="1" applyAlignment="1">
      <alignment horizontal="centerContinuous"/>
    </xf>
    <xf numFmtId="0" fontId="1" fillId="3" borderId="0" xfId="0" applyFont="1" applyFill="1" applyBorder="1" applyAlignment="1">
      <alignment horizontal="center"/>
    </xf>
    <xf numFmtId="165" fontId="1" fillId="3" borderId="0" xfId="0" applyNumberFormat="1" applyFont="1" applyFill="1" applyBorder="1" applyAlignment="1">
      <alignment horizontal="center"/>
    </xf>
    <xf numFmtId="165" fontId="20" fillId="3" borderId="0" xfId="0" applyNumberFormat="1" applyFont="1" applyFill="1" applyBorder="1" applyAlignment="1">
      <alignment horizontal="center"/>
    </xf>
    <xf numFmtId="0" fontId="21" fillId="3" borderId="27" xfId="0" applyFont="1" applyFill="1" applyBorder="1" applyAlignment="1">
      <alignment horizontal="centerContinuous" vertical="center"/>
    </xf>
    <xf numFmtId="0" fontId="1" fillId="3" borderId="27" xfId="0" applyFont="1" applyFill="1" applyBorder="1" applyAlignment="1">
      <alignment horizontal="centerContinuous" vertical="center"/>
    </xf>
    <xf numFmtId="0" fontId="21" fillId="3" borderId="5" xfId="0" applyFont="1" applyFill="1" applyBorder="1" applyAlignment="1">
      <alignment horizontal="center" vertical="center"/>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3" borderId="23" xfId="0" applyFont="1" applyFill="1" applyBorder="1" applyAlignment="1">
      <alignment horizontal="center" vertical="center" wrapText="1"/>
    </xf>
    <xf numFmtId="0" fontId="1" fillId="3" borderId="20" xfId="0" applyFont="1" applyFill="1" applyBorder="1" applyAlignment="1">
      <alignment horizontal="center" vertical="center"/>
    </xf>
    <xf numFmtId="0" fontId="21" fillId="3" borderId="28" xfId="0" applyFont="1" applyFill="1" applyBorder="1" applyAlignment="1">
      <alignment horizontal="center" vertical="center" wrapText="1"/>
    </xf>
    <xf numFmtId="0" fontId="1" fillId="3" borderId="23" xfId="0" applyFont="1" applyFill="1" applyBorder="1" applyAlignment="1">
      <alignment horizontal="center"/>
    </xf>
    <xf numFmtId="1" fontId="21" fillId="3" borderId="23" xfId="0" applyNumberFormat="1" applyFont="1" applyFill="1" applyBorder="1" applyAlignment="1">
      <alignment horizontal="center"/>
    </xf>
    <xf numFmtId="1" fontId="21" fillId="3" borderId="24" xfId="0" applyNumberFormat="1" applyFont="1" applyFill="1" applyBorder="1" applyAlignment="1">
      <alignment horizontal="center"/>
    </xf>
    <xf numFmtId="0" fontId="1" fillId="3" borderId="0" xfId="0" applyFont="1" applyFill="1"/>
    <xf numFmtId="1" fontId="24" fillId="3" borderId="0" xfId="0" applyNumberFormat="1" applyFont="1" applyFill="1" applyAlignment="1">
      <alignment horizontal="center"/>
    </xf>
    <xf numFmtId="0" fontId="1" fillId="3" borderId="0" xfId="0" applyFont="1" applyFill="1" applyAlignment="1">
      <alignment horizontal="center"/>
    </xf>
    <xf numFmtId="1" fontId="1" fillId="3" borderId="0" xfId="0" applyNumberFormat="1" applyFont="1" applyFill="1" applyAlignment="1">
      <alignment horizontal="center"/>
    </xf>
    <xf numFmtId="0" fontId="1" fillId="3" borderId="5" xfId="0" applyFont="1" applyFill="1" applyBorder="1"/>
    <xf numFmtId="0" fontId="1" fillId="3" borderId="20" xfId="0" applyFont="1" applyFill="1" applyBorder="1"/>
    <xf numFmtId="0" fontId="21" fillId="3" borderId="0" xfId="0" applyFont="1" applyFill="1" applyAlignment="1">
      <alignment vertical="center"/>
    </xf>
    <xf numFmtId="0" fontId="0" fillId="3" borderId="0" xfId="0" applyFill="1" applyAlignment="1">
      <alignment vertical="center"/>
    </xf>
    <xf numFmtId="0" fontId="0" fillId="3" borderId="0" xfId="0" applyFill="1"/>
    <xf numFmtId="0" fontId="9" fillId="3" borderId="21" xfId="0" applyFont="1" applyFill="1" applyBorder="1"/>
    <xf numFmtId="0" fontId="21" fillId="3" borderId="21" xfId="0" applyFont="1" applyFill="1" applyBorder="1" applyAlignment="1">
      <alignment horizontal="center" vertical="center" wrapText="1"/>
    </xf>
    <xf numFmtId="0" fontId="1" fillId="3" borderId="21" xfId="0" applyFont="1" applyFill="1" applyBorder="1" applyAlignment="1">
      <alignment vertical="center" wrapText="1"/>
    </xf>
    <xf numFmtId="0" fontId="1" fillId="3" borderId="0" xfId="0" applyFont="1" applyFill="1" applyBorder="1" applyAlignment="1">
      <alignment horizontal="right" vertical="center" wrapText="1"/>
    </xf>
    <xf numFmtId="165" fontId="1" fillId="3" borderId="0" xfId="0" applyNumberFormat="1" applyFont="1" applyFill="1" applyAlignment="1">
      <alignment horizontal="right"/>
    </xf>
    <xf numFmtId="0" fontId="1" fillId="3" borderId="5" xfId="0" applyFont="1" applyFill="1" applyBorder="1" applyAlignment="1">
      <alignment horizontal="right" vertical="center" wrapText="1"/>
    </xf>
    <xf numFmtId="0" fontId="1" fillId="3" borderId="0" xfId="0" applyFont="1" applyFill="1" applyBorder="1" applyAlignment="1">
      <alignment horizontal="right"/>
    </xf>
    <xf numFmtId="0" fontId="21" fillId="3" borderId="20" xfId="0" applyFont="1" applyFill="1" applyBorder="1" applyAlignment="1">
      <alignment horizontal="right" vertical="center" wrapText="1"/>
    </xf>
    <xf numFmtId="0" fontId="1" fillId="3" borderId="5" xfId="0" applyFont="1" applyFill="1" applyBorder="1" applyAlignment="1">
      <alignment horizontal="right"/>
    </xf>
    <xf numFmtId="1" fontId="21" fillId="3" borderId="0" xfId="0" applyNumberFormat="1" applyFont="1" applyFill="1" applyAlignment="1">
      <alignment horizontal="right"/>
    </xf>
    <xf numFmtId="1" fontId="46" fillId="3" borderId="33" xfId="0" applyNumberFormat="1" applyFont="1" applyFill="1" applyBorder="1" applyAlignment="1">
      <alignment horizontal="right"/>
    </xf>
    <xf numFmtId="1" fontId="1" fillId="3" borderId="0" xfId="0" applyNumberFormat="1" applyFont="1" applyFill="1" applyBorder="1" applyAlignment="1">
      <alignment horizontal="center"/>
    </xf>
    <xf numFmtId="1" fontId="26" fillId="3" borderId="0" xfId="0" applyNumberFormat="1" applyFont="1" applyFill="1" applyAlignment="1">
      <alignment horizontal="center"/>
    </xf>
    <xf numFmtId="0" fontId="22" fillId="3" borderId="0" xfId="0" applyFont="1" applyFill="1" applyAlignment="1">
      <alignment horizontal="center"/>
    </xf>
    <xf numFmtId="1" fontId="1" fillId="3" borderId="0" xfId="0" applyNumberFormat="1" applyFont="1" applyFill="1" applyBorder="1" applyAlignment="1">
      <alignment horizontal="left"/>
    </xf>
    <xf numFmtId="0" fontId="23" fillId="3" borderId="20" xfId="0" applyFont="1" applyFill="1" applyBorder="1" applyAlignment="1">
      <alignment horizontal="left"/>
    </xf>
    <xf numFmtId="0" fontId="22" fillId="3" borderId="20" xfId="0" applyFont="1" applyFill="1" applyBorder="1" applyAlignment="1">
      <alignment horizontal="center"/>
    </xf>
    <xf numFmtId="165" fontId="22" fillId="3" borderId="20" xfId="0" applyNumberFormat="1" applyFont="1" applyFill="1" applyBorder="1" applyAlignment="1">
      <alignment horizontal="center"/>
    </xf>
    <xf numFmtId="1" fontId="22" fillId="3" borderId="20" xfId="0" applyNumberFormat="1" applyFont="1" applyFill="1" applyBorder="1" applyAlignment="1">
      <alignment horizontal="center"/>
    </xf>
    <xf numFmtId="1" fontId="26" fillId="3" borderId="20" xfId="0" applyNumberFormat="1" applyFont="1" applyFill="1" applyBorder="1" applyAlignment="1">
      <alignment horizontal="right"/>
    </xf>
    <xf numFmtId="0" fontId="22" fillId="3" borderId="0" xfId="0" applyFont="1" applyFill="1" applyBorder="1" applyAlignment="1">
      <alignment horizontal="left"/>
    </xf>
    <xf numFmtId="0" fontId="22" fillId="3" borderId="0" xfId="0" applyFont="1" applyFill="1" applyBorder="1" applyAlignment="1">
      <alignment horizontal="center"/>
    </xf>
    <xf numFmtId="0" fontId="21" fillId="3" borderId="0" xfId="0" applyFont="1" applyFill="1" applyBorder="1" applyAlignment="1">
      <alignment horizontal="center"/>
    </xf>
    <xf numFmtId="0" fontId="21" fillId="3" borderId="0" xfId="0" applyFont="1" applyFill="1" applyAlignment="1">
      <alignment horizontal="center"/>
    </xf>
    <xf numFmtId="0" fontId="21" fillId="3" borderId="5" xfId="0" applyFont="1" applyFill="1" applyBorder="1" applyAlignment="1">
      <alignment horizontal="center"/>
    </xf>
    <xf numFmtId="165" fontId="21" fillId="3" borderId="0" xfId="0" applyNumberFormat="1" applyFont="1" applyFill="1" applyBorder="1" applyAlignment="1">
      <alignment horizontal="right" wrapText="1"/>
    </xf>
    <xf numFmtId="1" fontId="1" fillId="3" borderId="0" xfId="0" applyNumberFormat="1" applyFont="1" applyFill="1" applyBorder="1" applyAlignment="1">
      <alignment horizontal="right" wrapText="1"/>
    </xf>
    <xf numFmtId="165" fontId="21" fillId="3" borderId="0" xfId="0" applyNumberFormat="1" applyFont="1" applyFill="1" applyBorder="1" applyAlignment="1">
      <alignment horizontal="right"/>
    </xf>
    <xf numFmtId="165" fontId="1" fillId="3" borderId="0" xfId="0" applyNumberFormat="1" applyFont="1" applyFill="1" applyBorder="1" applyAlignment="1">
      <alignment horizontal="right"/>
    </xf>
    <xf numFmtId="1" fontId="21" fillId="3" borderId="0" xfId="0" applyNumberFormat="1" applyFont="1" applyFill="1" applyBorder="1" applyAlignment="1">
      <alignment horizontal="right" wrapText="1"/>
    </xf>
    <xf numFmtId="0" fontId="0" fillId="3" borderId="0" xfId="0" applyFont="1" applyFill="1" applyAlignment="1">
      <alignment horizontal="right" vertical="top"/>
    </xf>
    <xf numFmtId="1" fontId="21" fillId="3" borderId="20" xfId="0" applyNumberFormat="1" applyFont="1" applyFill="1" applyBorder="1" applyAlignment="1">
      <alignment horizontal="right"/>
    </xf>
    <xf numFmtId="0" fontId="21" fillId="3" borderId="0" xfId="0" applyFont="1" applyFill="1" applyBorder="1" applyAlignment="1">
      <alignment horizontal="right"/>
    </xf>
    <xf numFmtId="1" fontId="21" fillId="3" borderId="20" xfId="0" applyNumberFormat="1" applyFont="1" applyFill="1" applyBorder="1" applyAlignment="1">
      <alignment horizontal="right" wrapText="1"/>
    </xf>
    <xf numFmtId="165" fontId="21" fillId="3" borderId="5" xfId="0" applyNumberFormat="1" applyFont="1" applyFill="1" applyBorder="1" applyAlignment="1">
      <alignment horizontal="right"/>
    </xf>
    <xf numFmtId="0" fontId="21" fillId="3" borderId="5" xfId="0" applyFont="1" applyFill="1" applyBorder="1" applyAlignment="1">
      <alignment horizontal="right"/>
    </xf>
    <xf numFmtId="1" fontId="1" fillId="3" borderId="0" xfId="0" applyNumberFormat="1" applyFont="1" applyFill="1" applyBorder="1" applyAlignment="1">
      <alignment horizontal="right"/>
    </xf>
    <xf numFmtId="0" fontId="21" fillId="3" borderId="20" xfId="0" applyFont="1" applyFill="1" applyBorder="1" applyAlignment="1">
      <alignment horizontal="right" wrapText="1"/>
    </xf>
    <xf numFmtId="0" fontId="1" fillId="3" borderId="0" xfId="0" applyFont="1" applyFill="1" applyBorder="1" applyAlignment="1">
      <alignment horizontal="right" vertical="center"/>
    </xf>
    <xf numFmtId="0" fontId="21" fillId="3" borderId="20" xfId="0" applyFont="1" applyFill="1" applyBorder="1" applyAlignment="1">
      <alignment horizontal="right" vertical="center"/>
    </xf>
    <xf numFmtId="0" fontId="21" fillId="3" borderId="0" xfId="0" applyFont="1" applyFill="1" applyBorder="1" applyAlignment="1">
      <alignment horizontal="right" wrapText="1"/>
    </xf>
    <xf numFmtId="0" fontId="21" fillId="3" borderId="5" xfId="0" applyFont="1" applyFill="1" applyBorder="1" applyAlignment="1">
      <alignment horizontal="right" vertical="center" wrapText="1"/>
    </xf>
    <xf numFmtId="0" fontId="21" fillId="3" borderId="25" xfId="0" applyFont="1" applyFill="1" applyBorder="1" applyAlignment="1">
      <alignment horizontal="right" vertical="center" wrapText="1"/>
    </xf>
    <xf numFmtId="0" fontId="9" fillId="3" borderId="5" xfId="0" applyFont="1" applyFill="1" applyBorder="1" applyAlignment="1"/>
    <xf numFmtId="0" fontId="9" fillId="3" borderId="24" xfId="0" applyFont="1" applyFill="1" applyBorder="1" applyAlignment="1"/>
    <xf numFmtId="0" fontId="8" fillId="3" borderId="0" xfId="0" applyFont="1" applyFill="1" applyBorder="1" applyAlignment="1"/>
    <xf numFmtId="0" fontId="7" fillId="3" borderId="0" xfId="0" applyFont="1" applyFill="1" applyBorder="1" applyAlignment="1"/>
    <xf numFmtId="0" fontId="6" fillId="3" borderId="0" xfId="0" applyFont="1" applyFill="1" applyBorder="1" applyAlignment="1"/>
    <xf numFmtId="0" fontId="3" fillId="3" borderId="0" xfId="0" applyFont="1" applyFill="1" applyBorder="1" applyAlignment="1"/>
    <xf numFmtId="0" fontId="1" fillId="3" borderId="0" xfId="0" applyFont="1" applyFill="1" applyBorder="1" applyAlignment="1"/>
    <xf numFmtId="165" fontId="9" fillId="3" borderId="0" xfId="0" applyNumberFormat="1" applyFont="1" applyFill="1" applyAlignment="1"/>
    <xf numFmtId="0" fontId="5" fillId="3" borderId="0" xfId="0" applyFont="1" applyFill="1" applyBorder="1" applyAlignment="1"/>
    <xf numFmtId="165" fontId="9" fillId="3" borderId="23" xfId="0" applyNumberFormat="1" applyFont="1" applyFill="1" applyBorder="1" applyAlignment="1"/>
    <xf numFmtId="165" fontId="9" fillId="3" borderId="29" xfId="0" applyNumberFormat="1" applyFont="1" applyFill="1" applyBorder="1" applyAlignment="1"/>
    <xf numFmtId="0" fontId="29" fillId="3" borderId="0" xfId="0" applyFont="1" applyFill="1" applyBorder="1" applyAlignment="1">
      <alignment horizontal="left"/>
    </xf>
    <xf numFmtId="0" fontId="29" fillId="3" borderId="0" xfId="0" applyFont="1" applyFill="1" applyBorder="1" applyAlignment="1"/>
    <xf numFmtId="0" fontId="29" fillId="3" borderId="20" xfId="0" applyFont="1" applyFill="1" applyBorder="1" applyAlignment="1">
      <alignment horizontal="right"/>
    </xf>
    <xf numFmtId="0" fontId="0" fillId="3" borderId="0" xfId="0" applyFill="1" applyBorder="1"/>
    <xf numFmtId="165" fontId="44" fillId="3" borderId="23" xfId="7" applyNumberFormat="1" applyFill="1" applyBorder="1"/>
    <xf numFmtId="0" fontId="1" fillId="3" borderId="25" xfId="0" applyFont="1" applyFill="1" applyBorder="1" applyAlignment="1">
      <alignment horizontal="right" vertical="top" wrapText="1"/>
    </xf>
    <xf numFmtId="0" fontId="35" fillId="3" borderId="0" xfId="7" applyFont="1" applyFill="1" applyBorder="1" applyAlignment="1">
      <alignment vertical="top" wrapText="1"/>
    </xf>
    <xf numFmtId="0" fontId="32" fillId="3" borderId="0" xfId="0" applyFont="1" applyFill="1" applyBorder="1" applyAlignment="1">
      <alignment horizontal="left" vertical="top" wrapText="1"/>
    </xf>
    <xf numFmtId="0" fontId="43" fillId="3" borderId="20" xfId="0" applyFont="1" applyFill="1" applyBorder="1" applyAlignment="1">
      <alignment horizontal="right" vertical="center"/>
    </xf>
    <xf numFmtId="0" fontId="21" fillId="3" borderId="5" xfId="0" applyFont="1" applyFill="1" applyBorder="1" applyAlignment="1">
      <alignment horizontal="right" vertical="top" wrapText="1"/>
    </xf>
    <xf numFmtId="0" fontId="49" fillId="3" borderId="0" xfId="7" applyFont="1" applyFill="1" applyAlignment="1">
      <alignment vertical="top"/>
    </xf>
    <xf numFmtId="0" fontId="51" fillId="3" borderId="0" xfId="7" applyFont="1" applyFill="1" applyAlignment="1">
      <alignment vertical="top"/>
    </xf>
    <xf numFmtId="165" fontId="8" fillId="3" borderId="0" xfId="0" applyNumberFormat="1" applyFont="1" applyFill="1" applyBorder="1" applyAlignment="1"/>
    <xf numFmtId="169" fontId="9" fillId="3" borderId="0" xfId="8" applyNumberFormat="1" applyFont="1" applyFill="1" applyBorder="1" applyAlignment="1">
      <alignment horizontal="right"/>
    </xf>
    <xf numFmtId="165" fontId="9" fillId="3" borderId="0" xfId="0" applyNumberFormat="1" applyFont="1" applyFill="1" applyBorder="1"/>
    <xf numFmtId="165" fontId="9" fillId="3" borderId="0" xfId="8" applyNumberFormat="1" applyFont="1" applyFill="1" applyBorder="1" applyAlignment="1">
      <alignment horizontal="right"/>
    </xf>
    <xf numFmtId="0" fontId="1" fillId="3" borderId="5" xfId="0" applyFont="1" applyFill="1" applyBorder="1" applyAlignment="1">
      <alignment horizontal="center" wrapText="1"/>
    </xf>
    <xf numFmtId="0" fontId="1" fillId="3" borderId="0" xfId="0" applyFont="1" applyFill="1" applyAlignment="1">
      <alignment horizontal="center" wrapText="1"/>
    </xf>
    <xf numFmtId="0" fontId="0" fillId="3" borderId="0" xfId="0" applyFill="1" applyAlignment="1">
      <alignment horizontal="right"/>
    </xf>
    <xf numFmtId="2" fontId="0" fillId="3" borderId="0" xfId="0" applyNumberFormat="1" applyFill="1"/>
    <xf numFmtId="0" fontId="0" fillId="3" borderId="20" xfId="0" applyFill="1" applyBorder="1" applyAlignment="1">
      <alignment horizontal="center" wrapText="1"/>
    </xf>
    <xf numFmtId="0" fontId="44" fillId="3" borderId="0" xfId="7" applyNumberFormat="1" applyFill="1" applyBorder="1" applyAlignment="1">
      <alignment horizontal="left"/>
    </xf>
    <xf numFmtId="165" fontId="44" fillId="3" borderId="0" xfId="7" applyNumberFormat="1" applyFill="1" applyBorder="1"/>
    <xf numFmtId="2" fontId="0" fillId="3" borderId="0" xfId="0" applyNumberFormat="1" applyFill="1" applyBorder="1"/>
    <xf numFmtId="0" fontId="44" fillId="3" borderId="20" xfId="7" applyFill="1" applyBorder="1"/>
    <xf numFmtId="0" fontId="44" fillId="3" borderId="35" xfId="7" applyNumberFormat="1" applyFill="1" applyBorder="1" applyAlignment="1">
      <alignment horizontal="left"/>
    </xf>
    <xf numFmtId="165" fontId="44" fillId="3" borderId="35" xfId="7" applyNumberFormat="1" applyFill="1" applyBorder="1"/>
    <xf numFmtId="0" fontId="29" fillId="3" borderId="0" xfId="0" applyFont="1" applyFill="1" applyBorder="1" applyAlignment="1">
      <alignment horizontal="left"/>
    </xf>
    <xf numFmtId="165" fontId="9" fillId="3" borderId="24" xfId="0" applyNumberFormat="1" applyFont="1" applyFill="1" applyBorder="1" applyAlignment="1">
      <alignment horizontal="right"/>
    </xf>
    <xf numFmtId="165" fontId="22" fillId="3" borderId="0" xfId="0" applyNumberFormat="1" applyFont="1" applyFill="1" applyBorder="1" applyAlignment="1">
      <alignment horizontal="right"/>
    </xf>
    <xf numFmtId="167" fontId="22" fillId="3" borderId="23" xfId="0" applyNumberFormat="1" applyFont="1" applyFill="1" applyBorder="1" applyAlignment="1">
      <alignment horizontal="right"/>
    </xf>
    <xf numFmtId="165" fontId="9" fillId="3" borderId="23" xfId="0" applyNumberFormat="1" applyFont="1" applyFill="1" applyBorder="1" applyAlignment="1">
      <alignment horizontal="right"/>
    </xf>
    <xf numFmtId="167" fontId="9" fillId="3" borderId="0" xfId="0" applyNumberFormat="1" applyFont="1" applyFill="1" applyBorder="1" applyAlignment="1">
      <alignment horizontal="right"/>
    </xf>
    <xf numFmtId="167" fontId="9" fillId="3" borderId="23" xfId="0" applyNumberFormat="1" applyFont="1" applyFill="1" applyBorder="1" applyAlignment="1">
      <alignment horizontal="right"/>
    </xf>
    <xf numFmtId="165" fontId="4" fillId="3" borderId="5" xfId="0" applyNumberFormat="1" applyFont="1" applyFill="1" applyBorder="1" applyAlignment="1">
      <alignment horizontal="right"/>
    </xf>
    <xf numFmtId="165" fontId="4" fillId="3" borderId="25" xfId="0" applyNumberFormat="1" applyFont="1" applyFill="1" applyBorder="1" applyAlignment="1">
      <alignment horizontal="right"/>
    </xf>
    <xf numFmtId="165" fontId="4" fillId="3" borderId="0" xfId="0" applyNumberFormat="1" applyFont="1" applyFill="1" applyBorder="1" applyAlignment="1">
      <alignment horizontal="right" vertical="center"/>
    </xf>
    <xf numFmtId="165" fontId="4" fillId="3" borderId="23" xfId="0" applyNumberFormat="1" applyFont="1" applyFill="1" applyBorder="1" applyAlignment="1">
      <alignment horizontal="right" vertical="center"/>
    </xf>
    <xf numFmtId="165" fontId="4" fillId="3" borderId="23" xfId="0" applyNumberFormat="1" applyFont="1" applyFill="1" applyBorder="1" applyAlignment="1">
      <alignment horizontal="right"/>
    </xf>
    <xf numFmtId="165" fontId="4" fillId="3" borderId="0" xfId="0" applyNumberFormat="1" applyFont="1" applyFill="1" applyBorder="1" applyAlignment="1">
      <alignment horizontal="right"/>
    </xf>
    <xf numFmtId="165" fontId="9" fillId="3" borderId="20" xfId="0" applyNumberFormat="1" applyFont="1" applyFill="1" applyBorder="1" applyAlignment="1">
      <alignment horizontal="right"/>
    </xf>
    <xf numFmtId="0" fontId="0" fillId="3" borderId="0" xfId="0" applyFill="1" applyBorder="1" applyAlignment="1">
      <alignment horizontal="center" wrapText="1"/>
    </xf>
    <xf numFmtId="165" fontId="44" fillId="3" borderId="29" xfId="7" applyNumberFormat="1" applyFill="1" applyBorder="1"/>
    <xf numFmtId="2" fontId="0" fillId="3" borderId="35" xfId="0" applyNumberFormat="1" applyFill="1" applyBorder="1"/>
    <xf numFmtId="165" fontId="9" fillId="3" borderId="24" xfId="8" applyNumberFormat="1" applyFont="1" applyFill="1" applyBorder="1" applyAlignment="1">
      <alignment horizontal="right"/>
    </xf>
    <xf numFmtId="165" fontId="1" fillId="3" borderId="34" xfId="7" applyNumberFormat="1" applyFont="1" applyFill="1" applyBorder="1"/>
    <xf numFmtId="2" fontId="0" fillId="3" borderId="34" xfId="0" applyNumberFormat="1" applyFill="1" applyBorder="1"/>
    <xf numFmtId="165" fontId="1" fillId="3" borderId="36" xfId="7" applyNumberFormat="1" applyFont="1" applyFill="1" applyBorder="1"/>
    <xf numFmtId="0" fontId="24" fillId="3" borderId="0" xfId="0" applyFont="1" applyFill="1" applyBorder="1" applyAlignment="1"/>
    <xf numFmtId="0" fontId="1" fillId="3" borderId="0" xfId="0" applyFont="1" applyFill="1" applyBorder="1" applyAlignment="1">
      <alignment horizontal="left" wrapText="1"/>
    </xf>
    <xf numFmtId="0" fontId="1" fillId="3" borderId="0" xfId="0" applyFont="1" applyFill="1" applyBorder="1" applyAlignment="1">
      <alignment horizontal="right" wrapText="1"/>
    </xf>
    <xf numFmtId="0" fontId="9" fillId="3" borderId="0" xfId="0" applyFont="1" applyFill="1" applyBorder="1" applyAlignment="1">
      <alignment horizontal="left" vertical="top"/>
    </xf>
    <xf numFmtId="0" fontId="1" fillId="3" borderId="20" xfId="0" applyFont="1" applyFill="1" applyBorder="1" applyAlignment="1">
      <alignment horizontal="left" vertical="top"/>
    </xf>
    <xf numFmtId="0" fontId="9" fillId="3" borderId="20" xfId="0" applyFont="1" applyFill="1" applyBorder="1" applyAlignment="1">
      <alignment horizontal="left"/>
    </xf>
    <xf numFmtId="165" fontId="9" fillId="3" borderId="20" xfId="0" applyNumberFormat="1" applyFont="1" applyFill="1" applyBorder="1"/>
    <xf numFmtId="165" fontId="9" fillId="3" borderId="20" xfId="8" applyNumberFormat="1" applyFont="1" applyFill="1" applyBorder="1" applyAlignment="1">
      <alignment horizontal="right"/>
    </xf>
    <xf numFmtId="165" fontId="9" fillId="3" borderId="26" xfId="8" applyNumberFormat="1" applyFont="1" applyFill="1" applyBorder="1" applyAlignment="1">
      <alignment horizontal="right"/>
    </xf>
    <xf numFmtId="0" fontId="24" fillId="3" borderId="0" xfId="0" applyFont="1" applyFill="1" applyBorder="1" applyAlignment="1"/>
    <xf numFmtId="0" fontId="0" fillId="3" borderId="0" xfId="0" applyFill="1" applyBorder="1" applyAlignment="1"/>
    <xf numFmtId="0" fontId="42" fillId="3" borderId="0" xfId="0" applyFont="1" applyFill="1" applyAlignment="1">
      <alignment horizontal="left" vertical="top"/>
    </xf>
    <xf numFmtId="0" fontId="1" fillId="3" borderId="0" xfId="0" applyFont="1" applyFill="1" applyBorder="1" applyAlignment="1">
      <alignment horizontal="left" vertical="top"/>
    </xf>
    <xf numFmtId="9" fontId="9" fillId="3" borderId="0" xfId="8" applyFont="1" applyFill="1" applyAlignment="1"/>
    <xf numFmtId="166" fontId="9" fillId="3" borderId="0" xfId="8" applyNumberFormat="1" applyFont="1" applyFill="1" applyBorder="1" applyAlignment="1">
      <alignment horizontal="right"/>
    </xf>
    <xf numFmtId="165" fontId="9" fillId="3" borderId="26" xfId="0" applyNumberFormat="1" applyFont="1" applyFill="1" applyBorder="1" applyAlignment="1">
      <alignment horizontal="right"/>
    </xf>
    <xf numFmtId="0" fontId="21" fillId="0" borderId="0" xfId="0" applyFont="1" applyAlignment="1">
      <alignment horizontal="center"/>
    </xf>
    <xf numFmtId="0" fontId="47" fillId="3" borderId="0" xfId="7" applyFont="1" applyFill="1" applyAlignment="1">
      <alignment horizontal="left" wrapText="1"/>
    </xf>
    <xf numFmtId="0" fontId="24" fillId="3" borderId="0" xfId="0" applyFont="1" applyFill="1" applyBorder="1" applyAlignment="1"/>
    <xf numFmtId="0" fontId="30" fillId="3" borderId="0" xfId="0" applyFont="1" applyFill="1" applyBorder="1" applyAlignment="1">
      <alignment horizontal="left" vertical="center" wrapText="1"/>
    </xf>
    <xf numFmtId="0" fontId="30" fillId="3" borderId="0" xfId="0" applyFont="1" applyFill="1" applyBorder="1" applyAlignment="1">
      <alignment horizontal="left" vertical="center"/>
    </xf>
    <xf numFmtId="0" fontId="52" fillId="3" borderId="0" xfId="7" applyFont="1" applyFill="1" applyAlignment="1">
      <alignment horizontal="left" wrapText="1"/>
    </xf>
    <xf numFmtId="0" fontId="0" fillId="3" borderId="0" xfId="0" applyFill="1" applyBorder="1" applyAlignment="1"/>
    <xf numFmtId="0" fontId="30" fillId="3" borderId="0" xfId="0" applyFont="1" applyFill="1" applyAlignment="1">
      <alignment horizontal="left" wrapText="1"/>
    </xf>
    <xf numFmtId="0" fontId="25" fillId="3" borderId="0" xfId="0" applyFont="1" applyFill="1" applyAlignment="1">
      <alignment horizontal="left"/>
    </xf>
    <xf numFmtId="0" fontId="29" fillId="3" borderId="0" xfId="0" applyFont="1" applyFill="1" applyBorder="1" applyAlignment="1">
      <alignment horizontal="left"/>
    </xf>
    <xf numFmtId="0" fontId="30" fillId="3" borderId="0" xfId="0" applyFont="1" applyFill="1" applyBorder="1" applyAlignment="1">
      <alignment horizontal="left" vertical="top" wrapText="1"/>
    </xf>
    <xf numFmtId="0" fontId="25" fillId="3" borderId="0" xfId="0" applyFont="1" applyFill="1" applyBorder="1" applyAlignment="1">
      <alignment horizontal="left" vertical="top"/>
    </xf>
    <xf numFmtId="0" fontId="0" fillId="3" borderId="0" xfId="0" applyFont="1" applyFill="1" applyAlignment="1">
      <alignment horizontal="left" vertical="top"/>
    </xf>
    <xf numFmtId="1" fontId="21" fillId="3" borderId="27" xfId="0" applyNumberFormat="1" applyFont="1" applyFill="1" applyBorder="1" applyAlignment="1">
      <alignment horizontal="center"/>
    </xf>
    <xf numFmtId="0" fontId="0" fillId="3" borderId="27" xfId="0" applyFont="1" applyFill="1" applyBorder="1" applyAlignment="1">
      <alignment horizontal="center"/>
    </xf>
    <xf numFmtId="0" fontId="1" fillId="3" borderId="27" xfId="0" applyFont="1" applyFill="1" applyBorder="1" applyAlignment="1">
      <alignment horizontal="center" wrapText="1"/>
    </xf>
    <xf numFmtId="0" fontId="0" fillId="3" borderId="27" xfId="0" applyFill="1" applyBorder="1" applyAlignment="1">
      <alignment horizontal="center" wrapText="1"/>
    </xf>
    <xf numFmtId="0" fontId="35" fillId="3" borderId="21" xfId="7" applyFont="1" applyFill="1" applyBorder="1" applyAlignment="1">
      <alignment horizontal="left" vertical="top" wrapText="1"/>
    </xf>
    <xf numFmtId="0" fontId="32" fillId="3" borderId="30" xfId="0" applyFont="1" applyFill="1" applyBorder="1" applyAlignment="1">
      <alignment horizontal="left" vertical="top" wrapText="1"/>
    </xf>
    <xf numFmtId="0" fontId="32" fillId="3" borderId="31" xfId="0" applyFont="1" applyFill="1" applyBorder="1" applyAlignment="1">
      <alignment horizontal="left" vertical="top" wrapText="1"/>
    </xf>
    <xf numFmtId="0" fontId="32" fillId="3" borderId="32" xfId="0" applyFont="1" applyFill="1" applyBorder="1" applyAlignment="1">
      <alignment horizontal="left" vertical="top" wrapText="1"/>
    </xf>
  </cellXfs>
  <cellStyles count="10">
    <cellStyle name="_GG Wind Farm Ops Construction Budget 17Nov09 Susan " xfId="1"/>
    <cellStyle name="_GG Wind Farm Ops input 17Nov09 " xfId="2"/>
    <cellStyle name="_Hotel " xfId="3"/>
    <cellStyle name="Comma 2" xfId="4"/>
    <cellStyle name="Hyperlink" xfId="5" builtinId="8"/>
    <cellStyle name="Normal" xfId="0" builtinId="0"/>
    <cellStyle name="Normal 2" xfId="6"/>
    <cellStyle name="Normal 3" xfId="7"/>
    <cellStyle name="Percent" xfId="8" builtinId="5"/>
    <cellStyle name="Percent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worksheets/sheet13.xml" Type="http://schemas.openxmlformats.org/officeDocument/2006/relationships/worksheet"/><Relationship Id="rId14" Target="theme/theme1.xml" Type="http://schemas.openxmlformats.org/officeDocument/2006/relationships/theme"/><Relationship Id="rId15" Target="styles.xml" Type="http://schemas.openxmlformats.org/officeDocument/2006/relationships/styles"/><Relationship Id="rId16" Target="sharedStrings.xml" Type="http://schemas.openxmlformats.org/officeDocument/2006/relationships/sharedStrings"/><Relationship Id="rId17"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1"/>
        </c:manualLayout>
      </c:layout>
      <c:barChart>
        <c:barDir val="col"/>
        <c:grouping val="clustered"/>
        <c:varyColors val="0"/>
        <c:ser>
          <c:idx val="0"/>
          <c:order val="0"/>
          <c:spPr>
            <a:solidFill>
              <a:srgbClr val="420B4E"/>
            </a:solidFill>
          </c:spPr>
          <c:invertIfNegative val="0"/>
          <c:val>
            <c:numRef>
              <c:f>'Inkscape chart 1 original'!$F$18:$F$23</c:f>
              <c:numCache>
                <c:formatCode>General</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A738-44CD-81DC-A91D851D057A}"/>
            </c:ext>
          </c:extLst>
        </c:ser>
        <c:dLbls>
          <c:showLegendKey val="0"/>
          <c:showVal val="0"/>
          <c:showCatName val="0"/>
          <c:showSerName val="0"/>
          <c:showPercent val="0"/>
          <c:showBubbleSize val="0"/>
        </c:dLbls>
        <c:gapWidth val="133"/>
        <c:axId val="807387912"/>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738-44CD-81DC-A91D851D057A}"/>
              </c:ext>
            </c:extLst>
          </c:dPt>
          <c:dPt>
            <c:idx val="3"/>
            <c:bubble3D val="0"/>
            <c:extLst>
              <c:ext xmlns:c16="http://schemas.microsoft.com/office/drawing/2014/chart" uri="{C3380CC4-5D6E-409C-BE32-E72D297353CC}">
                <c16:uniqueId val="{00000004-A738-44CD-81DC-A91D851D057A}"/>
              </c:ext>
            </c:extLst>
          </c:dPt>
          <c:dPt>
            <c:idx val="5"/>
            <c:bubble3D val="0"/>
            <c:extLst>
              <c:ext xmlns:c16="http://schemas.microsoft.com/office/drawing/2014/chart" uri="{C3380CC4-5D6E-409C-BE32-E72D297353CC}">
                <c16:uniqueId val="{00000006-A738-44CD-81DC-A91D851D057A}"/>
              </c:ext>
            </c:extLst>
          </c:dPt>
          <c:dPt>
            <c:idx val="6"/>
            <c:marker>
              <c:symbol val="circle"/>
              <c:size val="20"/>
              <c:spPr>
                <a:solidFill>
                  <a:srgbClr val="863793"/>
                </a:solidFill>
              </c:spPr>
            </c:marker>
            <c:bubble3D val="0"/>
            <c:extLst>
              <c:ext xmlns:c16="http://schemas.microsoft.com/office/drawing/2014/chart" uri="{C3380CC4-5D6E-409C-BE32-E72D297353CC}">
                <c16:uniqueId val="{00000008-A738-44CD-81DC-A91D851D057A}"/>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738-44CD-81DC-A91D851D057A}"/>
              </c:ext>
            </c:extLst>
          </c:dPt>
          <c:val>
            <c:numRef>
              <c:f>'Inkscape chart 1 original'!$G$18:$G$23</c:f>
              <c:numCache>
                <c:formatCode>General</c:formatCode>
                <c:ptCount val="6"/>
                <c:pt idx="0">
                  <c:v>5.4097099603287934E-3</c:v>
                </c:pt>
                <c:pt idx="1">
                  <c:v>7.4830806489068775E-3</c:v>
                </c:pt>
                <c:pt idx="2">
                  <c:v>2.9553588517731125E-3</c:v>
                </c:pt>
                <c:pt idx="3">
                  <c:v>3.0451457217139E-3</c:v>
                </c:pt>
                <c:pt idx="4">
                  <c:v>3.8603403727775426E-3</c:v>
                </c:pt>
                <c:pt idx="5">
                  <c:v>0</c:v>
                </c:pt>
              </c:numCache>
            </c:numRef>
          </c:val>
          <c:smooth val="0"/>
          <c:extLst>
            <c:ext xmlns:c16="http://schemas.microsoft.com/office/drawing/2014/chart" uri="{C3380CC4-5D6E-409C-BE32-E72D297353CC}">
              <c16:uniqueId val="{0000000B-A738-44CD-81DC-A91D851D057A}"/>
            </c:ext>
          </c:extLst>
        </c:ser>
        <c:dLbls>
          <c:showLegendKey val="0"/>
          <c:showVal val="0"/>
          <c:showCatName val="0"/>
          <c:showSerName val="0"/>
          <c:showPercent val="0"/>
          <c:showBubbleSize val="0"/>
        </c:dLbls>
        <c:marker val="1"/>
        <c:smooth val="0"/>
        <c:axId val="807387912"/>
        <c:axId val="1"/>
      </c:lineChart>
      <c:catAx>
        <c:axId val="807387912"/>
        <c:scaling>
          <c:orientation val="minMax"/>
        </c:scaling>
        <c:delete val="0"/>
        <c:axPos val="b"/>
        <c:majorTickMark val="none"/>
        <c:minorTickMark val="none"/>
        <c:tickLblPos val="none"/>
        <c:spPr>
          <a:ln w="19050">
            <a:solidFill>
              <a:schemeClr val="bg1">
                <a:lumMod val="7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87912"/>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5333075528571E-4"/>
          <c:y val="0"/>
          <c:w val="0.99937084666924469"/>
          <c:h val="0.99349065213002219"/>
        </c:manualLayout>
      </c:layout>
      <c:barChart>
        <c:barDir val="col"/>
        <c:grouping val="clustered"/>
        <c:varyColors val="0"/>
        <c:ser>
          <c:idx val="0"/>
          <c:order val="0"/>
          <c:spPr>
            <a:solidFill>
              <a:srgbClr val="420B4E"/>
            </a:solidFill>
          </c:spPr>
          <c:invertIfNegative val="0"/>
          <c:val>
            <c:numRef>
              <c:f>'Inkscape chart 2 original'!$F$22:$F$27</c:f>
              <c:numCache>
                <c:formatCode>0.00</c:formatCode>
                <c:ptCount val="6"/>
                <c:pt idx="0" formatCode="General">
                  <c:v>0</c:v>
                </c:pt>
                <c:pt idx="1">
                  <c:v>0</c:v>
                </c:pt>
                <c:pt idx="2" formatCode="General">
                  <c:v>0</c:v>
                </c:pt>
                <c:pt idx="3" formatCode="General">
                  <c:v>0</c:v>
                </c:pt>
                <c:pt idx="4" formatCode="General">
                  <c:v>0</c:v>
                </c:pt>
                <c:pt idx="5" formatCode="General">
                  <c:v>0</c:v>
                </c:pt>
              </c:numCache>
            </c:numRef>
          </c:val>
          <c:extLst>
            <c:ext xmlns:c16="http://schemas.microsoft.com/office/drawing/2014/chart" uri="{C3380CC4-5D6E-409C-BE32-E72D297353CC}">
              <c16:uniqueId val="{00000000-A9DE-4641-8BCD-FE9DFF59FCAC}"/>
            </c:ext>
          </c:extLst>
        </c:ser>
        <c:dLbls>
          <c:showLegendKey val="0"/>
          <c:showVal val="0"/>
          <c:showCatName val="0"/>
          <c:showSerName val="0"/>
          <c:showPercent val="0"/>
          <c:showBubbleSize val="0"/>
        </c:dLbls>
        <c:gapWidth val="133"/>
        <c:axId val="80736742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A9DE-4641-8BCD-FE9DFF59FCAC}"/>
              </c:ext>
            </c:extLst>
          </c:dPt>
          <c:dPt>
            <c:idx val="3"/>
            <c:bubble3D val="0"/>
            <c:extLst>
              <c:ext xmlns:c16="http://schemas.microsoft.com/office/drawing/2014/chart" uri="{C3380CC4-5D6E-409C-BE32-E72D297353CC}">
                <c16:uniqueId val="{00000004-A9DE-4641-8BCD-FE9DFF59FCAC}"/>
              </c:ext>
            </c:extLst>
          </c:dPt>
          <c:dPt>
            <c:idx val="5"/>
            <c:bubble3D val="0"/>
            <c:extLst>
              <c:ext xmlns:c16="http://schemas.microsoft.com/office/drawing/2014/chart" uri="{C3380CC4-5D6E-409C-BE32-E72D297353CC}">
                <c16:uniqueId val="{00000006-A9DE-4641-8BCD-FE9DFF59FCAC}"/>
              </c:ext>
            </c:extLst>
          </c:dPt>
          <c:dPt>
            <c:idx val="6"/>
            <c:marker>
              <c:symbol val="circle"/>
              <c:size val="20"/>
              <c:spPr>
                <a:solidFill>
                  <a:srgbClr val="863793"/>
                </a:solidFill>
              </c:spPr>
            </c:marker>
            <c:bubble3D val="0"/>
            <c:extLst>
              <c:ext xmlns:c16="http://schemas.microsoft.com/office/drawing/2014/chart" uri="{C3380CC4-5D6E-409C-BE32-E72D297353CC}">
                <c16:uniqueId val="{00000008-A9DE-4641-8BCD-FE9DFF59FCAC}"/>
              </c:ext>
            </c:extLst>
          </c:dPt>
          <c:dPt>
            <c:idx val="12"/>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A-A9DE-4641-8BCD-FE9DFF59FCAC}"/>
              </c:ext>
            </c:extLst>
          </c:dPt>
          <c:val>
            <c:numRef>
              <c:f>'Inkscape chart 2 original'!$G$22:$G$27</c:f>
              <c:numCache>
                <c:formatCode>General</c:formatCode>
                <c:ptCount val="6"/>
                <c:pt idx="0">
                  <c:v>1.9404077191036768E-2</c:v>
                </c:pt>
                <c:pt idx="1">
                  <c:v>1.9664598745977507E-2</c:v>
                </c:pt>
                <c:pt idx="2">
                  <c:v>2.0399385054857305E-2</c:v>
                </c:pt>
                <c:pt idx="3">
                  <c:v>1.8722311027572523E-2</c:v>
                </c:pt>
                <c:pt idx="4">
                  <c:v>1.7217077147480549E-2</c:v>
                </c:pt>
                <c:pt idx="5">
                  <c:v>9.796129642309824E-3</c:v>
                </c:pt>
              </c:numCache>
            </c:numRef>
          </c:val>
          <c:smooth val="0"/>
          <c:extLst>
            <c:ext xmlns:c16="http://schemas.microsoft.com/office/drawing/2014/chart" uri="{C3380CC4-5D6E-409C-BE32-E72D297353CC}">
              <c16:uniqueId val="{0000000B-A9DE-4641-8BCD-FE9DFF59FCAC}"/>
            </c:ext>
          </c:extLst>
        </c:ser>
        <c:dLbls>
          <c:showLegendKey val="0"/>
          <c:showVal val="0"/>
          <c:showCatName val="0"/>
          <c:showSerName val="0"/>
          <c:showPercent val="0"/>
          <c:showBubbleSize val="0"/>
        </c:dLbls>
        <c:marker val="1"/>
        <c:smooth val="0"/>
        <c:axId val="807367424"/>
        <c:axId val="1"/>
      </c:lineChart>
      <c:catAx>
        <c:axId val="807367424"/>
        <c:scaling>
          <c:orientation val="minMax"/>
        </c:scaling>
        <c:delete val="0"/>
        <c:axPos val="b"/>
        <c:majorTickMark val="none"/>
        <c:minorTickMark val="none"/>
        <c:tickLblPos val="none"/>
        <c:spPr>
          <a:solidFill>
            <a:schemeClr val="bg1">
              <a:lumMod val="75000"/>
            </a:schemeClr>
          </a:solidFill>
          <a:ln w="19050"/>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7424"/>
        <c:crosses val="autoZero"/>
        <c:crossBetween val="between"/>
      </c:valAx>
      <c:spPr>
        <a:ln>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917529328528109E-4"/>
          <c:y val="0"/>
          <c:w val="0.99485555277712923"/>
          <c:h val="1"/>
        </c:manualLayout>
      </c:layout>
      <c:barChart>
        <c:barDir val="col"/>
        <c:grouping val="clustered"/>
        <c:varyColors val="0"/>
        <c:ser>
          <c:idx val="0"/>
          <c:order val="0"/>
          <c:spPr>
            <a:solidFill>
              <a:srgbClr val="420B4E"/>
            </a:solidFill>
          </c:spPr>
          <c:invertIfNegative val="0"/>
          <c:val>
            <c:numRef>
              <c:f>'Inkscape chart 3 (2)'!$F$6:$F$24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extLst>
            <c:ext xmlns:c16="http://schemas.microsoft.com/office/drawing/2014/chart" uri="{C3380CC4-5D6E-409C-BE32-E72D297353CC}">
              <c16:uniqueId val="{00000000-8148-478E-BC80-5C583E106C85}"/>
            </c:ext>
          </c:extLst>
        </c:ser>
        <c:dLbls>
          <c:showLegendKey val="0"/>
          <c:showVal val="0"/>
          <c:showCatName val="0"/>
          <c:showSerName val="0"/>
          <c:showPercent val="0"/>
          <c:showBubbleSize val="0"/>
        </c:dLbls>
        <c:gapWidth val="133"/>
        <c:axId val="807369064"/>
        <c:axId val="1"/>
      </c:barChart>
      <c:lineChart>
        <c:grouping val="standard"/>
        <c:varyColors val="0"/>
        <c:ser>
          <c:idx val="1"/>
          <c:order val="1"/>
          <c:spPr>
            <a:ln w="114300">
              <a:solidFill>
                <a:srgbClr val="863793"/>
              </a:solidFill>
            </a:ln>
          </c:spPr>
          <c:marker>
            <c:symbol val="none"/>
          </c:marker>
          <c:dPt>
            <c:idx val="0"/>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2-8148-478E-BC80-5C583E106C85}"/>
              </c:ext>
            </c:extLst>
          </c:dPt>
          <c:dPt>
            <c:idx val="3"/>
            <c:bubble3D val="0"/>
            <c:extLst>
              <c:ext xmlns:c16="http://schemas.microsoft.com/office/drawing/2014/chart" uri="{C3380CC4-5D6E-409C-BE32-E72D297353CC}">
                <c16:uniqueId val="{00000004-8148-478E-BC80-5C583E106C85}"/>
              </c:ext>
            </c:extLst>
          </c:dPt>
          <c:dPt>
            <c:idx val="5"/>
            <c:bubble3D val="0"/>
            <c:extLst>
              <c:ext xmlns:c16="http://schemas.microsoft.com/office/drawing/2014/chart" uri="{C3380CC4-5D6E-409C-BE32-E72D297353CC}">
                <c16:uniqueId val="{00000006-8148-478E-BC80-5C583E106C85}"/>
              </c:ext>
            </c:extLst>
          </c:dPt>
          <c:dPt>
            <c:idx val="6"/>
            <c:bubble3D val="0"/>
            <c:extLst>
              <c:ext xmlns:c16="http://schemas.microsoft.com/office/drawing/2014/chart" uri="{C3380CC4-5D6E-409C-BE32-E72D297353CC}">
                <c16:uniqueId val="{00000008-8148-478E-BC80-5C583E106C85}"/>
              </c:ext>
            </c:extLst>
          </c:dPt>
          <c:dPt>
            <c:idx val="12"/>
            <c:bubble3D val="0"/>
            <c:extLst>
              <c:ext xmlns:c16="http://schemas.microsoft.com/office/drawing/2014/chart" uri="{C3380CC4-5D6E-409C-BE32-E72D297353CC}">
                <c16:uniqueId val="{0000000A-8148-478E-BC80-5C583E106C85}"/>
              </c:ext>
            </c:extLst>
          </c:dPt>
          <c:dPt>
            <c:idx val="17"/>
            <c:marker>
              <c:symbol val="circle"/>
              <c:size val="20"/>
              <c:spPr>
                <a:solidFill>
                  <a:srgbClr val="863793"/>
                </a:solidFill>
                <a:ln>
                  <a:solidFill>
                    <a:srgbClr val="863793"/>
                  </a:solidFill>
                </a:ln>
              </c:spPr>
            </c:marker>
            <c:bubble3D val="0"/>
            <c:extLst>
              <c:ext xmlns:c16="http://schemas.microsoft.com/office/drawing/2014/chart" uri="{C3380CC4-5D6E-409C-BE32-E72D297353CC}">
                <c16:uniqueId val="{0000000C-8148-478E-BC80-5C583E106C85}"/>
              </c:ext>
            </c:extLst>
          </c:dPt>
          <c:val>
            <c:numRef>
              <c:f>'Inkscape chart 3 (2)'!$G$6:$G$24</c:f>
              <c:numCache>
                <c:formatCode>General</c:formatCod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mooth val="0"/>
          <c:extLst>
            <c:ext xmlns:c16="http://schemas.microsoft.com/office/drawing/2014/chart" uri="{C3380CC4-5D6E-409C-BE32-E72D297353CC}">
              <c16:uniqueId val="{0000000D-8148-478E-BC80-5C583E106C85}"/>
            </c:ext>
          </c:extLst>
        </c:ser>
        <c:dLbls>
          <c:showLegendKey val="0"/>
          <c:showVal val="0"/>
          <c:showCatName val="0"/>
          <c:showSerName val="0"/>
          <c:showPercent val="0"/>
          <c:showBubbleSize val="0"/>
        </c:dLbls>
        <c:marker val="1"/>
        <c:smooth val="0"/>
        <c:axId val="807369064"/>
        <c:axId val="1"/>
      </c:lineChart>
      <c:catAx>
        <c:axId val="807369064"/>
        <c:scaling>
          <c:orientation val="minMax"/>
        </c:scaling>
        <c:delete val="0"/>
        <c:axPos val="b"/>
        <c:majorTickMark val="none"/>
        <c:minorTickMark val="none"/>
        <c:tickLblPos val="none"/>
        <c:spPr>
          <a:ln w="19050">
            <a:solidFill>
              <a:schemeClr val="bg1">
                <a:lumMod val="85000"/>
              </a:schemeClr>
            </a:solidFill>
          </a:ln>
        </c:spPr>
        <c:crossAx val="1"/>
        <c:crosses val="autoZero"/>
        <c:auto val="1"/>
        <c:lblAlgn val="ctr"/>
        <c:lblOffset val="100"/>
        <c:noMultiLvlLbl val="0"/>
      </c:catAx>
      <c:valAx>
        <c:axId val="1"/>
        <c:scaling>
          <c:orientation val="minMax"/>
        </c:scaling>
        <c:delete val="1"/>
        <c:axPos val="l"/>
        <c:numFmt formatCode="General" sourceLinked="1"/>
        <c:majorTickMark val="out"/>
        <c:minorTickMark val="none"/>
        <c:tickLblPos val="nextTo"/>
        <c:crossAx val="807369064"/>
        <c:crosses val="autoZero"/>
        <c:crossBetween val="between"/>
      </c:valAx>
      <c:spPr>
        <a:noFill/>
        <a:ln w="25400">
          <a:noFill/>
        </a:ln>
      </c:spPr>
    </c:plotArea>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5067761049000208E-2"/>
          <c:y val="0"/>
          <c:w val="0.94337450838293613"/>
          <c:h val="0.85646087459406561"/>
        </c:manualLayout>
      </c:layout>
      <c:lineChart>
        <c:grouping val="standard"/>
        <c:varyColors val="0"/>
        <c:ser>
          <c:idx val="1"/>
          <c:order val="0"/>
          <c:spPr>
            <a:ln w="63500">
              <a:solidFill>
                <a:srgbClr val="420B4E"/>
              </a:solidFill>
              <a:prstDash val="solid"/>
            </a:ln>
          </c:spPr>
          <c:marker>
            <c:symbol val="none"/>
          </c:marker>
          <c:dPt>
            <c:idx val="0"/>
            <c:marker>
              <c:symbol val="circle"/>
              <c:size val="10"/>
              <c:spPr>
                <a:solidFill>
                  <a:srgbClr val="420B4E"/>
                </a:solidFill>
                <a:ln>
                  <a:noFill/>
                </a:ln>
              </c:spPr>
            </c:marker>
            <c:bubble3D val="0"/>
            <c:extLst>
              <c:ext xmlns:c16="http://schemas.microsoft.com/office/drawing/2014/chart" uri="{C3380CC4-5D6E-409C-BE32-E72D297353CC}">
                <c16:uniqueId val="{00000001-E5BE-4E8D-B3BE-A4F87E847DE7}"/>
              </c:ext>
            </c:extLst>
          </c:dPt>
          <c:dPt>
            <c:idx val="16"/>
            <c:marker>
              <c:symbol val="circle"/>
              <c:size val="15"/>
              <c:spPr>
                <a:solidFill>
                  <a:srgbClr val="420B4E"/>
                </a:solidFill>
                <a:ln>
                  <a:noFill/>
                </a:ln>
              </c:spPr>
            </c:marker>
            <c:bubble3D val="0"/>
            <c:extLst>
              <c:ext xmlns:c16="http://schemas.microsoft.com/office/drawing/2014/chart" uri="{C3380CC4-5D6E-409C-BE32-E72D297353CC}">
                <c16:uniqueId val="{00000003-E5BE-4E8D-B3BE-A4F87E847DE7}"/>
              </c:ext>
            </c:extLst>
          </c:dPt>
          <c:val>
            <c:numLit>
              <c:formatCode>General</c:formatCode>
              <c:ptCount val="1"/>
              <c:pt idx="0">
                <c:v>0</c:v>
              </c:pt>
            </c:numLit>
          </c:val>
          <c:smooth val="0"/>
          <c:extLst>
            <c:ext xmlns:c16="http://schemas.microsoft.com/office/drawing/2014/chart" uri="{C3380CC4-5D6E-409C-BE32-E72D297353CC}">
              <c16:uniqueId val="{00000004-E5BE-4E8D-B3BE-A4F87E847DE7}"/>
            </c:ext>
          </c:extLst>
        </c:ser>
        <c:ser>
          <c:idx val="2"/>
          <c:order val="1"/>
          <c:tx>
            <c:v>Production</c:v>
          </c:tx>
          <c:spPr>
            <a:ln w="63500">
              <a:solidFill>
                <a:srgbClr val="CE95D7"/>
              </a:solidFill>
              <a:prstDash val="sysDot"/>
            </a:ln>
          </c:spPr>
          <c:marker>
            <c:symbol val="none"/>
          </c:marker>
          <c:dPt>
            <c:idx val="0"/>
            <c:marker>
              <c:symbol val="circle"/>
              <c:size val="10"/>
              <c:spPr>
                <a:solidFill>
                  <a:srgbClr val="CE95D7"/>
                </a:solidFill>
                <a:ln>
                  <a:solidFill>
                    <a:srgbClr val="CE95D7"/>
                  </a:solidFill>
                </a:ln>
              </c:spPr>
            </c:marker>
            <c:bubble3D val="0"/>
            <c:extLst>
              <c:ext xmlns:c16="http://schemas.microsoft.com/office/drawing/2014/chart" uri="{C3380CC4-5D6E-409C-BE32-E72D297353CC}">
                <c16:uniqueId val="{00000006-E5BE-4E8D-B3BE-A4F87E847DE7}"/>
              </c:ext>
            </c:extLst>
          </c:dPt>
          <c:dPt>
            <c:idx val="16"/>
            <c:marker>
              <c:symbol val="circle"/>
              <c:size val="15"/>
              <c:spPr>
                <a:solidFill>
                  <a:srgbClr val="CE95D7"/>
                </a:solidFill>
                <a:ln>
                  <a:solidFill>
                    <a:srgbClr val="CE95D7"/>
                  </a:solidFill>
                </a:ln>
              </c:spPr>
            </c:marker>
            <c:bubble3D val="0"/>
            <c:extLst>
              <c:ext xmlns:c16="http://schemas.microsoft.com/office/drawing/2014/chart" uri="{C3380CC4-5D6E-409C-BE32-E72D297353CC}">
                <c16:uniqueId val="{00000008-E5BE-4E8D-B3BE-A4F87E847DE7}"/>
              </c:ext>
            </c:extLst>
          </c:dPt>
          <c:val>
            <c:numLit>
              <c:formatCode>General</c:formatCode>
              <c:ptCount val="1"/>
              <c:pt idx="0">
                <c:v>0</c:v>
              </c:pt>
            </c:numLit>
          </c:val>
          <c:smooth val="0"/>
          <c:extLst>
            <c:ext xmlns:c16="http://schemas.microsoft.com/office/drawing/2014/chart" uri="{C3380CC4-5D6E-409C-BE32-E72D297353CC}">
              <c16:uniqueId val="{00000009-E5BE-4E8D-B3BE-A4F87E847DE7}"/>
            </c:ext>
          </c:extLst>
        </c:ser>
        <c:ser>
          <c:idx val="3"/>
          <c:order val="2"/>
          <c:tx>
            <c:v>Construction</c:v>
          </c:tx>
          <c:spPr>
            <a:ln w="63500">
              <a:solidFill>
                <a:srgbClr val="863793"/>
              </a:solidFill>
              <a:prstDash val="sysDash"/>
            </a:ln>
          </c:spPr>
          <c:marker>
            <c:symbol val="none"/>
          </c:marker>
          <c:dPt>
            <c:idx val="0"/>
            <c:marker>
              <c:symbol val="circle"/>
              <c:size val="10"/>
              <c:spPr>
                <a:solidFill>
                  <a:srgbClr val="863793"/>
                </a:solidFill>
                <a:ln>
                  <a:solidFill>
                    <a:srgbClr val="863793"/>
                  </a:solidFill>
                </a:ln>
              </c:spPr>
            </c:marker>
            <c:bubble3D val="0"/>
            <c:extLst>
              <c:ext xmlns:c16="http://schemas.microsoft.com/office/drawing/2014/chart" uri="{C3380CC4-5D6E-409C-BE32-E72D297353CC}">
                <c16:uniqueId val="{0000000B-E5BE-4E8D-B3BE-A4F87E847DE7}"/>
              </c:ext>
            </c:extLst>
          </c:dPt>
          <c:dPt>
            <c:idx val="16"/>
            <c:marker>
              <c:symbol val="circle"/>
              <c:size val="15"/>
              <c:spPr>
                <a:solidFill>
                  <a:srgbClr val="863793"/>
                </a:solidFill>
                <a:ln>
                  <a:solidFill>
                    <a:srgbClr val="863793"/>
                  </a:solidFill>
                </a:ln>
              </c:spPr>
            </c:marker>
            <c:bubble3D val="0"/>
            <c:extLst>
              <c:ext xmlns:c16="http://schemas.microsoft.com/office/drawing/2014/chart" uri="{C3380CC4-5D6E-409C-BE32-E72D297353CC}">
                <c16:uniqueId val="{0000000D-E5BE-4E8D-B3BE-A4F87E847DE7}"/>
              </c:ext>
            </c:extLst>
          </c:dPt>
          <c:val>
            <c:numLit>
              <c:formatCode>General</c:formatCode>
              <c:ptCount val="1"/>
              <c:pt idx="0">
                <c:v>0</c:v>
              </c:pt>
            </c:numLit>
          </c:val>
          <c:smooth val="0"/>
          <c:extLst>
            <c:ext xmlns:c16="http://schemas.microsoft.com/office/drawing/2014/chart" uri="{C3380CC4-5D6E-409C-BE32-E72D297353CC}">
              <c16:uniqueId val="{0000000E-E5BE-4E8D-B3BE-A4F87E847DE7}"/>
            </c:ext>
          </c:extLst>
        </c:ser>
        <c:ser>
          <c:idx val="4"/>
          <c:order val="3"/>
          <c:tx>
            <c:v>Agriculture, Forestry and Fishing</c:v>
          </c:tx>
          <c:spPr>
            <a:ln w="63500">
              <a:solidFill>
                <a:srgbClr val="AD4FBD"/>
              </a:solidFill>
              <a:prstDash val="lgDash"/>
            </a:ln>
          </c:spPr>
          <c:marker>
            <c:symbol val="none"/>
          </c:marker>
          <c:dPt>
            <c:idx val="0"/>
            <c:marker>
              <c:symbol val="circle"/>
              <c:size val="10"/>
              <c:spPr>
                <a:solidFill>
                  <a:srgbClr val="AD4FBD"/>
                </a:solidFill>
                <a:ln>
                  <a:noFill/>
                </a:ln>
              </c:spPr>
            </c:marker>
            <c:bubble3D val="0"/>
            <c:extLst>
              <c:ext xmlns:c16="http://schemas.microsoft.com/office/drawing/2014/chart" uri="{C3380CC4-5D6E-409C-BE32-E72D297353CC}">
                <c16:uniqueId val="{00000010-E5BE-4E8D-B3BE-A4F87E847DE7}"/>
              </c:ext>
            </c:extLst>
          </c:dPt>
          <c:dPt>
            <c:idx val="16"/>
            <c:marker>
              <c:symbol val="circle"/>
              <c:size val="15"/>
              <c:spPr>
                <a:solidFill>
                  <a:srgbClr val="AD4FBD"/>
                </a:solidFill>
                <a:ln>
                  <a:noFill/>
                </a:ln>
              </c:spPr>
            </c:marker>
            <c:bubble3D val="0"/>
            <c:extLst>
              <c:ext xmlns:c16="http://schemas.microsoft.com/office/drawing/2014/chart" uri="{C3380CC4-5D6E-409C-BE32-E72D297353CC}">
                <c16:uniqueId val="{00000012-E5BE-4E8D-B3BE-A4F87E847DE7}"/>
              </c:ext>
            </c:extLst>
          </c:dPt>
          <c:val>
            <c:numLit>
              <c:formatCode>General</c:formatCode>
              <c:ptCount val="1"/>
              <c:pt idx="0">
                <c:v>0</c:v>
              </c:pt>
            </c:numLit>
          </c:val>
          <c:smooth val="0"/>
          <c:extLst>
            <c:ext xmlns:c16="http://schemas.microsoft.com/office/drawing/2014/chart" uri="{C3380CC4-5D6E-409C-BE32-E72D297353CC}">
              <c16:uniqueId val="{00000013-E5BE-4E8D-B3BE-A4F87E847DE7}"/>
            </c:ext>
          </c:extLst>
        </c:ser>
        <c:dLbls>
          <c:showLegendKey val="0"/>
          <c:showVal val="0"/>
          <c:showCatName val="0"/>
          <c:showSerName val="0"/>
          <c:showPercent val="0"/>
          <c:showBubbleSize val="0"/>
        </c:dLbls>
        <c:smooth val="0"/>
        <c:axId val="959726320"/>
        <c:axId val="1"/>
      </c:lineChart>
      <c:catAx>
        <c:axId val="959726320"/>
        <c:scaling>
          <c:orientation val="minMax"/>
        </c:scaling>
        <c:delete val="1"/>
        <c:axPos val="b"/>
        <c:majorTickMark val="out"/>
        <c:minorTickMark val="none"/>
        <c:tickLblPos val="nextTo"/>
        <c:crossAx val="1"/>
        <c:crosses val="autoZero"/>
        <c:auto val="1"/>
        <c:lblAlgn val="ctr"/>
        <c:lblOffset val="100"/>
        <c:noMultiLvlLbl val="0"/>
      </c:catAx>
      <c:valAx>
        <c:axId val="1"/>
        <c:scaling>
          <c:orientation val="minMax"/>
          <c:max val="140"/>
          <c:min val="80"/>
        </c:scaling>
        <c:delete val="0"/>
        <c:axPos val="l"/>
        <c:numFmt formatCode="0" sourceLinked="0"/>
        <c:majorTickMark val="out"/>
        <c:minorTickMark val="none"/>
        <c:tickLblPos val="nextTo"/>
        <c:spPr>
          <a:ln w="19050">
            <a:solidFill>
              <a:schemeClr val="bg1">
                <a:lumMod val="75000"/>
              </a:schemeClr>
            </a:solidFill>
          </a:ln>
        </c:spPr>
        <c:txPr>
          <a:bodyPr rot="0" vert="horz"/>
          <a:lstStyle/>
          <a:p>
            <a:pPr>
              <a:defRPr sz="1000" b="0" i="0" u="none" strike="noStrike" baseline="0">
                <a:solidFill>
                  <a:srgbClr val="000000"/>
                </a:solidFill>
                <a:latin typeface="Arial"/>
                <a:ea typeface="Arial"/>
                <a:cs typeface="Arial"/>
              </a:defRPr>
            </a:pPr>
            <a:endParaRPr lang="en-US"/>
          </a:p>
        </c:txPr>
        <c:crossAx val="959726320"/>
        <c:crosses val="autoZero"/>
        <c:crossBetween val="between"/>
        <c:majorUnit val="20"/>
      </c:valAx>
      <c:spPr>
        <a:solidFill>
          <a:srgbClr val="FFFFFF"/>
        </a:solidFill>
        <a:ln w="12700">
          <a:no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411160189338572E-2"/>
          <c:y val="2.5333130431611131E-2"/>
          <c:w val="0.94089211849023013"/>
          <c:h val="0.94933373913677777"/>
        </c:manualLayout>
      </c:layout>
      <c:barChart>
        <c:barDir val="col"/>
        <c:grouping val="clustered"/>
        <c:varyColors val="0"/>
        <c:ser>
          <c:idx val="0"/>
          <c:order val="0"/>
          <c:spPr>
            <a:solidFill>
              <a:srgbClr val="AD4FBD"/>
            </a:solidFill>
          </c:spPr>
          <c:invertIfNegative val="0"/>
          <c:val>
            <c:numLit>
              <c:formatCode>General</c:formatCode>
              <c:ptCount val="1"/>
              <c:pt idx="0">
                <c:v>0</c:v>
              </c:pt>
            </c:numLit>
          </c:val>
          <c:extLst>
            <c:ext xmlns:c16="http://schemas.microsoft.com/office/drawing/2014/chart" uri="{C3380CC4-5D6E-409C-BE32-E72D297353CC}">
              <c16:uniqueId val="{00000000-9010-4BBB-BB8D-4B2EC3A0F547}"/>
            </c:ext>
          </c:extLst>
        </c:ser>
        <c:ser>
          <c:idx val="1"/>
          <c:order val="1"/>
          <c:spPr>
            <a:solidFill>
              <a:srgbClr val="CE95D7"/>
            </a:solidFill>
          </c:spPr>
          <c:invertIfNegative val="0"/>
          <c:val>
            <c:numLit>
              <c:formatCode>General</c:formatCode>
              <c:ptCount val="1"/>
              <c:pt idx="0">
                <c:v>0</c:v>
              </c:pt>
            </c:numLit>
          </c:val>
          <c:extLst>
            <c:ext xmlns:c16="http://schemas.microsoft.com/office/drawing/2014/chart" uri="{C3380CC4-5D6E-409C-BE32-E72D297353CC}">
              <c16:uniqueId val="{00000001-9010-4BBB-BB8D-4B2EC3A0F547}"/>
            </c:ext>
          </c:extLst>
        </c:ser>
        <c:ser>
          <c:idx val="2"/>
          <c:order val="2"/>
          <c:spPr>
            <a:solidFill>
              <a:srgbClr val="863793"/>
            </a:solidFill>
          </c:spPr>
          <c:invertIfNegative val="0"/>
          <c:val>
            <c:numLit>
              <c:formatCode>General</c:formatCode>
              <c:ptCount val="1"/>
              <c:pt idx="0">
                <c:v>0</c:v>
              </c:pt>
            </c:numLit>
          </c:val>
          <c:extLst>
            <c:ext xmlns:c16="http://schemas.microsoft.com/office/drawing/2014/chart" uri="{C3380CC4-5D6E-409C-BE32-E72D297353CC}">
              <c16:uniqueId val="{00000002-9010-4BBB-BB8D-4B2EC3A0F547}"/>
            </c:ext>
          </c:extLst>
        </c:ser>
        <c:ser>
          <c:idx val="3"/>
          <c:order val="3"/>
          <c:spPr>
            <a:solidFill>
              <a:srgbClr val="420B4E"/>
            </a:solidFill>
          </c:spPr>
          <c:invertIfNegative val="0"/>
          <c:val>
            <c:numLit>
              <c:formatCode>General</c:formatCode>
              <c:ptCount val="1"/>
              <c:pt idx="0">
                <c:v>0</c:v>
              </c:pt>
            </c:numLit>
          </c:val>
          <c:extLst>
            <c:ext xmlns:c16="http://schemas.microsoft.com/office/drawing/2014/chart" uri="{C3380CC4-5D6E-409C-BE32-E72D297353CC}">
              <c16:uniqueId val="{00000003-9010-4BBB-BB8D-4B2EC3A0F547}"/>
            </c:ext>
          </c:extLst>
        </c:ser>
        <c:dLbls>
          <c:showLegendKey val="0"/>
          <c:showVal val="0"/>
          <c:showCatName val="0"/>
          <c:showSerName val="0"/>
          <c:showPercent val="0"/>
          <c:showBubbleSize val="0"/>
        </c:dLbls>
        <c:gapWidth val="150"/>
        <c:axId val="959727960"/>
        <c:axId val="1"/>
      </c:barChart>
      <c:catAx>
        <c:axId val="959727960"/>
        <c:scaling>
          <c:orientation val="minMax"/>
        </c:scaling>
        <c:delete val="0"/>
        <c:axPos val="b"/>
        <c:numFmt formatCode="General" sourceLinked="1"/>
        <c:majorTickMark val="out"/>
        <c:minorTickMark val="none"/>
        <c:tickLblPos val="low"/>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max val="4"/>
          <c:min val="-4"/>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959727960"/>
        <c:crosses val="autoZero"/>
        <c:crossBetween val="between"/>
      </c:valAx>
    </c:plotArea>
    <c:legend>
      <c:legendPos val="r"/>
      <c:layout>
        <c:manualLayout>
          <c:xMode val="edge"/>
          <c:yMode val="edge"/>
          <c:wMode val="edge"/>
          <c:hMode val="edge"/>
          <c:x val="7.9853826804427805E-2"/>
          <c:y val="5.6962751231438534E-2"/>
          <c:w val="0.27426854681666352"/>
          <c:h val="0.222005177435012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spPr>
    <a:ln>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Relationships xmlns="http://schemas.openxmlformats.org/package/2006/relationships"><Relationship Id="rId1" Target="../media/image1.emf" Type="http://schemas.openxmlformats.org/officeDocument/2006/relationships/image"/><Relationship Id="rId2" Target="../media/image2.emf" Type="http://schemas.openxmlformats.org/officeDocument/2006/relationships/image"/></Relationships>
</file>

<file path=xl/drawings/_rels/drawing2.xml.rels><?xml version="1.0" encoding="UTF-8" standalone="yes"?><Relationships xmlns="http://schemas.openxmlformats.org/package/2006/relationships"><Relationship Id="rId1" Target="../charts/chart1.xml" Type="http://schemas.openxmlformats.org/officeDocument/2006/relationships/chart"/></Relationships>
</file>

<file path=xl/drawings/_rels/drawing3.xml.rels><?xml version="1.0" encoding="UTF-8" standalone="yes"?><Relationships xmlns="http://schemas.openxmlformats.org/package/2006/relationships"><Relationship Id="rId1" Target="../charts/chart2.xml" Type="http://schemas.openxmlformats.org/officeDocument/2006/relationships/chart"/></Relationships>
</file>

<file path=xl/drawings/_rels/drawing4.xml.rels><?xml version="1.0" encoding="UTF-8" standalone="yes"?><Relationships xmlns="http://schemas.openxmlformats.org/package/2006/relationships"><Relationship Id="rId1" Target="../charts/chart3.xml" Type="http://schemas.openxmlformats.org/officeDocument/2006/relationships/chart"/></Relationships>
</file>

<file path=xl/drawings/_rels/drawing5.xml.rels><?xml version="1.0" encoding="UTF-8" standalone="yes"?><Relationships xmlns="http://schemas.openxmlformats.org/package/2006/relationships"><Relationship Id="rId1" Target="../charts/chart4.xml" Type="http://schemas.openxmlformats.org/officeDocument/2006/relationships/chart"/><Relationship Id="rId2" Target="../charts/chart5.xml" Type="http://schemas.openxmlformats.org/officeDocument/2006/relationships/chart"/></Relationships>
</file>

<file path=xl/drawings/drawing1.xml><?xml version="1.0" encoding="utf-8"?>
<xdr:wsDr xmlns:xdr="http://schemas.openxmlformats.org/drawingml/2006/spreadsheetDrawing" xmlns:a="http://schemas.openxmlformats.org/drawingml/2006/main">
  <xdr:oneCellAnchor>
    <xdr:from>
      <xdr:col>5</xdr:col>
      <xdr:colOff>459441</xdr:colOff>
      <xdr:row>4</xdr:row>
      <xdr:rowOff>179294</xdr:rowOff>
    </xdr:from>
    <xdr:ext cx="184731" cy="264560"/>
    <xdr:sp macro="" textlink="">
      <xdr:nvSpPr>
        <xdr:cNvPr id="6" name="TextBox 5"/>
        <xdr:cNvSpPr txBox="1"/>
      </xdr:nvSpPr>
      <xdr:spPr>
        <a:xfrm>
          <a:off x="7418294" y="171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oneCellAnchor>
    <xdr:from>
      <xdr:col>5</xdr:col>
      <xdr:colOff>459441</xdr:colOff>
      <xdr:row>5</xdr:row>
      <xdr:rowOff>179294</xdr:rowOff>
    </xdr:from>
    <xdr:ext cx="184731" cy="264560"/>
    <xdr:sp macro="" textlink="">
      <xdr:nvSpPr>
        <xdr:cNvPr id="10" name="TextBox 9"/>
        <xdr:cNvSpPr txBox="1"/>
      </xdr:nvSpPr>
      <xdr:spPr>
        <a:xfrm>
          <a:off x="3443941" y="1846169"/>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a:p>
      </xdr:txBody>
    </xdr:sp>
    <xdr:clientData/>
  </xdr:oneCellAnchor>
  <xdr:twoCellAnchor editAs="oneCell">
    <xdr:from>
      <xdr:col>0</xdr:col>
      <xdr:colOff>0</xdr:colOff>
      <xdr:row>0</xdr:row>
      <xdr:rowOff>0</xdr:rowOff>
    </xdr:from>
    <xdr:to>
      <xdr:col>17</xdr:col>
      <xdr:colOff>19049</xdr:colOff>
      <xdr:row>2</xdr:row>
      <xdr:rowOff>276225</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315574" cy="1266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95250</xdr:colOff>
      <xdr:row>25</xdr:row>
      <xdr:rowOff>79375</xdr:rowOff>
    </xdr:from>
    <xdr:to>
      <xdr:col>16</xdr:col>
      <xdr:colOff>565150</xdr:colOff>
      <xdr:row>29</xdr:row>
      <xdr:rowOff>6350</xdr:rowOff>
    </xdr:to>
    <xdr:pic>
      <xdr:nvPicPr>
        <xdr:cNvPr id="8" name="Picture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6064250"/>
          <a:ext cx="100901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447675</xdr:colOff>
      <xdr:row>8</xdr:row>
      <xdr:rowOff>38100</xdr:rowOff>
    </xdr:from>
    <xdr:to>
      <xdr:col>26</xdr:col>
      <xdr:colOff>419100</xdr:colOff>
      <xdr:row>46</xdr:row>
      <xdr:rowOff>76200</xdr:rowOff>
    </xdr:to>
    <xdr:graphicFrame macro="">
      <xdr:nvGraphicFramePr>
        <xdr:cNvPr id="309660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absolute">
    <xdr:from>
      <xdr:col>9</xdr:col>
      <xdr:colOff>171450</xdr:colOff>
      <xdr:row>18</xdr:row>
      <xdr:rowOff>85725</xdr:rowOff>
    </xdr:from>
    <xdr:to>
      <xdr:col>24</xdr:col>
      <xdr:colOff>142875</xdr:colOff>
      <xdr:row>56</xdr:row>
      <xdr:rowOff>123825</xdr:rowOff>
    </xdr:to>
    <xdr:graphicFrame macro="">
      <xdr:nvGraphicFramePr>
        <xdr:cNvPr id="3097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13</xdr:col>
      <xdr:colOff>180975</xdr:colOff>
      <xdr:row>11</xdr:row>
      <xdr:rowOff>85725</xdr:rowOff>
    </xdr:from>
    <xdr:to>
      <xdr:col>27</xdr:col>
      <xdr:colOff>85725</xdr:colOff>
      <xdr:row>49</xdr:row>
      <xdr:rowOff>38100</xdr:rowOff>
    </xdr:to>
    <xdr:graphicFrame macro="">
      <xdr:nvGraphicFramePr>
        <xdr:cNvPr id="309865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absolute">
    <xdr:from>
      <xdr:col>2</xdr:col>
      <xdr:colOff>419100</xdr:colOff>
      <xdr:row>4</xdr:row>
      <xdr:rowOff>9525</xdr:rowOff>
    </xdr:from>
    <xdr:to>
      <xdr:col>17</xdr:col>
      <xdr:colOff>485775</xdr:colOff>
      <xdr:row>38</xdr:row>
      <xdr:rowOff>123825</xdr:rowOff>
    </xdr:to>
    <xdr:graphicFrame macro="">
      <xdr:nvGraphicFramePr>
        <xdr:cNvPr id="3099709"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333375</xdr:colOff>
      <xdr:row>17</xdr:row>
      <xdr:rowOff>66675</xdr:rowOff>
    </xdr:from>
    <xdr:to>
      <xdr:col>33</xdr:col>
      <xdr:colOff>295275</xdr:colOff>
      <xdr:row>51</xdr:row>
      <xdr:rowOff>0</xdr:rowOff>
    </xdr:to>
    <xdr:graphicFrame macro="">
      <xdr:nvGraphicFramePr>
        <xdr:cNvPr id="30997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arget="../drawings/vmlDrawing1.vml" Type="http://schemas.openxmlformats.org/officeDocument/2006/relationships/vmlDrawing"/><Relationship Id="rId2" Target="../comments1.xml" Type="http://schemas.openxmlformats.org/officeDocument/2006/relationships/comments"/></Relationships>
</file>

<file path=xl/worksheets/_rels/sheet10.xml.rels><?xml version="1.0" encoding="UTF-8" standalone="yes"?><Relationships xmlns="http://schemas.openxmlformats.org/package/2006/relationships"><Relationship Id="rId1" Target="../drawings/drawing2.xml" Type="http://schemas.openxmlformats.org/officeDocument/2006/relationships/drawing"/></Relationships>
</file>

<file path=xl/worksheets/_rels/sheet11.xml.rels><?xml version="1.0" encoding="UTF-8" standalone="yes"?><Relationships xmlns="http://schemas.openxmlformats.org/package/2006/relationships"><Relationship Id="rId1" Target="../drawings/drawing3.xml" Type="http://schemas.openxmlformats.org/officeDocument/2006/relationships/drawing"/></Relationships>
</file>

<file path=xl/worksheets/_rels/sheet12.xml.rels><?xml version="1.0" encoding="UTF-8" standalone="yes"?><Relationships xmlns="http://schemas.openxmlformats.org/package/2006/relationships"><Relationship Id="rId1" Target="../drawings/drawing4.xml" Type="http://schemas.openxmlformats.org/officeDocument/2006/relationships/drawing"/></Relationships>
</file>

<file path=xl/worksheets/_rels/sheet13.xml.rels><?xml version="1.0" encoding="UTF-8" standalone="yes"?><Relationships xmlns="http://schemas.openxmlformats.org/package/2006/relationships"><Relationship Id="rId1" Target="../drawings/drawing5.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4.xml.rels><?xml version="1.0" encoding="UTF-8" standalone="yes"?><Relationships xmlns="http://schemas.openxmlformats.org/package/2006/relationships"><Relationship Id="rId1" Target="https://statistics.gov.scot/home" TargetMode="External" Type="http://schemas.openxmlformats.org/officeDocument/2006/relationships/hyperlink"/><Relationship Id="rId2" Target="../printerSettings/printerSettings2.bin" Type="http://schemas.openxmlformats.org/officeDocument/2006/relationships/printerSettings"/><Relationship Id="rId3" Target="../drawings/drawing1.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G90"/>
  <sheetViews>
    <sheetView topLeftCell="A37" workbookViewId="0">
      <selection activeCell="D95" sqref="D95"/>
    </sheetView>
  </sheetViews>
  <sheetFormatPr defaultRowHeight="12.75" x14ac:dyDescent="0.2"/>
  <cols>
    <col min="3" max="3" bestFit="true" customWidth="true" width="9.5703125" collapsed="false"/>
    <col min="7" max="7" customWidth="true" width="9.42578125" collapsed="false"/>
  </cols>
  <sheetData>
    <row r="1" spans="1:8" x14ac:dyDescent="0.2">
      <c r="A1" s="72" t="s">
        <v>166</v>
      </c>
      <c r="E1" s="72" t="s">
        <v>167</v>
      </c>
    </row>
    <row r="2" spans="1:8" x14ac:dyDescent="0.2">
      <c r="A2" s="73">
        <v>1998</v>
      </c>
      <c r="B2">
        <v>1085215</v>
      </c>
      <c r="C2" s="64">
        <f>100*B2/$B$16</f>
        <v>74.217045611529883</v>
      </c>
      <c r="E2" s="73">
        <v>1998</v>
      </c>
      <c r="F2">
        <v>1287128</v>
      </c>
      <c r="G2" s="64">
        <f>100*F2/$B$16</f>
        <v>88.025725302246315</v>
      </c>
    </row>
    <row r="3" spans="1:8" x14ac:dyDescent="0.2">
      <c r="A3" s="73">
        <v>1999</v>
      </c>
      <c r="B3">
        <v>1119038</v>
      </c>
      <c r="C3" s="64">
        <f t="shared" ref="C3:C18" si="0">100*B3/$B$16</f>
        <v>76.530175391083958</v>
      </c>
      <c r="E3" s="73">
        <v>1999</v>
      </c>
      <c r="F3">
        <v>1327193</v>
      </c>
      <c r="G3" s="64">
        <f t="shared" ref="G3:G18" si="1">100*F3/$B$16</f>
        <v>90.765740812929394</v>
      </c>
    </row>
    <row r="4" spans="1:8" x14ac:dyDescent="0.2">
      <c r="A4" s="73">
        <v>2000</v>
      </c>
      <c r="B4">
        <v>1167745</v>
      </c>
      <c r="C4" s="64">
        <f t="shared" si="0"/>
        <v>79.861210845441647</v>
      </c>
      <c r="E4" s="73">
        <v>2000</v>
      </c>
      <c r="F4">
        <v>1377611</v>
      </c>
      <c r="G4" s="64">
        <f t="shared" si="1"/>
        <v>94.213790282981066</v>
      </c>
    </row>
    <row r="5" spans="1:8" x14ac:dyDescent="0.2">
      <c r="A5" s="73">
        <v>2001</v>
      </c>
      <c r="B5">
        <v>1203013</v>
      </c>
      <c r="C5" s="64">
        <f t="shared" si="0"/>
        <v>82.273163098799216</v>
      </c>
      <c r="E5" s="73">
        <v>2001</v>
      </c>
      <c r="F5">
        <v>1415605</v>
      </c>
      <c r="G5" s="64">
        <f t="shared" si="1"/>
        <v>96.812171646088345</v>
      </c>
    </row>
    <row r="6" spans="1:8" x14ac:dyDescent="0.2">
      <c r="A6" s="73">
        <v>2002</v>
      </c>
      <c r="B6">
        <v>1231613</v>
      </c>
      <c r="C6" s="64">
        <f t="shared" si="0"/>
        <v>84.229095798300932</v>
      </c>
      <c r="E6" s="73">
        <v>2002</v>
      </c>
      <c r="F6">
        <v>1450910</v>
      </c>
      <c r="G6" s="64">
        <f t="shared" si="1"/>
        <v>99.226654301889326</v>
      </c>
    </row>
    <row r="7" spans="1:8" x14ac:dyDescent="0.2">
      <c r="A7" s="73">
        <v>2003</v>
      </c>
      <c r="B7">
        <v>1279668</v>
      </c>
      <c r="C7" s="64">
        <f t="shared" si="0"/>
        <v>87.515541458250411</v>
      </c>
      <c r="E7" s="73">
        <v>2003</v>
      </c>
      <c r="F7">
        <v>1499322</v>
      </c>
      <c r="G7" s="64">
        <f t="shared" si="1"/>
        <v>102.53751492595495</v>
      </c>
    </row>
    <row r="8" spans="1:8" x14ac:dyDescent="0.2">
      <c r="A8" s="73">
        <v>2004</v>
      </c>
      <c r="B8">
        <v>1315017</v>
      </c>
      <c r="C8" s="64">
        <f t="shared" si="0"/>
        <v>89.933033241281393</v>
      </c>
      <c r="E8" s="73">
        <v>2004</v>
      </c>
      <c r="F8">
        <v>1536631</v>
      </c>
      <c r="G8" s="64">
        <f t="shared" si="1"/>
        <v>105.08904964923151</v>
      </c>
    </row>
    <row r="9" spans="1:8" x14ac:dyDescent="0.2">
      <c r="A9" s="73">
        <v>2005</v>
      </c>
      <c r="B9">
        <v>1365721</v>
      </c>
      <c r="C9" s="64">
        <f t="shared" si="0"/>
        <v>93.400642038328073</v>
      </c>
      <c r="E9" s="73">
        <v>2005</v>
      </c>
      <c r="F9">
        <v>1582675</v>
      </c>
      <c r="G9" s="64">
        <f t="shared" si="1"/>
        <v>108.23796451691882</v>
      </c>
    </row>
    <row r="10" spans="1:8" x14ac:dyDescent="0.2">
      <c r="A10" s="73">
        <v>2006</v>
      </c>
      <c r="B10">
        <v>1407310</v>
      </c>
      <c r="C10" s="64">
        <f t="shared" si="0"/>
        <v>96.244882773977608</v>
      </c>
      <c r="E10" s="73">
        <v>2006</v>
      </c>
      <c r="F10">
        <v>1624802</v>
      </c>
      <c r="G10" s="64">
        <f t="shared" si="1"/>
        <v>111.11899867188066</v>
      </c>
    </row>
    <row r="11" spans="1:8" x14ac:dyDescent="0.2">
      <c r="A11" s="73">
        <v>2007</v>
      </c>
      <c r="B11">
        <v>1445876</v>
      </c>
      <c r="C11" s="64">
        <f t="shared" si="0"/>
        <v>98.882382791074932</v>
      </c>
      <c r="E11" s="73">
        <v>2007</v>
      </c>
      <c r="F11">
        <v>1666821</v>
      </c>
      <c r="G11" s="64">
        <f t="shared" si="1"/>
        <v>113.99264678727796</v>
      </c>
    </row>
    <row r="12" spans="1:8" x14ac:dyDescent="0.2">
      <c r="A12" s="73">
        <v>2008</v>
      </c>
      <c r="B12">
        <v>1444402</v>
      </c>
      <c r="C12" s="64">
        <f t="shared" si="0"/>
        <v>98.781577028869833</v>
      </c>
      <c r="E12" s="73">
        <v>2008</v>
      </c>
      <c r="F12">
        <v>1659039</v>
      </c>
      <c r="G12" s="64">
        <f t="shared" si="1"/>
        <v>113.46044160309886</v>
      </c>
    </row>
    <row r="13" spans="1:8" x14ac:dyDescent="0.2">
      <c r="A13" s="73">
        <v>2009</v>
      </c>
      <c r="B13">
        <v>1383396</v>
      </c>
      <c r="C13" s="64">
        <f t="shared" si="0"/>
        <v>94.60942212447118</v>
      </c>
      <c r="E13" s="73">
        <v>2009</v>
      </c>
      <c r="F13">
        <v>1589493</v>
      </c>
      <c r="G13" s="64">
        <f t="shared" si="1"/>
        <v>108.70424245905878</v>
      </c>
    </row>
    <row r="14" spans="1:8" x14ac:dyDescent="0.2">
      <c r="A14" s="73">
        <v>2010</v>
      </c>
      <c r="B14">
        <v>1410495</v>
      </c>
      <c r="C14" s="64">
        <f t="shared" si="0"/>
        <v>96.462702551876674</v>
      </c>
      <c r="E14" s="73">
        <v>2010</v>
      </c>
      <c r="F14">
        <v>1613974</v>
      </c>
      <c r="G14" s="64">
        <f t="shared" si="1"/>
        <v>110.37847981627911</v>
      </c>
    </row>
    <row r="15" spans="1:8" x14ac:dyDescent="0.2">
      <c r="A15" s="73">
        <v>2011</v>
      </c>
      <c r="B15">
        <v>1443408</v>
      </c>
      <c r="C15" s="64">
        <f t="shared" si="0"/>
        <v>98.713598109173873</v>
      </c>
      <c r="E15" s="73">
        <v>2011</v>
      </c>
      <c r="F15">
        <v>1645808</v>
      </c>
      <c r="G15" s="64">
        <f t="shared" si="1"/>
        <v>112.55558336718602</v>
      </c>
    </row>
    <row r="16" spans="1:8" x14ac:dyDescent="0.2">
      <c r="A16" s="73">
        <v>2012</v>
      </c>
      <c r="B16">
        <v>1462218</v>
      </c>
      <c r="C16" s="64">
        <f t="shared" si="0"/>
        <v>100</v>
      </c>
      <c r="E16" s="73">
        <v>2012</v>
      </c>
      <c r="F16">
        <v>1665213</v>
      </c>
      <c r="G16" s="64">
        <f t="shared" si="1"/>
        <v>113.88267686487241</v>
      </c>
    </row>
    <row r="17" spans="1:7" x14ac:dyDescent="0.2">
      <c r="A17" s="73">
        <v>2013</v>
      </c>
      <c r="B17">
        <v>1496851</v>
      </c>
      <c r="C17" s="64">
        <f t="shared" si="0"/>
        <v>102.36852507628821</v>
      </c>
      <c r="E17" s="73">
        <v>2013</v>
      </c>
      <c r="F17">
        <v>1701180</v>
      </c>
      <c r="G17" s="64">
        <f t="shared" si="1"/>
        <v>116.34243320763389</v>
      </c>
    </row>
    <row r="18" spans="1:7" x14ac:dyDescent="0.2">
      <c r="A18" s="73">
        <v>2014</v>
      </c>
      <c r="B18">
        <v>1538779</v>
      </c>
      <c r="C18" s="64">
        <f t="shared" si="0"/>
        <v>105.23594976945982</v>
      </c>
      <c r="E18" s="73">
        <v>2014</v>
      </c>
      <c r="F18">
        <v>1749712</v>
      </c>
      <c r="G18" s="64">
        <f t="shared" si="1"/>
        <v>119.66150054232679</v>
      </c>
    </row>
    <row r="19" spans="1:7" x14ac:dyDescent="0.2">
      <c r="C19" s="64"/>
      <c r="G19" s="64"/>
    </row>
    <row r="20" spans="1:7" x14ac:dyDescent="0.2">
      <c r="A20" t="s">
        <v>103</v>
      </c>
      <c r="B20">
        <v>268238</v>
      </c>
      <c r="C20" s="64">
        <f>100*B20/AVERAGE($B$76:$B$79)</f>
        <v>73.378388174677099</v>
      </c>
      <c r="E20" t="s">
        <v>103</v>
      </c>
      <c r="F20">
        <v>318204</v>
      </c>
      <c r="G20" s="64">
        <f>100*F20/AVERAGE($B$76:$B$79)</f>
        <v>87.04693828143273</v>
      </c>
    </row>
    <row r="21" spans="1:7" x14ac:dyDescent="0.2">
      <c r="A21" t="s">
        <v>104</v>
      </c>
      <c r="B21">
        <v>269972</v>
      </c>
      <c r="C21" s="64">
        <f t="shared" ref="C21:C84" si="2">100*B21/AVERAGE($B$76:$B$79)</f>
        <v>73.852736048933878</v>
      </c>
      <c r="E21" t="s">
        <v>104</v>
      </c>
      <c r="F21">
        <v>320480</v>
      </c>
      <c r="G21" s="64">
        <f t="shared" ref="G21:G84" si="3">100*F21/AVERAGE($B$76:$B$79)</f>
        <v>87.669554061022367</v>
      </c>
    </row>
    <row r="22" spans="1:7" x14ac:dyDescent="0.2">
      <c r="A22" t="s">
        <v>105</v>
      </c>
      <c r="B22">
        <v>272178</v>
      </c>
      <c r="C22" s="64">
        <f t="shared" si="2"/>
        <v>74.456202837059863</v>
      </c>
      <c r="E22" t="s">
        <v>105</v>
      </c>
      <c r="F22">
        <v>322603</v>
      </c>
      <c r="G22" s="64">
        <f t="shared" si="3"/>
        <v>88.250315616412877</v>
      </c>
    </row>
    <row r="23" spans="1:7" x14ac:dyDescent="0.2">
      <c r="A23" t="s">
        <v>106</v>
      </c>
      <c r="B23">
        <v>274827</v>
      </c>
      <c r="C23" s="64">
        <f t="shared" si="2"/>
        <v>75.18085538544868</v>
      </c>
      <c r="E23" t="s">
        <v>106</v>
      </c>
      <c r="F23">
        <v>325841</v>
      </c>
      <c r="G23" s="64">
        <f t="shared" si="3"/>
        <v>89.136093250117284</v>
      </c>
    </row>
    <row r="24" spans="1:7" x14ac:dyDescent="0.2">
      <c r="A24" t="s">
        <v>107</v>
      </c>
      <c r="B24">
        <v>275807</v>
      </c>
      <c r="C24" s="64">
        <f t="shared" si="2"/>
        <v>75.448941265939823</v>
      </c>
      <c r="E24" t="s">
        <v>107</v>
      </c>
      <c r="F24">
        <v>327488</v>
      </c>
      <c r="G24" s="64">
        <f t="shared" si="3"/>
        <v>89.586641663554957</v>
      </c>
    </row>
    <row r="25" spans="1:7" x14ac:dyDescent="0.2">
      <c r="A25" t="s">
        <v>108</v>
      </c>
      <c r="B25">
        <v>277001</v>
      </c>
      <c r="C25" s="64">
        <f t="shared" si="2"/>
        <v>75.775568348905566</v>
      </c>
      <c r="E25" t="s">
        <v>108</v>
      </c>
      <c r="F25">
        <v>328288</v>
      </c>
      <c r="G25" s="64">
        <f t="shared" si="3"/>
        <v>89.805487280282421</v>
      </c>
    </row>
    <row r="26" spans="1:7" x14ac:dyDescent="0.2">
      <c r="A26" t="s">
        <v>109</v>
      </c>
      <c r="B26">
        <v>281129</v>
      </c>
      <c r="C26" s="64">
        <f t="shared" si="2"/>
        <v>76.904811731219283</v>
      </c>
      <c r="E26" t="s">
        <v>109</v>
      </c>
      <c r="F26">
        <v>333562</v>
      </c>
      <c r="G26" s="64">
        <f t="shared" si="3"/>
        <v>91.248227008558231</v>
      </c>
    </row>
    <row r="27" spans="1:7" x14ac:dyDescent="0.2">
      <c r="A27" t="s">
        <v>110</v>
      </c>
      <c r="B27">
        <v>285101</v>
      </c>
      <c r="C27" s="64">
        <f t="shared" si="2"/>
        <v>77.991380218271146</v>
      </c>
      <c r="E27" t="s">
        <v>110</v>
      </c>
      <c r="F27">
        <v>337855</v>
      </c>
      <c r="G27" s="64">
        <f t="shared" si="3"/>
        <v>92.422607299321996</v>
      </c>
    </row>
    <row r="28" spans="1:7" x14ac:dyDescent="0.2">
      <c r="A28" t="s">
        <v>111</v>
      </c>
      <c r="B28">
        <v>288024</v>
      </c>
      <c r="C28" s="64">
        <f t="shared" si="2"/>
        <v>78.79098739038912</v>
      </c>
      <c r="E28" t="s">
        <v>111</v>
      </c>
      <c r="F28">
        <v>341636</v>
      </c>
      <c r="G28" s="64">
        <f t="shared" si="3"/>
        <v>93.456926395380165</v>
      </c>
    </row>
    <row r="29" spans="1:7" x14ac:dyDescent="0.2">
      <c r="A29" t="s">
        <v>112</v>
      </c>
      <c r="B29">
        <v>291151</v>
      </c>
      <c r="C29" s="64">
        <f t="shared" si="2"/>
        <v>79.646400194772596</v>
      </c>
      <c r="E29" t="s">
        <v>112</v>
      </c>
      <c r="F29">
        <v>344025</v>
      </c>
      <c r="G29" s="64">
        <f t="shared" si="3"/>
        <v>94.110454118332555</v>
      </c>
    </row>
    <row r="30" spans="1:7" x14ac:dyDescent="0.2">
      <c r="A30" t="s">
        <v>113</v>
      </c>
      <c r="B30">
        <v>293350</v>
      </c>
      <c r="C30" s="64">
        <f t="shared" si="2"/>
        <v>80.247952083752224</v>
      </c>
      <c r="E30" t="s">
        <v>113</v>
      </c>
      <c r="F30">
        <v>345374</v>
      </c>
      <c r="G30" s="64">
        <f t="shared" si="3"/>
        <v>94.479482539539248</v>
      </c>
    </row>
    <row r="31" spans="1:7" x14ac:dyDescent="0.2">
      <c r="A31" t="s">
        <v>114</v>
      </c>
      <c r="B31">
        <v>295220</v>
      </c>
      <c r="C31" s="64">
        <f t="shared" si="2"/>
        <v>80.759503712852663</v>
      </c>
      <c r="E31" t="s">
        <v>114</v>
      </c>
      <c r="F31">
        <v>346576</v>
      </c>
      <c r="G31" s="64">
        <f t="shared" si="3"/>
        <v>94.808298078672266</v>
      </c>
    </row>
    <row r="32" spans="1:7" x14ac:dyDescent="0.2">
      <c r="A32" t="s">
        <v>115</v>
      </c>
      <c r="B32">
        <v>298879</v>
      </c>
      <c r="C32" s="64">
        <f t="shared" si="2"/>
        <v>81.760448852359914</v>
      </c>
      <c r="E32" t="s">
        <v>115</v>
      </c>
      <c r="F32">
        <v>350471</v>
      </c>
      <c r="G32" s="64">
        <f t="shared" si="3"/>
        <v>95.873802675114106</v>
      </c>
    </row>
    <row r="33" spans="1:7" x14ac:dyDescent="0.2">
      <c r="A33" t="s">
        <v>116</v>
      </c>
      <c r="B33">
        <v>300512</v>
      </c>
      <c r="C33" s="64">
        <f t="shared" si="2"/>
        <v>82.207167467504846</v>
      </c>
      <c r="E33" t="s">
        <v>116</v>
      </c>
      <c r="F33">
        <v>353126</v>
      </c>
      <c r="G33" s="64">
        <f t="shared" si="3"/>
        <v>96.600096565628377</v>
      </c>
    </row>
    <row r="34" spans="1:7" x14ac:dyDescent="0.2">
      <c r="A34" t="s">
        <v>117</v>
      </c>
      <c r="B34">
        <v>301463</v>
      </c>
      <c r="C34" s="64">
        <f t="shared" si="2"/>
        <v>82.467320194389615</v>
      </c>
      <c r="E34" t="s">
        <v>117</v>
      </c>
      <c r="F34">
        <v>355392</v>
      </c>
      <c r="G34" s="64">
        <f t="shared" si="3"/>
        <v>97.219976775008931</v>
      </c>
    </row>
    <row r="35" spans="1:7" x14ac:dyDescent="0.2">
      <c r="A35" t="s">
        <v>118</v>
      </c>
      <c r="B35">
        <v>302159</v>
      </c>
      <c r="C35" s="64">
        <f t="shared" si="2"/>
        <v>82.657715880942519</v>
      </c>
      <c r="E35" t="s">
        <v>118</v>
      </c>
      <c r="F35">
        <v>356616</v>
      </c>
      <c r="G35" s="64">
        <f t="shared" si="3"/>
        <v>97.554810568601951</v>
      </c>
    </row>
    <row r="36" spans="1:7" x14ac:dyDescent="0.2">
      <c r="A36" t="s">
        <v>119</v>
      </c>
      <c r="B36">
        <v>304300</v>
      </c>
      <c r="C36" s="64">
        <f t="shared" si="2"/>
        <v>83.243401462709386</v>
      </c>
      <c r="E36" t="s">
        <v>119</v>
      </c>
      <c r="F36">
        <v>358033</v>
      </c>
      <c r="G36" s="64">
        <f t="shared" si="3"/>
        <v>97.942440867230474</v>
      </c>
    </row>
    <row r="37" spans="1:7" x14ac:dyDescent="0.2">
      <c r="A37" t="s">
        <v>120</v>
      </c>
      <c r="B37">
        <v>305910</v>
      </c>
      <c r="C37" s="64">
        <f t="shared" si="2"/>
        <v>83.683828266373411</v>
      </c>
      <c r="E37" t="s">
        <v>120</v>
      </c>
      <c r="F37">
        <v>360932</v>
      </c>
      <c r="G37" s="64">
        <f t="shared" si="3"/>
        <v>98.735482670846622</v>
      </c>
    </row>
    <row r="38" spans="1:7" x14ac:dyDescent="0.2">
      <c r="A38" t="s">
        <v>121</v>
      </c>
      <c r="B38">
        <v>309890</v>
      </c>
      <c r="C38" s="64">
        <f t="shared" si="2"/>
        <v>84.772585209592549</v>
      </c>
      <c r="E38" t="s">
        <v>121</v>
      </c>
      <c r="F38">
        <v>364371</v>
      </c>
      <c r="G38" s="64">
        <f t="shared" si="3"/>
        <v>99.676245265753806</v>
      </c>
    </row>
    <row r="39" spans="1:7" x14ac:dyDescent="0.2">
      <c r="A39" t="s">
        <v>122</v>
      </c>
      <c r="B39">
        <v>311513</v>
      </c>
      <c r="C39" s="64">
        <f t="shared" si="2"/>
        <v>85.216568254528397</v>
      </c>
      <c r="E39" t="s">
        <v>122</v>
      </c>
      <c r="F39">
        <v>367574</v>
      </c>
      <c r="G39" s="64">
        <f t="shared" si="3"/>
        <v>100.55244840372639</v>
      </c>
    </row>
    <row r="40" spans="1:7" x14ac:dyDescent="0.2">
      <c r="A40" t="s">
        <v>123</v>
      </c>
      <c r="B40">
        <v>314066</v>
      </c>
      <c r="C40" s="64">
        <f t="shared" si="2"/>
        <v>85.914959328909916</v>
      </c>
      <c r="E40" t="s">
        <v>123</v>
      </c>
      <c r="F40">
        <v>370170</v>
      </c>
      <c r="G40" s="64">
        <f t="shared" si="3"/>
        <v>101.26260243000702</v>
      </c>
    </row>
    <row r="41" spans="1:7" x14ac:dyDescent="0.2">
      <c r="A41" t="s">
        <v>124</v>
      </c>
      <c r="B41">
        <v>318477</v>
      </c>
      <c r="C41" s="64">
        <f t="shared" si="2"/>
        <v>87.121619348140982</v>
      </c>
      <c r="E41" t="s">
        <v>124</v>
      </c>
      <c r="F41">
        <v>373540</v>
      </c>
      <c r="G41" s="64">
        <f t="shared" si="3"/>
        <v>102.18448959047146</v>
      </c>
    </row>
    <row r="42" spans="1:7" x14ac:dyDescent="0.2">
      <c r="A42" t="s">
        <v>125</v>
      </c>
      <c r="B42">
        <v>321811</v>
      </c>
      <c r="C42" s="64">
        <f t="shared" si="2"/>
        <v>88.033658455852688</v>
      </c>
      <c r="E42" t="s">
        <v>125</v>
      </c>
      <c r="F42">
        <v>376432</v>
      </c>
      <c r="G42" s="64">
        <f t="shared" si="3"/>
        <v>102.97561649494125</v>
      </c>
    </row>
    <row r="43" spans="1:7" x14ac:dyDescent="0.2">
      <c r="A43" t="s">
        <v>126</v>
      </c>
      <c r="B43">
        <v>325314</v>
      </c>
      <c r="C43" s="64">
        <f t="shared" si="2"/>
        <v>88.991928700098072</v>
      </c>
      <c r="E43" t="s">
        <v>126</v>
      </c>
      <c r="F43">
        <v>379180</v>
      </c>
      <c r="G43" s="64">
        <f t="shared" si="3"/>
        <v>103.72735118840009</v>
      </c>
    </row>
    <row r="44" spans="1:7" x14ac:dyDescent="0.2">
      <c r="A44" t="s">
        <v>127</v>
      </c>
      <c r="B44">
        <v>327450</v>
      </c>
      <c r="C44" s="64">
        <f t="shared" si="2"/>
        <v>89.576246496760405</v>
      </c>
      <c r="E44" t="s">
        <v>127</v>
      </c>
      <c r="F44">
        <v>381745</v>
      </c>
      <c r="G44" s="64">
        <f t="shared" si="3"/>
        <v>104.42902494703252</v>
      </c>
    </row>
    <row r="45" spans="1:7" x14ac:dyDescent="0.2">
      <c r="A45" t="s">
        <v>128</v>
      </c>
      <c r="B45">
        <v>328130</v>
      </c>
      <c r="C45" s="64">
        <f t="shared" si="2"/>
        <v>89.762265270978745</v>
      </c>
      <c r="E45" t="s">
        <v>128</v>
      </c>
      <c r="F45">
        <v>383795</v>
      </c>
      <c r="G45" s="64">
        <f t="shared" si="3"/>
        <v>104.98981683989665</v>
      </c>
    </row>
    <row r="46" spans="1:7" x14ac:dyDescent="0.2">
      <c r="A46" t="s">
        <v>129</v>
      </c>
      <c r="B46">
        <v>328918</v>
      </c>
      <c r="C46" s="64">
        <f t="shared" si="2"/>
        <v>89.977828203455303</v>
      </c>
      <c r="E46" t="s">
        <v>129</v>
      </c>
      <c r="F46">
        <v>384640</v>
      </c>
      <c r="G46" s="64">
        <f t="shared" si="3"/>
        <v>105.22097252256503</v>
      </c>
    </row>
    <row r="47" spans="1:7" x14ac:dyDescent="0.2">
      <c r="A47" t="s">
        <v>130</v>
      </c>
      <c r="B47">
        <v>330519</v>
      </c>
      <c r="C47" s="64">
        <f t="shared" si="2"/>
        <v>90.415792993931134</v>
      </c>
      <c r="E47" t="s">
        <v>130</v>
      </c>
      <c r="F47">
        <v>386451</v>
      </c>
      <c r="G47" s="64">
        <f t="shared" si="3"/>
        <v>105.71638428743184</v>
      </c>
    </row>
    <row r="48" spans="1:7" x14ac:dyDescent="0.2">
      <c r="A48" t="s">
        <v>131</v>
      </c>
      <c r="B48">
        <v>334422</v>
      </c>
      <c r="C48" s="64">
        <f t="shared" si="2"/>
        <v>91.48348604654025</v>
      </c>
      <c r="E48" t="s">
        <v>131</v>
      </c>
      <c r="F48">
        <v>389097</v>
      </c>
      <c r="G48" s="64">
        <f t="shared" si="3"/>
        <v>106.44021616475793</v>
      </c>
    </row>
    <row r="49" spans="1:7" x14ac:dyDescent="0.2">
      <c r="A49" t="s">
        <v>132</v>
      </c>
      <c r="B49">
        <v>338759</v>
      </c>
      <c r="C49" s="64">
        <f t="shared" si="2"/>
        <v>92.669902846224019</v>
      </c>
      <c r="E49" t="s">
        <v>132</v>
      </c>
      <c r="F49">
        <v>393287</v>
      </c>
      <c r="G49" s="64">
        <f t="shared" si="3"/>
        <v>107.58642008236802</v>
      </c>
    </row>
    <row r="50" spans="1:7" x14ac:dyDescent="0.2">
      <c r="A50" t="s">
        <v>133</v>
      </c>
      <c r="B50">
        <v>343731</v>
      </c>
      <c r="C50" s="64">
        <f t="shared" si="2"/>
        <v>94.03002835418522</v>
      </c>
      <c r="E50" t="s">
        <v>133</v>
      </c>
      <c r="F50">
        <v>397286</v>
      </c>
      <c r="G50" s="64">
        <f t="shared" si="3"/>
        <v>108.68037460898444</v>
      </c>
    </row>
    <row r="51" spans="1:7" x14ac:dyDescent="0.2">
      <c r="A51" t="s">
        <v>134</v>
      </c>
      <c r="B51">
        <v>348809</v>
      </c>
      <c r="C51" s="64">
        <f t="shared" si="2"/>
        <v>95.419150906362802</v>
      </c>
      <c r="E51" t="s">
        <v>134</v>
      </c>
      <c r="F51">
        <v>403005</v>
      </c>
      <c r="G51" s="64">
        <f t="shared" si="3"/>
        <v>110.2448472115649</v>
      </c>
    </row>
    <row r="52" spans="1:7" x14ac:dyDescent="0.2">
      <c r="A52" t="s">
        <v>135</v>
      </c>
      <c r="B52">
        <v>349582</v>
      </c>
      <c r="C52" s="64">
        <f t="shared" si="2"/>
        <v>95.630610483525714</v>
      </c>
      <c r="E52" t="s">
        <v>135</v>
      </c>
      <c r="F52">
        <v>404477</v>
      </c>
      <c r="G52" s="64">
        <f t="shared" si="3"/>
        <v>110.64752314634343</v>
      </c>
    </row>
    <row r="53" spans="1:7" x14ac:dyDescent="0.2">
      <c r="A53" t="s">
        <v>136</v>
      </c>
      <c r="B53">
        <v>351061</v>
      </c>
      <c r="C53" s="64">
        <f t="shared" si="2"/>
        <v>96.035201317450614</v>
      </c>
      <c r="E53" t="s">
        <v>136</v>
      </c>
      <c r="F53">
        <v>405652</v>
      </c>
      <c r="G53" s="64">
        <f t="shared" si="3"/>
        <v>110.9689526459119</v>
      </c>
    </row>
    <row r="54" spans="1:7" x14ac:dyDescent="0.2">
      <c r="A54" t="s">
        <v>137</v>
      </c>
      <c r="B54">
        <v>351768</v>
      </c>
      <c r="C54" s="64">
        <f t="shared" si="2"/>
        <v>96.228606131233505</v>
      </c>
      <c r="E54" t="s">
        <v>137</v>
      </c>
      <c r="F54">
        <v>406173</v>
      </c>
      <c r="G54" s="64">
        <f t="shared" si="3"/>
        <v>111.11147585380566</v>
      </c>
    </row>
    <row r="55" spans="1:7" x14ac:dyDescent="0.2">
      <c r="A55" t="s">
        <v>138</v>
      </c>
      <c r="B55">
        <v>354899</v>
      </c>
      <c r="C55" s="64">
        <f t="shared" si="2"/>
        <v>97.085113163700626</v>
      </c>
      <c r="E55" t="s">
        <v>138</v>
      </c>
      <c r="F55">
        <v>408500</v>
      </c>
      <c r="G55" s="64">
        <f t="shared" si="3"/>
        <v>111.74804304146167</v>
      </c>
    </row>
    <row r="56" spans="1:7" x14ac:dyDescent="0.2">
      <c r="A56" t="s">
        <v>139</v>
      </c>
      <c r="B56">
        <v>357698</v>
      </c>
      <c r="C56" s="64">
        <f t="shared" si="2"/>
        <v>97.850799265225845</v>
      </c>
      <c r="E56" t="s">
        <v>139</v>
      </c>
      <c r="F56">
        <v>412446</v>
      </c>
      <c r="G56" s="64">
        <f t="shared" si="3"/>
        <v>112.82749904596989</v>
      </c>
    </row>
    <row r="57" spans="1:7" x14ac:dyDescent="0.2">
      <c r="A57" t="s">
        <v>140</v>
      </c>
      <c r="B57">
        <v>359926</v>
      </c>
      <c r="C57" s="64">
        <f t="shared" si="2"/>
        <v>98.460284307811833</v>
      </c>
      <c r="E57" t="s">
        <v>140</v>
      </c>
      <c r="F57">
        <v>414937</v>
      </c>
      <c r="G57" s="64">
        <f t="shared" si="3"/>
        <v>113.50892958505503</v>
      </c>
    </row>
    <row r="58" spans="1:7" x14ac:dyDescent="0.2">
      <c r="A58" t="s">
        <v>141</v>
      </c>
      <c r="B58">
        <v>362969</v>
      </c>
      <c r="C58" s="64">
        <f t="shared" si="2"/>
        <v>99.29271832243893</v>
      </c>
      <c r="E58" t="s">
        <v>141</v>
      </c>
      <c r="F58">
        <v>418107</v>
      </c>
      <c r="G58" s="64">
        <f t="shared" si="3"/>
        <v>114.37610534133761</v>
      </c>
    </row>
    <row r="59" spans="1:7" x14ac:dyDescent="0.2">
      <c r="A59" t="s">
        <v>142</v>
      </c>
      <c r="B59">
        <v>365283</v>
      </c>
      <c r="C59" s="64">
        <f t="shared" si="2"/>
        <v>99.925729268823119</v>
      </c>
      <c r="E59" t="s">
        <v>142</v>
      </c>
      <c r="F59">
        <v>421331</v>
      </c>
      <c r="G59" s="64">
        <f t="shared" si="3"/>
        <v>115.2580531767493</v>
      </c>
    </row>
    <row r="60" spans="1:7" x14ac:dyDescent="0.2">
      <c r="A60" t="s">
        <v>143</v>
      </c>
      <c r="B60">
        <v>367290</v>
      </c>
      <c r="C60" s="64">
        <f t="shared" si="2"/>
        <v>100.47475820978815</v>
      </c>
      <c r="E60" t="s">
        <v>143</v>
      </c>
      <c r="F60">
        <v>422382</v>
      </c>
      <c r="G60" s="64">
        <f t="shared" si="3"/>
        <v>115.545561605725</v>
      </c>
    </row>
    <row r="61" spans="1:7" x14ac:dyDescent="0.2">
      <c r="A61" t="s">
        <v>144</v>
      </c>
      <c r="B61">
        <v>366230</v>
      </c>
      <c r="C61" s="64">
        <f t="shared" si="2"/>
        <v>100.18478776762426</v>
      </c>
      <c r="E61" t="s">
        <v>144</v>
      </c>
      <c r="F61">
        <v>420031</v>
      </c>
      <c r="G61" s="64">
        <f t="shared" si="3"/>
        <v>114.90242904956716</v>
      </c>
    </row>
    <row r="62" spans="1:7" x14ac:dyDescent="0.2">
      <c r="A62" t="s">
        <v>145</v>
      </c>
      <c r="B62">
        <v>359362</v>
      </c>
      <c r="C62" s="64">
        <f t="shared" si="2"/>
        <v>98.305998148018972</v>
      </c>
      <c r="E62" t="s">
        <v>145</v>
      </c>
      <c r="F62">
        <v>412965</v>
      </c>
      <c r="G62" s="64">
        <f t="shared" si="3"/>
        <v>112.96947513982184</v>
      </c>
    </row>
    <row r="63" spans="1:7" x14ac:dyDescent="0.2">
      <c r="A63" t="s">
        <v>146</v>
      </c>
      <c r="B63">
        <v>351520</v>
      </c>
      <c r="C63" s="64">
        <f t="shared" si="2"/>
        <v>96.160763990047997</v>
      </c>
      <c r="E63" t="s">
        <v>146</v>
      </c>
      <c r="F63">
        <v>403661</v>
      </c>
      <c r="G63" s="64">
        <f t="shared" si="3"/>
        <v>110.42430061728142</v>
      </c>
    </row>
    <row r="64" spans="1:7" x14ac:dyDescent="0.2">
      <c r="A64" t="s">
        <v>147</v>
      </c>
      <c r="B64">
        <v>346266</v>
      </c>
      <c r="C64" s="64">
        <f t="shared" si="2"/>
        <v>94.723495402190366</v>
      </c>
      <c r="E64" t="s">
        <v>147</v>
      </c>
      <c r="F64">
        <v>397326</v>
      </c>
      <c r="G64" s="64">
        <f t="shared" si="3"/>
        <v>108.69131688982081</v>
      </c>
    </row>
    <row r="65" spans="1:7" x14ac:dyDescent="0.2">
      <c r="A65" t="s">
        <v>148</v>
      </c>
      <c r="B65">
        <v>344993</v>
      </c>
      <c r="C65" s="64">
        <f t="shared" si="2"/>
        <v>94.375257314572792</v>
      </c>
      <c r="E65" t="s">
        <v>148</v>
      </c>
      <c r="F65">
        <v>396514</v>
      </c>
      <c r="G65" s="64">
        <f t="shared" si="3"/>
        <v>108.46918858884243</v>
      </c>
    </row>
    <row r="66" spans="1:7" x14ac:dyDescent="0.2">
      <c r="A66" t="s">
        <v>149</v>
      </c>
      <c r="B66">
        <v>345849</v>
      </c>
      <c r="C66" s="64">
        <f t="shared" si="2"/>
        <v>94.60942212447118</v>
      </c>
      <c r="E66" t="s">
        <v>149</v>
      </c>
      <c r="F66">
        <v>397125</v>
      </c>
      <c r="G66" s="64">
        <f t="shared" si="3"/>
        <v>108.63633192861803</v>
      </c>
    </row>
    <row r="67" spans="1:7" x14ac:dyDescent="0.2">
      <c r="A67" t="s">
        <v>150</v>
      </c>
      <c r="B67">
        <v>346288</v>
      </c>
      <c r="C67" s="64">
        <f t="shared" si="2"/>
        <v>94.729513656650383</v>
      </c>
      <c r="E67" t="s">
        <v>150</v>
      </c>
      <c r="F67">
        <v>398528</v>
      </c>
      <c r="G67" s="64">
        <f t="shared" si="3"/>
        <v>109.02013242895383</v>
      </c>
    </row>
    <row r="68" spans="1:7" x14ac:dyDescent="0.2">
      <c r="A68" t="s">
        <v>151</v>
      </c>
      <c r="B68">
        <v>347852</v>
      </c>
      <c r="C68" s="64">
        <f t="shared" si="2"/>
        <v>95.157356837352566</v>
      </c>
      <c r="E68" t="s">
        <v>151</v>
      </c>
      <c r="F68">
        <v>400001</v>
      </c>
      <c r="G68" s="64">
        <f t="shared" si="3"/>
        <v>109.42308192075326</v>
      </c>
    </row>
    <row r="69" spans="1:7" x14ac:dyDescent="0.2">
      <c r="A69" t="s">
        <v>152</v>
      </c>
      <c r="B69">
        <v>351976</v>
      </c>
      <c r="C69" s="64">
        <f t="shared" si="2"/>
        <v>96.285505991582653</v>
      </c>
      <c r="E69" t="s">
        <v>152</v>
      </c>
      <c r="F69">
        <v>403217</v>
      </c>
      <c r="G69" s="64">
        <f t="shared" si="3"/>
        <v>110.30284129999768</v>
      </c>
    </row>
    <row r="70" spans="1:7" x14ac:dyDescent="0.2">
      <c r="A70" t="s">
        <v>153</v>
      </c>
      <c r="B70">
        <v>354912</v>
      </c>
      <c r="C70" s="64">
        <f t="shared" si="2"/>
        <v>97.08866940497245</v>
      </c>
      <c r="E70" t="s">
        <v>153</v>
      </c>
      <c r="F70">
        <v>405186</v>
      </c>
      <c r="G70" s="64">
        <f t="shared" si="3"/>
        <v>110.84147507416814</v>
      </c>
    </row>
    <row r="71" spans="1:7" x14ac:dyDescent="0.2">
      <c r="A71" t="s">
        <v>154</v>
      </c>
      <c r="B71">
        <v>355755</v>
      </c>
      <c r="C71" s="64">
        <f t="shared" si="2"/>
        <v>97.319277973599014</v>
      </c>
      <c r="E71" t="s">
        <v>154</v>
      </c>
      <c r="F71">
        <v>405570</v>
      </c>
      <c r="G71" s="64">
        <f t="shared" si="3"/>
        <v>110.94652097019733</v>
      </c>
    </row>
    <row r="72" spans="1:7" x14ac:dyDescent="0.2">
      <c r="A72" t="s">
        <v>155</v>
      </c>
      <c r="B72">
        <v>357811</v>
      </c>
      <c r="C72" s="64">
        <f t="shared" si="2"/>
        <v>97.881711208588598</v>
      </c>
      <c r="E72" t="s">
        <v>155</v>
      </c>
      <c r="F72">
        <v>408601</v>
      </c>
      <c r="G72" s="64">
        <f t="shared" si="3"/>
        <v>111.77567230057352</v>
      </c>
    </row>
    <row r="73" spans="1:7" x14ac:dyDescent="0.2">
      <c r="A73" t="s">
        <v>156</v>
      </c>
      <c r="B73">
        <v>359806</v>
      </c>
      <c r="C73" s="64">
        <f t="shared" si="2"/>
        <v>98.427457465302709</v>
      </c>
      <c r="E73" t="s">
        <v>156</v>
      </c>
      <c r="F73">
        <v>409994</v>
      </c>
      <c r="G73" s="64">
        <f t="shared" si="3"/>
        <v>112.15673723070022</v>
      </c>
    </row>
    <row r="74" spans="1:7" x14ac:dyDescent="0.2">
      <c r="A74" t="s">
        <v>157</v>
      </c>
      <c r="B74">
        <v>362575</v>
      </c>
      <c r="C74" s="64">
        <f t="shared" si="2"/>
        <v>99.18493685620065</v>
      </c>
      <c r="E74" t="s">
        <v>157</v>
      </c>
      <c r="F74">
        <v>413292</v>
      </c>
      <c r="G74" s="64">
        <f t="shared" si="3"/>
        <v>113.05892828565918</v>
      </c>
    </row>
    <row r="75" spans="1:7" x14ac:dyDescent="0.2">
      <c r="A75" t="s">
        <v>158</v>
      </c>
      <c r="B75">
        <v>363216</v>
      </c>
      <c r="C75" s="64">
        <f t="shared" si="2"/>
        <v>99.360286906603534</v>
      </c>
      <c r="E75" t="s">
        <v>158</v>
      </c>
      <c r="F75">
        <v>413921</v>
      </c>
      <c r="G75" s="64">
        <f t="shared" si="3"/>
        <v>113.23099565181116</v>
      </c>
    </row>
    <row r="76" spans="1:7" x14ac:dyDescent="0.2">
      <c r="A76" t="s">
        <v>159</v>
      </c>
      <c r="B76">
        <v>364222</v>
      </c>
      <c r="C76" s="64">
        <f t="shared" si="2"/>
        <v>99.635485269638323</v>
      </c>
      <c r="E76" t="s">
        <v>159</v>
      </c>
      <c r="F76">
        <v>414835</v>
      </c>
      <c r="G76" s="64">
        <f t="shared" si="3"/>
        <v>113.48102676892228</v>
      </c>
    </row>
    <row r="77" spans="1:7" x14ac:dyDescent="0.2">
      <c r="A77" t="s">
        <v>160</v>
      </c>
      <c r="B77">
        <v>364173</v>
      </c>
      <c r="C77" s="64">
        <f t="shared" si="2"/>
        <v>99.622080975613756</v>
      </c>
      <c r="E77" t="s">
        <v>160</v>
      </c>
      <c r="F77">
        <v>414099</v>
      </c>
      <c r="G77" s="64">
        <f t="shared" si="3"/>
        <v>113.27968880153301</v>
      </c>
    </row>
    <row r="78" spans="1:7" x14ac:dyDescent="0.2">
      <c r="A78" t="s">
        <v>161</v>
      </c>
      <c r="B78">
        <v>367170</v>
      </c>
      <c r="C78" s="64">
        <f t="shared" si="2"/>
        <v>100.44193136727903</v>
      </c>
      <c r="E78" t="s">
        <v>161</v>
      </c>
      <c r="F78">
        <v>418255</v>
      </c>
      <c r="G78" s="64">
        <f t="shared" si="3"/>
        <v>114.4165917804322</v>
      </c>
    </row>
    <row r="79" spans="1:7" x14ac:dyDescent="0.2">
      <c r="A79" t="s">
        <v>162</v>
      </c>
      <c r="B79">
        <v>366653</v>
      </c>
      <c r="C79" s="64">
        <f t="shared" si="2"/>
        <v>100.3005023874689</v>
      </c>
      <c r="E79" t="s">
        <v>162</v>
      </c>
      <c r="F79">
        <v>418024</v>
      </c>
      <c r="G79" s="64">
        <f t="shared" si="3"/>
        <v>114.35340010860213</v>
      </c>
    </row>
    <row r="80" spans="1:7" x14ac:dyDescent="0.2">
      <c r="A80" t="s">
        <v>88</v>
      </c>
      <c r="B80">
        <v>369731</v>
      </c>
      <c r="C80" s="64">
        <f t="shared" si="2"/>
        <v>101.14251089782782</v>
      </c>
      <c r="E80" t="s">
        <v>88</v>
      </c>
      <c r="F80">
        <v>420779</v>
      </c>
      <c r="G80" s="64">
        <f t="shared" si="3"/>
        <v>115.10704970120734</v>
      </c>
    </row>
    <row r="81" spans="1:7" x14ac:dyDescent="0.2">
      <c r="A81" t="s">
        <v>89</v>
      </c>
      <c r="B81">
        <v>373094</v>
      </c>
      <c r="C81" s="64">
        <f t="shared" si="2"/>
        <v>102.0624831591459</v>
      </c>
      <c r="E81" t="s">
        <v>89</v>
      </c>
      <c r="F81">
        <v>423282</v>
      </c>
      <c r="G81" s="64">
        <f t="shared" si="3"/>
        <v>115.79176292454341</v>
      </c>
    </row>
    <row r="82" spans="1:7" x14ac:dyDescent="0.2">
      <c r="A82" t="s">
        <v>90</v>
      </c>
      <c r="B82">
        <v>375816</v>
      </c>
      <c r="C82" s="64">
        <f t="shared" si="2"/>
        <v>102.80710537006109</v>
      </c>
      <c r="E82" t="s">
        <v>90</v>
      </c>
      <c r="F82">
        <v>427197</v>
      </c>
      <c r="G82" s="64">
        <f t="shared" si="3"/>
        <v>116.86273866140343</v>
      </c>
    </row>
    <row r="83" spans="1:7" x14ac:dyDescent="0.2">
      <c r="A83" t="s">
        <v>91</v>
      </c>
      <c r="B83">
        <v>378210</v>
      </c>
      <c r="C83" s="64">
        <f t="shared" si="2"/>
        <v>103.46200087811803</v>
      </c>
      <c r="E83" t="s">
        <v>91</v>
      </c>
      <c r="F83">
        <v>429922</v>
      </c>
      <c r="G83" s="64">
        <f t="shared" si="3"/>
        <v>117.60818154338136</v>
      </c>
    </row>
    <row r="84" spans="1:7" x14ac:dyDescent="0.2">
      <c r="A84" t="s">
        <v>92</v>
      </c>
      <c r="B84">
        <v>380380</v>
      </c>
      <c r="C84" s="64">
        <f t="shared" si="2"/>
        <v>104.05561961349129</v>
      </c>
      <c r="E84" t="s">
        <v>92</v>
      </c>
      <c r="F84">
        <v>432660</v>
      </c>
      <c r="G84" s="64">
        <f t="shared" si="3"/>
        <v>118.35718066663111</v>
      </c>
    </row>
    <row r="85" spans="1:7" x14ac:dyDescent="0.2">
      <c r="A85" t="s">
        <v>97</v>
      </c>
      <c r="B85">
        <v>383506</v>
      </c>
      <c r="C85" s="64">
        <f t="shared" ref="C85:C90" si="4">100*B85/AVERAGE($B$76:$B$79)</f>
        <v>104.91075886085386</v>
      </c>
      <c r="E85" t="s">
        <v>97</v>
      </c>
      <c r="F85">
        <v>436128</v>
      </c>
      <c r="G85" s="64">
        <f t="shared" ref="G85:G90" si="5">100*F85/AVERAGE($B$76:$B$79)</f>
        <v>119.30587641514467</v>
      </c>
    </row>
    <row r="86" spans="1:7" x14ac:dyDescent="0.2">
      <c r="A86" t="s">
        <v>99</v>
      </c>
      <c r="B86">
        <v>386158</v>
      </c>
      <c r="C86" s="64">
        <f t="shared" si="4"/>
        <v>105.6362320803054</v>
      </c>
      <c r="E86" t="s">
        <v>99</v>
      </c>
      <c r="F86">
        <v>438985</v>
      </c>
      <c r="G86" s="64">
        <f t="shared" si="5"/>
        <v>120.08742882388262</v>
      </c>
    </row>
    <row r="87" spans="1:7" x14ac:dyDescent="0.2">
      <c r="A87" t="s">
        <v>100</v>
      </c>
      <c r="B87">
        <v>388735</v>
      </c>
      <c r="C87" s="64">
        <f t="shared" si="4"/>
        <v>106.34118852318875</v>
      </c>
      <c r="E87" t="s">
        <v>100</v>
      </c>
      <c r="F87">
        <v>441939</v>
      </c>
      <c r="G87" s="64">
        <f t="shared" si="5"/>
        <v>120.89551626364879</v>
      </c>
    </row>
    <row r="88" spans="1:7" x14ac:dyDescent="0.2">
      <c r="A88" t="s">
        <v>163</v>
      </c>
      <c r="B88">
        <v>390155</v>
      </c>
      <c r="C88" s="64">
        <f t="shared" si="4"/>
        <v>106.72963949288</v>
      </c>
      <c r="E88" t="s">
        <v>163</v>
      </c>
      <c r="F88">
        <v>443590</v>
      </c>
      <c r="G88" s="64">
        <f t="shared" si="5"/>
        <v>121.34715890517009</v>
      </c>
    </row>
    <row r="89" spans="1:7" x14ac:dyDescent="0.2">
      <c r="A89" t="s">
        <v>165</v>
      </c>
      <c r="B89">
        <v>391595</v>
      </c>
      <c r="C89" s="64">
        <f t="shared" si="4"/>
        <v>107.12356160298943</v>
      </c>
      <c r="E89" t="s">
        <v>165</v>
      </c>
      <c r="F89">
        <v>445993</v>
      </c>
      <c r="G89" s="64">
        <f t="shared" si="5"/>
        <v>122.00451642641521</v>
      </c>
    </row>
    <row r="90" spans="1:7" x14ac:dyDescent="0.2">
      <c r="A90" t="s">
        <v>164</v>
      </c>
      <c r="B90">
        <v>393238</v>
      </c>
      <c r="C90" s="64">
        <f t="shared" si="4"/>
        <v>107.57301578834347</v>
      </c>
      <c r="E90" t="s">
        <v>164</v>
      </c>
      <c r="F90">
        <v>447999</v>
      </c>
      <c r="G90" s="64">
        <f t="shared" si="5"/>
        <v>122.55327181035933</v>
      </c>
    </row>
  </sheetData>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tabColor rgb="FFAD4FBD"/>
  </sheetPr>
  <dimension ref="B2:O80"/>
  <sheetViews>
    <sheetView zoomScale="70" zoomScaleNormal="70" workbookViewId="0">
      <selection activeCell="Z56" sqref="Z56"/>
    </sheetView>
  </sheetViews>
  <sheetFormatPr defaultRowHeight="12.75" x14ac:dyDescent="0.2"/>
  <sheetData>
    <row r="2" spans="2:7" x14ac:dyDescent="0.2">
      <c r="E2" s="129" t="s">
        <v>174</v>
      </c>
    </row>
    <row r="3" spans="2:7" x14ac:dyDescent="0.2">
      <c r="D3" t="s">
        <v>98</v>
      </c>
      <c r="E3" t="s">
        <v>15</v>
      </c>
      <c r="F3" t="s">
        <v>98</v>
      </c>
      <c r="G3" t="s">
        <v>15</v>
      </c>
    </row>
    <row r="4" spans="2:7" x14ac:dyDescent="0.2">
      <c r="B4" s="3">
        <v>2013</v>
      </c>
      <c r="C4" s="74" t="s">
        <v>3</v>
      </c>
      <c r="D4" t="e">
        <f>#REF!</f>
        <v>#REF!</v>
      </c>
      <c r="E4" s="124">
        <v>443411</v>
      </c>
    </row>
    <row r="5" spans="2:7" x14ac:dyDescent="0.2">
      <c r="B5" s="3"/>
      <c r="C5" s="74" t="s">
        <v>4</v>
      </c>
      <c r="D5" t="e">
        <f>#REF!</f>
        <v>#REF!</v>
      </c>
      <c r="E5" s="124">
        <v>445808</v>
      </c>
    </row>
    <row r="6" spans="2:7" x14ac:dyDescent="0.2">
      <c r="B6" s="3"/>
      <c r="C6" s="74" t="s">
        <v>1</v>
      </c>
      <c r="D6" t="e">
        <f>#REF!</f>
        <v>#REF!</v>
      </c>
      <c r="E6" s="124">
        <v>449599</v>
      </c>
    </row>
    <row r="7" spans="2:7" x14ac:dyDescent="0.2">
      <c r="B7" s="3"/>
      <c r="C7" s="74" t="s">
        <v>2</v>
      </c>
      <c r="D7" t="e">
        <f>#REF!</f>
        <v>#REF!</v>
      </c>
      <c r="E7" s="124">
        <v>451932</v>
      </c>
    </row>
    <row r="8" spans="2:7" x14ac:dyDescent="0.2">
      <c r="B8" s="3">
        <v>2014</v>
      </c>
      <c r="C8" s="74" t="s">
        <v>3</v>
      </c>
      <c r="D8" t="e">
        <f>#REF!</f>
        <v>#REF!</v>
      </c>
      <c r="E8" s="124">
        <v>455814</v>
      </c>
      <c r="F8" t="e">
        <f>(D8-D7)/D7</f>
        <v>#REF!</v>
      </c>
      <c r="G8">
        <f>(E8-E7)/E7</f>
        <v>8.5897878441889494E-3</v>
      </c>
    </row>
    <row r="9" spans="2:7" x14ac:dyDescent="0.2">
      <c r="B9" s="3"/>
      <c r="C9" s="74" t="s">
        <v>4</v>
      </c>
      <c r="D9" t="e">
        <f>#REF!</f>
        <v>#REF!</v>
      </c>
      <c r="E9" s="124">
        <v>459702</v>
      </c>
      <c r="F9" t="e">
        <f t="shared" ref="F9:G20" si="0">(D9-D8)/D8</f>
        <v>#REF!</v>
      </c>
      <c r="G9">
        <f t="shared" si="0"/>
        <v>8.5297950479800971E-3</v>
      </c>
    </row>
    <row r="10" spans="2:7" x14ac:dyDescent="0.2">
      <c r="B10" s="3"/>
      <c r="C10" s="74" t="s">
        <v>1</v>
      </c>
      <c r="D10" t="e">
        <f>#REF!</f>
        <v>#REF!</v>
      </c>
      <c r="E10" s="124">
        <v>463201</v>
      </c>
      <c r="F10" t="e">
        <f t="shared" si="0"/>
        <v>#REF!</v>
      </c>
      <c r="G10">
        <f t="shared" si="0"/>
        <v>7.6114526367081284E-3</v>
      </c>
    </row>
    <row r="11" spans="2:7" x14ac:dyDescent="0.2">
      <c r="B11" s="3"/>
      <c r="C11" s="74" t="s">
        <v>2</v>
      </c>
      <c r="D11" t="e">
        <f>#REF!</f>
        <v>#REF!</v>
      </c>
      <c r="E11" s="124">
        <v>466727</v>
      </c>
      <c r="F11" t="e">
        <f t="shared" si="0"/>
        <v>#REF!</v>
      </c>
      <c r="G11">
        <f t="shared" si="0"/>
        <v>7.6122460875516244E-3</v>
      </c>
    </row>
    <row r="12" spans="2:7" x14ac:dyDescent="0.2">
      <c r="B12" s="3">
        <v>2015</v>
      </c>
      <c r="C12" s="74" t="s">
        <v>3</v>
      </c>
      <c r="D12" t="e">
        <f>#REF!</f>
        <v>#REF!</v>
      </c>
      <c r="E12" s="124">
        <v>468326</v>
      </c>
      <c r="F12" t="e">
        <f t="shared" si="0"/>
        <v>#REF!</v>
      </c>
      <c r="G12">
        <f t="shared" si="0"/>
        <v>3.4259856404279163E-3</v>
      </c>
    </row>
    <row r="13" spans="2:7" x14ac:dyDescent="0.2">
      <c r="B13" s="3"/>
      <c r="C13" s="74" t="s">
        <v>4</v>
      </c>
      <c r="D13" t="e">
        <f>#REF!</f>
        <v>#REF!</v>
      </c>
      <c r="E13" s="124">
        <v>471018</v>
      </c>
      <c r="F13" t="e">
        <f t="shared" si="0"/>
        <v>#REF!</v>
      </c>
      <c r="G13">
        <f t="shared" si="0"/>
        <v>5.7481327109748341E-3</v>
      </c>
    </row>
    <row r="14" spans="2:7" x14ac:dyDescent="0.2">
      <c r="B14" s="3"/>
      <c r="C14" s="74" t="s">
        <v>1</v>
      </c>
      <c r="D14" t="e">
        <f>#REF!</f>
        <v>#REF!</v>
      </c>
      <c r="E14" s="124">
        <v>472980</v>
      </c>
      <c r="F14" t="e">
        <f t="shared" si="0"/>
        <v>#REF!</v>
      </c>
      <c r="G14">
        <f t="shared" si="0"/>
        <v>4.165445906525865E-3</v>
      </c>
    </row>
    <row r="15" spans="2:7" x14ac:dyDescent="0.2">
      <c r="B15" s="3"/>
      <c r="C15" s="71" t="s">
        <v>2</v>
      </c>
      <c r="D15" t="e">
        <f>#REF!</f>
        <v>#REF!</v>
      </c>
      <c r="E15" s="124">
        <v>476413</v>
      </c>
      <c r="F15" t="e">
        <f t="shared" si="0"/>
        <v>#REF!</v>
      </c>
      <c r="G15">
        <f t="shared" si="0"/>
        <v>7.258235020508267E-3</v>
      </c>
    </row>
    <row r="16" spans="2:7" x14ac:dyDescent="0.2">
      <c r="B16" s="3">
        <v>2016</v>
      </c>
      <c r="C16" s="75" t="s">
        <v>3</v>
      </c>
      <c r="D16" t="e">
        <f>#REF!</f>
        <v>#REF!</v>
      </c>
      <c r="E16" s="124">
        <v>477421</v>
      </c>
      <c r="F16" t="e">
        <f t="shared" si="0"/>
        <v>#REF!</v>
      </c>
      <c r="G16">
        <f t="shared" si="0"/>
        <v>2.1158112813882074E-3</v>
      </c>
    </row>
    <row r="17" spans="2:7" x14ac:dyDescent="0.2">
      <c r="B17" s="3"/>
      <c r="C17" s="79" t="s">
        <v>4</v>
      </c>
      <c r="D17" t="e">
        <f>#REF!</f>
        <v>#REF!</v>
      </c>
      <c r="E17" s="124">
        <v>479693</v>
      </c>
      <c r="F17" t="e">
        <f t="shared" si="0"/>
        <v>#REF!</v>
      </c>
      <c r="G17">
        <f t="shared" si="0"/>
        <v>4.758902519998073E-3</v>
      </c>
    </row>
    <row r="18" spans="2:7" x14ac:dyDescent="0.2">
      <c r="B18" s="3"/>
      <c r="C18" s="80" t="s">
        <v>1</v>
      </c>
      <c r="D18" t="e">
        <f>#REF!</f>
        <v>#REF!</v>
      </c>
      <c r="E18" s="124">
        <v>482288</v>
      </c>
      <c r="F18" t="e">
        <f t="shared" si="0"/>
        <v>#REF!</v>
      </c>
      <c r="G18">
        <f t="shared" si="0"/>
        <v>5.4097099603287934E-3</v>
      </c>
    </row>
    <row r="19" spans="2:7" x14ac:dyDescent="0.2">
      <c r="B19" s="3"/>
      <c r="C19" s="81" t="s">
        <v>2</v>
      </c>
      <c r="D19" t="e">
        <f>#REF!</f>
        <v>#REF!</v>
      </c>
      <c r="E19" s="124">
        <v>485897</v>
      </c>
      <c r="F19" t="e">
        <f t="shared" si="0"/>
        <v>#REF!</v>
      </c>
      <c r="G19">
        <f t="shared" si="0"/>
        <v>7.4830806489068775E-3</v>
      </c>
    </row>
    <row r="20" spans="2:7" x14ac:dyDescent="0.2">
      <c r="B20" s="3">
        <v>2017</v>
      </c>
      <c r="C20" s="119" t="s">
        <v>3</v>
      </c>
      <c r="D20" t="e">
        <f>#REF!</f>
        <v>#REF!</v>
      </c>
      <c r="E20" s="124">
        <v>487333</v>
      </c>
      <c r="F20" t="e">
        <f t="shared" si="0"/>
        <v>#REF!</v>
      </c>
      <c r="G20">
        <f>(E20-E19)/E19</f>
        <v>2.9553588517731125E-3</v>
      </c>
    </row>
    <row r="21" spans="2:7" x14ac:dyDescent="0.2">
      <c r="C21" s="125" t="s">
        <v>4</v>
      </c>
      <c r="D21" t="e">
        <f>#REF!</f>
        <v>#REF!</v>
      </c>
      <c r="E21" s="124">
        <v>488817</v>
      </c>
      <c r="F21" t="e">
        <f>(D21-D20)/D20</f>
        <v>#REF!</v>
      </c>
      <c r="G21">
        <f>(E21-E20)/E20</f>
        <v>3.0451457217139E-3</v>
      </c>
    </row>
    <row r="22" spans="2:7" x14ac:dyDescent="0.2">
      <c r="C22" s="125" t="s">
        <v>1</v>
      </c>
      <c r="D22" t="e">
        <f>#REF!</f>
        <v>#REF!</v>
      </c>
      <c r="E22" s="124">
        <v>490704</v>
      </c>
      <c r="F22" t="e">
        <f>(D22-D21)/D21</f>
        <v>#REF!</v>
      </c>
      <c r="G22">
        <f>(E22-E21)/E21</f>
        <v>3.8603403727775426E-3</v>
      </c>
    </row>
    <row r="23" spans="2:7" x14ac:dyDescent="0.2">
      <c r="C23" s="133" t="s">
        <v>2</v>
      </c>
      <c r="D23" t="e">
        <f>#REF!</f>
        <v>#REF!</v>
      </c>
      <c r="E23" s="124">
        <v>490704</v>
      </c>
      <c r="F23" t="e">
        <f>(D23-D22)/D22</f>
        <v>#REF!</v>
      </c>
      <c r="G23">
        <f>(E23-E22)/E22</f>
        <v>0</v>
      </c>
    </row>
    <row r="26" spans="2:7" x14ac:dyDescent="0.2">
      <c r="D26" s="128"/>
      <c r="E26" s="124"/>
    </row>
    <row r="27" spans="2:7" x14ac:dyDescent="0.2">
      <c r="D27" s="128"/>
      <c r="E27" s="124"/>
    </row>
    <row r="28" spans="2:7" x14ac:dyDescent="0.2">
      <c r="C28" s="128"/>
      <c r="D28" s="128"/>
      <c r="E28" s="124"/>
    </row>
    <row r="29" spans="2:7" x14ac:dyDescent="0.2">
      <c r="C29" s="128"/>
      <c r="D29" s="128"/>
      <c r="E29" s="124"/>
    </row>
    <row r="30" spans="2:7" x14ac:dyDescent="0.2">
      <c r="C30" s="128"/>
      <c r="D30" s="128"/>
      <c r="E30" s="124"/>
    </row>
    <row r="31" spans="2:7" x14ac:dyDescent="0.2">
      <c r="C31" s="128"/>
      <c r="D31" s="128"/>
      <c r="E31" s="124"/>
    </row>
    <row r="32" spans="2:7" x14ac:dyDescent="0.2">
      <c r="C32" s="128"/>
      <c r="D32" s="128"/>
      <c r="E32" s="124"/>
    </row>
    <row r="33" spans="3:5" x14ac:dyDescent="0.2">
      <c r="C33" s="128"/>
      <c r="D33" s="128"/>
      <c r="E33" s="124"/>
    </row>
    <row r="34" spans="3:5" x14ac:dyDescent="0.2">
      <c r="C34" s="128"/>
      <c r="D34" s="128"/>
      <c r="E34" s="124"/>
    </row>
    <row r="35" spans="3:5" x14ac:dyDescent="0.2">
      <c r="C35" s="128"/>
      <c r="D35" s="128"/>
      <c r="E35" s="124"/>
    </row>
    <row r="36" spans="3:5" x14ac:dyDescent="0.2">
      <c r="C36" s="128"/>
      <c r="D36" s="128"/>
      <c r="E36" s="124"/>
    </row>
    <row r="37" spans="3:5" x14ac:dyDescent="0.2">
      <c r="C37" s="128"/>
      <c r="D37" s="128"/>
      <c r="E37" s="124"/>
    </row>
    <row r="38" spans="3:5" x14ac:dyDescent="0.2">
      <c r="C38" s="128"/>
      <c r="D38" s="128"/>
      <c r="E38" s="124"/>
    </row>
    <row r="39" spans="3:5" x14ac:dyDescent="0.2">
      <c r="C39" s="128"/>
      <c r="D39" s="128"/>
      <c r="E39" s="124"/>
    </row>
    <row r="40" spans="3:5" x14ac:dyDescent="0.2">
      <c r="C40" s="128"/>
      <c r="D40" s="128"/>
      <c r="E40" s="124"/>
    </row>
    <row r="41" spans="3:5" x14ac:dyDescent="0.2">
      <c r="C41" s="128"/>
      <c r="D41" s="128"/>
      <c r="E41" s="124"/>
    </row>
    <row r="42" spans="3:5" x14ac:dyDescent="0.2">
      <c r="C42" s="128"/>
      <c r="D42" s="128"/>
      <c r="E42" s="124"/>
    </row>
    <row r="43" spans="3:5" x14ac:dyDescent="0.2">
      <c r="C43" s="128"/>
      <c r="D43" s="128"/>
      <c r="E43" s="124"/>
    </row>
    <row r="44" spans="3:5" x14ac:dyDescent="0.2">
      <c r="C44" s="128"/>
      <c r="D44" s="128"/>
      <c r="E44" s="124"/>
    </row>
    <row r="45" spans="3:5" x14ac:dyDescent="0.2">
      <c r="C45" s="128"/>
      <c r="D45" s="124"/>
    </row>
    <row r="46" spans="3:5" x14ac:dyDescent="0.2">
      <c r="C46" s="128"/>
      <c r="D46" s="124"/>
    </row>
    <row r="47" spans="3:5" x14ac:dyDescent="0.2">
      <c r="C47" s="128"/>
      <c r="D47" s="124"/>
      <c r="E47" s="123"/>
    </row>
    <row r="48" spans="3:5" x14ac:dyDescent="0.2">
      <c r="C48" s="128"/>
      <c r="D48" s="124"/>
      <c r="E48" s="123"/>
    </row>
    <row r="49" spans="3:15" x14ac:dyDescent="0.2">
      <c r="C49" s="128"/>
      <c r="D49" s="124"/>
      <c r="E49" s="123"/>
    </row>
    <row r="50" spans="3:15" x14ac:dyDescent="0.2">
      <c r="E50" s="123"/>
    </row>
    <row r="51" spans="3:15" x14ac:dyDescent="0.2">
      <c r="E51" s="123"/>
    </row>
    <row r="52" spans="3:15" x14ac:dyDescent="0.2">
      <c r="E52" s="123"/>
    </row>
    <row r="53" spans="3:15" x14ac:dyDescent="0.2">
      <c r="E53" s="123"/>
    </row>
    <row r="54" spans="3:15" x14ac:dyDescent="0.2">
      <c r="E54" s="123"/>
    </row>
    <row r="55" spans="3:15" x14ac:dyDescent="0.2">
      <c r="E55" s="123"/>
    </row>
    <row r="56" spans="3:15" x14ac:dyDescent="0.2">
      <c r="E56" s="123"/>
    </row>
    <row r="57" spans="3:15" x14ac:dyDescent="0.2">
      <c r="E57" s="123"/>
    </row>
    <row r="58" spans="3:15" x14ac:dyDescent="0.2">
      <c r="E58" s="123"/>
    </row>
    <row r="59" spans="3:15" x14ac:dyDescent="0.2">
      <c r="E59" s="123"/>
    </row>
    <row r="60" spans="3:15" x14ac:dyDescent="0.2">
      <c r="E60" s="123"/>
    </row>
    <row r="61" spans="3:15" x14ac:dyDescent="0.2">
      <c r="E61" s="123"/>
    </row>
    <row r="62" spans="3:15" x14ac:dyDescent="0.2">
      <c r="E62" s="123"/>
      <c r="N62" s="132"/>
      <c r="O62" s="124"/>
    </row>
    <row r="63" spans="3:15" x14ac:dyDescent="0.2">
      <c r="E63" s="123"/>
      <c r="N63" s="132"/>
      <c r="O63" s="124"/>
    </row>
    <row r="64" spans="3:15" x14ac:dyDescent="0.2">
      <c r="E64" s="123"/>
      <c r="N64" s="132"/>
      <c r="O64" s="124"/>
    </row>
    <row r="65" spans="5:15" x14ac:dyDescent="0.2">
      <c r="E65" s="123"/>
      <c r="N65" s="132"/>
      <c r="O65" s="124"/>
    </row>
    <row r="66" spans="5:15" x14ac:dyDescent="0.2">
      <c r="E66" s="123"/>
      <c r="N66" s="132"/>
      <c r="O66" s="124"/>
    </row>
    <row r="67" spans="5:15" x14ac:dyDescent="0.2">
      <c r="E67" s="123"/>
      <c r="N67" s="132"/>
      <c r="O67" s="124"/>
    </row>
    <row r="68" spans="5:15" x14ac:dyDescent="0.2">
      <c r="N68" s="132"/>
      <c r="O68" s="124"/>
    </row>
    <row r="69" spans="5:15" x14ac:dyDescent="0.2">
      <c r="N69" s="132"/>
      <c r="O69" s="124"/>
    </row>
    <row r="70" spans="5:15" x14ac:dyDescent="0.2">
      <c r="N70" s="132"/>
      <c r="O70" s="124"/>
    </row>
    <row r="71" spans="5:15" x14ac:dyDescent="0.2">
      <c r="N71" s="132"/>
      <c r="O71" s="124"/>
    </row>
    <row r="72" spans="5:15" x14ac:dyDescent="0.2">
      <c r="N72" s="132"/>
      <c r="O72" s="124"/>
    </row>
    <row r="73" spans="5:15" x14ac:dyDescent="0.2">
      <c r="N73" s="132"/>
      <c r="O73" s="124"/>
    </row>
    <row r="74" spans="5:15" x14ac:dyDescent="0.2">
      <c r="N74" s="132"/>
      <c r="O74" s="124"/>
    </row>
    <row r="75" spans="5:15" x14ac:dyDescent="0.2">
      <c r="N75" s="132"/>
      <c r="O75" s="124"/>
    </row>
    <row r="76" spans="5:15" x14ac:dyDescent="0.2">
      <c r="N76" s="132"/>
      <c r="O76" s="124"/>
    </row>
    <row r="77" spans="5:15" x14ac:dyDescent="0.2">
      <c r="N77" s="132"/>
      <c r="O77" s="124"/>
    </row>
    <row r="78" spans="5:15" x14ac:dyDescent="0.2">
      <c r="N78" s="132"/>
      <c r="O78" s="124"/>
    </row>
    <row r="79" spans="5:15" x14ac:dyDescent="0.2">
      <c r="N79" s="132"/>
      <c r="O79" s="124"/>
    </row>
    <row r="80" spans="5:15" x14ac:dyDescent="0.2">
      <c r="N80" s="132"/>
      <c r="O80" s="124"/>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AD4FBD"/>
  </sheetPr>
  <dimension ref="B2:G71"/>
  <sheetViews>
    <sheetView zoomScale="85" zoomScaleNormal="85" workbookViewId="0">
      <selection activeCell="Z56" sqref="Z56"/>
    </sheetView>
  </sheetViews>
  <sheetFormatPr defaultRowHeight="12.75" x14ac:dyDescent="0.2"/>
  <sheetData>
    <row r="2" spans="2:7" x14ac:dyDescent="0.2">
      <c r="E2" s="129" t="s">
        <v>174</v>
      </c>
    </row>
    <row r="3" spans="2:7" x14ac:dyDescent="0.2">
      <c r="D3" t="s">
        <v>98</v>
      </c>
      <c r="E3" t="s">
        <v>15</v>
      </c>
      <c r="F3" t="s">
        <v>98</v>
      </c>
      <c r="G3" t="s">
        <v>15</v>
      </c>
    </row>
    <row r="4" spans="2:7" x14ac:dyDescent="0.2">
      <c r="B4" s="3">
        <v>2012</v>
      </c>
      <c r="C4" s="74" t="s">
        <v>3</v>
      </c>
      <c r="D4" t="e">
        <f>#REF!</f>
        <v>#REF!</v>
      </c>
      <c r="E4" s="124">
        <v>436683</v>
      </c>
    </row>
    <row r="5" spans="2:7" x14ac:dyDescent="0.2">
      <c r="B5" s="3"/>
      <c r="C5" s="74" t="s">
        <v>4</v>
      </c>
      <c r="D5" t="e">
        <f>#REF!</f>
        <v>#REF!</v>
      </c>
      <c r="E5" s="124">
        <v>436217</v>
      </c>
    </row>
    <row r="6" spans="2:7" x14ac:dyDescent="0.2">
      <c r="B6" s="3"/>
      <c r="C6" s="74" t="s">
        <v>1</v>
      </c>
      <c r="D6" t="e">
        <f>#REF!</f>
        <v>#REF!</v>
      </c>
      <c r="E6" s="124">
        <v>441238</v>
      </c>
    </row>
    <row r="7" spans="2:7" x14ac:dyDescent="0.2">
      <c r="B7" s="3"/>
      <c r="C7" s="74" t="s">
        <v>2</v>
      </c>
      <c r="D7" t="e">
        <f>#REF!</f>
        <v>#REF!</v>
      </c>
      <c r="E7" s="124">
        <v>440598</v>
      </c>
    </row>
    <row r="8" spans="2:7" x14ac:dyDescent="0.2">
      <c r="B8" s="3">
        <v>2013</v>
      </c>
      <c r="C8" s="74" t="s">
        <v>3</v>
      </c>
      <c r="D8" t="e">
        <f>#REF!</f>
        <v>#REF!</v>
      </c>
      <c r="E8" s="124">
        <v>443411</v>
      </c>
    </row>
    <row r="9" spans="2:7" x14ac:dyDescent="0.2">
      <c r="B9" s="3"/>
      <c r="C9" s="74" t="s">
        <v>4</v>
      </c>
      <c r="D9" t="e">
        <f>#REF!</f>
        <v>#REF!</v>
      </c>
      <c r="E9" s="124">
        <v>445808</v>
      </c>
    </row>
    <row r="10" spans="2:7" x14ac:dyDescent="0.2">
      <c r="B10" s="3"/>
      <c r="C10" s="74" t="s">
        <v>1</v>
      </c>
      <c r="D10" t="e">
        <f>#REF!</f>
        <v>#REF!</v>
      </c>
      <c r="E10" s="124">
        <v>449599</v>
      </c>
    </row>
    <row r="11" spans="2:7" x14ac:dyDescent="0.2">
      <c r="B11" s="3"/>
      <c r="C11" s="74" t="s">
        <v>2</v>
      </c>
      <c r="D11" t="e">
        <f>#REF!</f>
        <v>#REF!</v>
      </c>
      <c r="E11" s="124">
        <v>451932</v>
      </c>
    </row>
    <row r="12" spans="2:7" x14ac:dyDescent="0.2">
      <c r="B12" s="3">
        <v>2014</v>
      </c>
      <c r="C12" s="74" t="s">
        <v>3</v>
      </c>
      <c r="D12" t="e">
        <f>#REF!</f>
        <v>#REF!</v>
      </c>
      <c r="E12" s="124">
        <v>455814</v>
      </c>
      <c r="F12" t="e">
        <f>(D12-D8)/D11</f>
        <v>#REF!</v>
      </c>
      <c r="G12">
        <f>(E12-E8)/E11</f>
        <v>2.7444394289406371E-2</v>
      </c>
    </row>
    <row r="13" spans="2:7" x14ac:dyDescent="0.2">
      <c r="B13" s="3"/>
      <c r="C13" s="74" t="s">
        <v>4</v>
      </c>
      <c r="D13" t="e">
        <f>#REF!</f>
        <v>#REF!</v>
      </c>
      <c r="E13" s="124">
        <v>459702</v>
      </c>
      <c r="F13" t="e">
        <f t="shared" ref="F13:G24" si="0">(D13-D9)/D12</f>
        <v>#REF!</v>
      </c>
      <c r="G13">
        <f t="shared" si="0"/>
        <v>3.0481731583496777E-2</v>
      </c>
    </row>
    <row r="14" spans="2:7" x14ac:dyDescent="0.2">
      <c r="B14" s="3"/>
      <c r="C14" s="74" t="s">
        <v>1</v>
      </c>
      <c r="D14" t="e">
        <f>#REF!</f>
        <v>#REF!</v>
      </c>
      <c r="E14" s="124">
        <v>463201</v>
      </c>
      <c r="F14" t="e">
        <f t="shared" si="0"/>
        <v>#REF!</v>
      </c>
      <c r="G14">
        <f t="shared" si="0"/>
        <v>2.9588733570878524E-2</v>
      </c>
    </row>
    <row r="15" spans="2:7" x14ac:dyDescent="0.2">
      <c r="B15" s="3"/>
      <c r="C15" s="74" t="s">
        <v>2</v>
      </c>
      <c r="D15" t="e">
        <f>#REF!</f>
        <v>#REF!</v>
      </c>
      <c r="E15" s="124">
        <v>466727</v>
      </c>
      <c r="F15" t="e">
        <f t="shared" si="0"/>
        <v>#REF!</v>
      </c>
      <c r="G15">
        <f t="shared" si="0"/>
        <v>3.1940777329928047E-2</v>
      </c>
    </row>
    <row r="16" spans="2:7" x14ac:dyDescent="0.2">
      <c r="B16" s="3">
        <v>2015</v>
      </c>
      <c r="C16" s="74" t="s">
        <v>3</v>
      </c>
      <c r="D16" t="e">
        <f>#REF!</f>
        <v>#REF!</v>
      </c>
      <c r="E16" s="124">
        <v>468326</v>
      </c>
      <c r="F16" t="e">
        <f t="shared" si="0"/>
        <v>#REF!</v>
      </c>
      <c r="G16">
        <f t="shared" si="0"/>
        <v>2.680796268482432E-2</v>
      </c>
    </row>
    <row r="17" spans="2:7" x14ac:dyDescent="0.2">
      <c r="B17" s="3"/>
      <c r="C17" s="74" t="s">
        <v>4</v>
      </c>
      <c r="D17" t="e">
        <f>#REF!</f>
        <v>#REF!</v>
      </c>
      <c r="E17" s="124">
        <v>471018</v>
      </c>
      <c r="F17" t="e">
        <f t="shared" si="0"/>
        <v>#REF!</v>
      </c>
      <c r="G17">
        <f t="shared" si="0"/>
        <v>2.4162655927708478E-2</v>
      </c>
    </row>
    <row r="18" spans="2:7" x14ac:dyDescent="0.2">
      <c r="B18" s="3"/>
      <c r="C18" s="74" t="s">
        <v>1</v>
      </c>
      <c r="D18" t="e">
        <f>#REF!</f>
        <v>#REF!</v>
      </c>
      <c r="E18" s="124">
        <v>472980</v>
      </c>
      <c r="F18" t="e">
        <f t="shared" si="0"/>
        <v>#REF!</v>
      </c>
      <c r="G18">
        <f t="shared" si="0"/>
        <v>2.076141463808177E-2</v>
      </c>
    </row>
    <row r="19" spans="2:7" x14ac:dyDescent="0.2">
      <c r="B19" s="3"/>
      <c r="C19" s="71" t="s">
        <v>2</v>
      </c>
      <c r="D19" t="e">
        <f>#REF!</f>
        <v>#REF!</v>
      </c>
      <c r="E19" s="124">
        <v>476413</v>
      </c>
      <c r="F19" t="e">
        <f t="shared" si="0"/>
        <v>#REF!</v>
      </c>
      <c r="G19">
        <f t="shared" si="0"/>
        <v>2.0478667174087698E-2</v>
      </c>
    </row>
    <row r="20" spans="2:7" x14ac:dyDescent="0.2">
      <c r="B20" s="3">
        <v>2016</v>
      </c>
      <c r="C20" s="75" t="s">
        <v>3</v>
      </c>
      <c r="D20" t="e">
        <f>#REF!</f>
        <v>#REF!</v>
      </c>
      <c r="E20" s="124">
        <v>477421</v>
      </c>
      <c r="F20" t="e">
        <f t="shared" si="0"/>
        <v>#REF!</v>
      </c>
      <c r="G20">
        <f t="shared" si="0"/>
        <v>1.9090578972446176E-2</v>
      </c>
    </row>
    <row r="21" spans="2:7" x14ac:dyDescent="0.2">
      <c r="B21" s="3"/>
      <c r="C21" s="79" t="s">
        <v>4</v>
      </c>
      <c r="D21" t="e">
        <f>#REF!</f>
        <v>#REF!</v>
      </c>
      <c r="E21" s="124">
        <v>479693</v>
      </c>
      <c r="F21" t="e">
        <f t="shared" si="0"/>
        <v>#REF!</v>
      </c>
      <c r="G21">
        <f t="shared" si="0"/>
        <v>1.817054549339053E-2</v>
      </c>
    </row>
    <row r="22" spans="2:7" x14ac:dyDescent="0.2">
      <c r="B22" s="3"/>
      <c r="C22" s="80" t="s">
        <v>1</v>
      </c>
      <c r="D22" t="e">
        <f>#REF!</f>
        <v>#REF!</v>
      </c>
      <c r="E22" s="124">
        <v>482288</v>
      </c>
      <c r="F22" t="e">
        <f t="shared" si="0"/>
        <v>#REF!</v>
      </c>
      <c r="G22">
        <f t="shared" si="0"/>
        <v>1.9404077191036768E-2</v>
      </c>
    </row>
    <row r="23" spans="2:7" x14ac:dyDescent="0.2">
      <c r="B23" s="3"/>
      <c r="C23" s="81" t="s">
        <v>2</v>
      </c>
      <c r="D23" t="e">
        <f>#REF!</f>
        <v>#REF!</v>
      </c>
      <c r="E23" s="124">
        <v>485897</v>
      </c>
      <c r="F23" s="122" t="e">
        <f t="shared" si="0"/>
        <v>#REF!</v>
      </c>
      <c r="G23">
        <f t="shared" si="0"/>
        <v>1.9664598745977507E-2</v>
      </c>
    </row>
    <row r="24" spans="2:7" x14ac:dyDescent="0.2">
      <c r="B24" s="3">
        <v>2017</v>
      </c>
      <c r="C24" s="119" t="s">
        <v>3</v>
      </c>
      <c r="D24" t="e">
        <f>#REF!</f>
        <v>#REF!</v>
      </c>
      <c r="E24" s="124">
        <v>487333</v>
      </c>
      <c r="F24" t="e">
        <f t="shared" si="0"/>
        <v>#REF!</v>
      </c>
      <c r="G24">
        <f t="shared" si="0"/>
        <v>2.0399385054857305E-2</v>
      </c>
    </row>
    <row r="25" spans="2:7" x14ac:dyDescent="0.2">
      <c r="C25" s="79" t="s">
        <v>4</v>
      </c>
      <c r="D25" t="e">
        <f>#REF!</f>
        <v>#REF!</v>
      </c>
      <c r="E25" s="124">
        <v>488817</v>
      </c>
      <c r="F25" t="e">
        <f t="shared" ref="F25:G27" si="1">(D25-D21)/D24</f>
        <v>#REF!</v>
      </c>
      <c r="G25">
        <f t="shared" si="1"/>
        <v>1.8722311027572523E-2</v>
      </c>
    </row>
    <row r="26" spans="2:7" x14ac:dyDescent="0.2">
      <c r="C26" s="125" t="s">
        <v>1</v>
      </c>
      <c r="D26" t="e">
        <f>#REF!</f>
        <v>#REF!</v>
      </c>
      <c r="E26" s="124">
        <v>490704</v>
      </c>
      <c r="F26" t="e">
        <f t="shared" si="1"/>
        <v>#REF!</v>
      </c>
      <c r="G26">
        <f t="shared" si="1"/>
        <v>1.7217077147480549E-2</v>
      </c>
    </row>
    <row r="27" spans="2:7" x14ac:dyDescent="0.2">
      <c r="C27" s="133" t="s">
        <v>2</v>
      </c>
      <c r="D27" t="e">
        <f>#REF!</f>
        <v>#REF!</v>
      </c>
      <c r="E27" s="124">
        <v>490704</v>
      </c>
      <c r="F27" t="e">
        <f t="shared" si="1"/>
        <v>#REF!</v>
      </c>
      <c r="G27">
        <f t="shared" si="1"/>
        <v>9.796129642309824E-3</v>
      </c>
    </row>
    <row r="31" spans="2:7" x14ac:dyDescent="0.2">
      <c r="B31" s="128"/>
      <c r="C31" s="124"/>
    </row>
    <row r="32" spans="2:7" x14ac:dyDescent="0.2">
      <c r="B32" s="128"/>
      <c r="C32" s="124"/>
    </row>
    <row r="33" spans="2:3" x14ac:dyDescent="0.2">
      <c r="B33" s="128"/>
      <c r="C33" s="124"/>
    </row>
    <row r="34" spans="2:3" x14ac:dyDescent="0.2">
      <c r="B34" s="128"/>
      <c r="C34" s="124"/>
    </row>
    <row r="35" spans="2:3" x14ac:dyDescent="0.2">
      <c r="B35" s="128"/>
      <c r="C35" s="124"/>
    </row>
    <row r="36" spans="2:3" x14ac:dyDescent="0.2">
      <c r="B36" s="128"/>
      <c r="C36" s="124"/>
    </row>
    <row r="37" spans="2:3" x14ac:dyDescent="0.2">
      <c r="B37" s="132"/>
      <c r="C37" s="124"/>
    </row>
    <row r="38" spans="2:3" x14ac:dyDescent="0.2">
      <c r="B38" s="132"/>
      <c r="C38" s="124"/>
    </row>
    <row r="39" spans="2:3" x14ac:dyDescent="0.2">
      <c r="B39" s="132"/>
      <c r="C39" s="124"/>
    </row>
    <row r="40" spans="2:3" x14ac:dyDescent="0.2">
      <c r="B40" s="132"/>
      <c r="C40" s="124"/>
    </row>
    <row r="41" spans="2:3" x14ac:dyDescent="0.2">
      <c r="B41" s="132"/>
      <c r="C41" s="124"/>
    </row>
    <row r="42" spans="2:3" x14ac:dyDescent="0.2">
      <c r="B42" s="132"/>
      <c r="C42" s="124"/>
    </row>
    <row r="43" spans="2:3" x14ac:dyDescent="0.2">
      <c r="B43" s="132"/>
      <c r="C43" s="124"/>
    </row>
    <row r="44" spans="2:3" x14ac:dyDescent="0.2">
      <c r="B44" s="132"/>
      <c r="C44" s="124"/>
    </row>
    <row r="45" spans="2:3" x14ac:dyDescent="0.2">
      <c r="B45" s="132"/>
      <c r="C45" s="124"/>
    </row>
    <row r="46" spans="2:3" x14ac:dyDescent="0.2">
      <c r="B46" s="132"/>
      <c r="C46" s="124"/>
    </row>
    <row r="47" spans="2:3" x14ac:dyDescent="0.2">
      <c r="B47" s="132"/>
      <c r="C47" s="124"/>
    </row>
    <row r="48" spans="2:3" x14ac:dyDescent="0.2">
      <c r="B48" s="132"/>
      <c r="C48" s="124"/>
    </row>
    <row r="49" spans="2:5" x14ac:dyDescent="0.2">
      <c r="B49" s="132"/>
      <c r="C49" s="124"/>
    </row>
    <row r="50" spans="2:5" x14ac:dyDescent="0.2">
      <c r="B50" s="132"/>
      <c r="C50" s="124"/>
    </row>
    <row r="51" spans="2:5" x14ac:dyDescent="0.2">
      <c r="B51" s="132"/>
      <c r="C51" s="124"/>
      <c r="E51" s="123"/>
    </row>
    <row r="52" spans="2:5" x14ac:dyDescent="0.2">
      <c r="B52" s="132"/>
      <c r="C52" s="124"/>
      <c r="E52" s="123"/>
    </row>
    <row r="53" spans="2:5" x14ac:dyDescent="0.2">
      <c r="B53" s="132"/>
      <c r="C53" s="124"/>
      <c r="E53" s="123"/>
    </row>
    <row r="54" spans="2:5" x14ac:dyDescent="0.2">
      <c r="B54" s="132"/>
      <c r="C54" s="124"/>
      <c r="E54" s="123"/>
    </row>
    <row r="55" spans="2:5" x14ac:dyDescent="0.2">
      <c r="B55" s="132"/>
      <c r="C55" s="124"/>
      <c r="E55" s="123"/>
    </row>
    <row r="56" spans="2:5" x14ac:dyDescent="0.2">
      <c r="B56" s="132"/>
      <c r="C56" s="124"/>
      <c r="E56" s="123"/>
    </row>
    <row r="57" spans="2:5" x14ac:dyDescent="0.2">
      <c r="B57" s="132"/>
      <c r="C57" s="124"/>
      <c r="E57" s="123"/>
    </row>
    <row r="58" spans="2:5" x14ac:dyDescent="0.2">
      <c r="B58" s="132"/>
      <c r="C58" s="124"/>
      <c r="E58" s="123"/>
    </row>
    <row r="59" spans="2:5" x14ac:dyDescent="0.2">
      <c r="B59" s="132"/>
      <c r="C59" s="124"/>
      <c r="E59" s="123"/>
    </row>
    <row r="60" spans="2:5" x14ac:dyDescent="0.2">
      <c r="E60" s="123"/>
    </row>
    <row r="61" spans="2:5" x14ac:dyDescent="0.2">
      <c r="E61" s="123"/>
    </row>
    <row r="62" spans="2:5" x14ac:dyDescent="0.2">
      <c r="E62" s="123"/>
    </row>
    <row r="63" spans="2:5" x14ac:dyDescent="0.2">
      <c r="E63" s="123"/>
    </row>
    <row r="64" spans="2:5" x14ac:dyDescent="0.2">
      <c r="E64" s="123"/>
    </row>
    <row r="65" spans="5:5" x14ac:dyDescent="0.2">
      <c r="E65" s="123"/>
    </row>
    <row r="66" spans="5:5" x14ac:dyDescent="0.2">
      <c r="E66" s="123"/>
    </row>
    <row r="67" spans="5:5" x14ac:dyDescent="0.2">
      <c r="E67" s="123"/>
    </row>
    <row r="68" spans="5:5" x14ac:dyDescent="0.2">
      <c r="E68" s="123"/>
    </row>
    <row r="69" spans="5:5" x14ac:dyDescent="0.2">
      <c r="E69" s="123"/>
    </row>
    <row r="70" spans="5:5" x14ac:dyDescent="0.2">
      <c r="E70" s="123"/>
    </row>
    <row r="71" spans="5:5" x14ac:dyDescent="0.2">
      <c r="E71" s="12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rgb="FFAD4FBD"/>
  </sheetPr>
  <dimension ref="B3:G71"/>
  <sheetViews>
    <sheetView zoomScale="85" zoomScaleNormal="85" workbookViewId="0">
      <selection activeCell="Z56" sqref="Z56"/>
    </sheetView>
  </sheetViews>
  <sheetFormatPr defaultRowHeight="12.75" x14ac:dyDescent="0.2"/>
  <cols>
    <col min="5" max="5" bestFit="true" customWidth="true" width="11.7109375" collapsed="false"/>
  </cols>
  <sheetData>
    <row r="3" spans="2:7" x14ac:dyDescent="0.2">
      <c r="D3" t="s">
        <v>177</v>
      </c>
      <c r="F3" t="s">
        <v>175</v>
      </c>
    </row>
    <row r="4" spans="2:7" x14ac:dyDescent="0.2">
      <c r="B4" s="3"/>
      <c r="C4" s="119" t="s">
        <v>176</v>
      </c>
      <c r="D4" t="s">
        <v>98</v>
      </c>
      <c r="E4" s="124" t="s">
        <v>15</v>
      </c>
      <c r="F4" t="s">
        <v>98</v>
      </c>
      <c r="G4" s="124" t="s">
        <v>15</v>
      </c>
    </row>
    <row r="5" spans="2:7" x14ac:dyDescent="0.2">
      <c r="B5" s="3"/>
      <c r="C5" s="74" t="e">
        <f>#REF!</f>
        <v>#REF!</v>
      </c>
      <c r="D5" t="e">
        <f>#REF!</f>
        <v>#REF!</v>
      </c>
      <c r="E5" s="124" t="e">
        <f>#REF!</f>
        <v>#REF!</v>
      </c>
    </row>
    <row r="6" spans="2:7" x14ac:dyDescent="0.2">
      <c r="B6" s="3"/>
      <c r="C6" s="74" t="e">
        <f>#REF!</f>
        <v>#REF!</v>
      </c>
      <c r="D6" t="e">
        <f>#REF!</f>
        <v>#REF!</v>
      </c>
      <c r="E6" s="124" t="e">
        <f>#REF!</f>
        <v>#REF!</v>
      </c>
      <c r="F6" t="e">
        <f>100*(D6/D5-1)</f>
        <v>#REF!</v>
      </c>
      <c r="G6" t="e">
        <f>100*(E6/E5-1)</f>
        <v>#REF!</v>
      </c>
    </row>
    <row r="7" spans="2:7" x14ac:dyDescent="0.2">
      <c r="B7" s="3"/>
      <c r="C7" s="74" t="e">
        <f>#REF!</f>
        <v>#REF!</v>
      </c>
      <c r="D7" t="e">
        <f>#REF!</f>
        <v>#REF!</v>
      </c>
      <c r="E7" s="124" t="e">
        <f>#REF!</f>
        <v>#REF!</v>
      </c>
      <c r="F7" t="e">
        <f t="shared" ref="F7:G24" si="0">100*(D7/D6-1)</f>
        <v>#REF!</v>
      </c>
      <c r="G7" t="e">
        <f t="shared" si="0"/>
        <v>#REF!</v>
      </c>
    </row>
    <row r="8" spans="2:7" x14ac:dyDescent="0.2">
      <c r="B8" s="3"/>
      <c r="C8" s="74" t="e">
        <f>#REF!</f>
        <v>#REF!</v>
      </c>
      <c r="D8" t="e">
        <f>#REF!</f>
        <v>#REF!</v>
      </c>
      <c r="E8" s="124" t="e">
        <f>#REF!</f>
        <v>#REF!</v>
      </c>
      <c r="F8" t="e">
        <f t="shared" si="0"/>
        <v>#REF!</v>
      </c>
      <c r="G8" t="e">
        <f t="shared" si="0"/>
        <v>#REF!</v>
      </c>
    </row>
    <row r="9" spans="2:7" x14ac:dyDescent="0.2">
      <c r="B9" s="3"/>
      <c r="C9" s="74" t="e">
        <f>#REF!</f>
        <v>#REF!</v>
      </c>
      <c r="D9" t="e">
        <f>#REF!</f>
        <v>#REF!</v>
      </c>
      <c r="E9" s="124" t="e">
        <f>#REF!</f>
        <v>#REF!</v>
      </c>
      <c r="F9" t="e">
        <f t="shared" si="0"/>
        <v>#REF!</v>
      </c>
      <c r="G9" t="e">
        <f t="shared" si="0"/>
        <v>#REF!</v>
      </c>
    </row>
    <row r="10" spans="2:7" x14ac:dyDescent="0.2">
      <c r="B10" s="3"/>
      <c r="C10" s="74" t="e">
        <f>#REF!</f>
        <v>#REF!</v>
      </c>
      <c r="D10" t="e">
        <f>#REF!</f>
        <v>#REF!</v>
      </c>
      <c r="E10" s="124" t="e">
        <f>#REF!</f>
        <v>#REF!</v>
      </c>
      <c r="F10" t="e">
        <f t="shared" si="0"/>
        <v>#REF!</v>
      </c>
      <c r="G10" t="e">
        <f t="shared" si="0"/>
        <v>#REF!</v>
      </c>
    </row>
    <row r="11" spans="2:7" x14ac:dyDescent="0.2">
      <c r="B11" s="3"/>
      <c r="C11" s="74" t="e">
        <f>#REF!</f>
        <v>#REF!</v>
      </c>
      <c r="D11" t="e">
        <f>#REF!</f>
        <v>#REF!</v>
      </c>
      <c r="E11" s="124" t="e">
        <f>#REF!</f>
        <v>#REF!</v>
      </c>
      <c r="F11" t="e">
        <f t="shared" si="0"/>
        <v>#REF!</v>
      </c>
      <c r="G11" t="e">
        <f t="shared" si="0"/>
        <v>#REF!</v>
      </c>
    </row>
    <row r="12" spans="2:7" x14ac:dyDescent="0.2">
      <c r="B12" s="3"/>
      <c r="C12" s="74" t="e">
        <f>#REF!</f>
        <v>#REF!</v>
      </c>
      <c r="D12" t="e">
        <f>#REF!</f>
        <v>#REF!</v>
      </c>
      <c r="E12" s="124" t="e">
        <f>#REF!</f>
        <v>#REF!</v>
      </c>
      <c r="F12" t="e">
        <f t="shared" si="0"/>
        <v>#REF!</v>
      </c>
      <c r="G12" t="e">
        <f t="shared" si="0"/>
        <v>#REF!</v>
      </c>
    </row>
    <row r="13" spans="2:7" x14ac:dyDescent="0.2">
      <c r="B13" s="3"/>
      <c r="C13" s="74" t="e">
        <f>#REF!</f>
        <v>#REF!</v>
      </c>
      <c r="D13" t="e">
        <f>#REF!</f>
        <v>#REF!</v>
      </c>
      <c r="E13" s="124" t="e">
        <f>#REF!</f>
        <v>#REF!</v>
      </c>
      <c r="F13" t="e">
        <f t="shared" si="0"/>
        <v>#REF!</v>
      </c>
      <c r="G13" t="e">
        <f t="shared" si="0"/>
        <v>#REF!</v>
      </c>
    </row>
    <row r="14" spans="2:7" x14ac:dyDescent="0.2">
      <c r="B14" s="3"/>
      <c r="C14" s="74" t="e">
        <f>#REF!</f>
        <v>#REF!</v>
      </c>
      <c r="D14" t="e">
        <f>#REF!</f>
        <v>#REF!</v>
      </c>
      <c r="E14" s="124" t="e">
        <f>#REF!</f>
        <v>#REF!</v>
      </c>
      <c r="F14" t="e">
        <f t="shared" si="0"/>
        <v>#REF!</v>
      </c>
      <c r="G14" t="e">
        <f t="shared" si="0"/>
        <v>#REF!</v>
      </c>
    </row>
    <row r="15" spans="2:7" x14ac:dyDescent="0.2">
      <c r="B15" s="3"/>
      <c r="C15" s="74" t="e">
        <f>#REF!</f>
        <v>#REF!</v>
      </c>
      <c r="D15" t="e">
        <f>#REF!</f>
        <v>#REF!</v>
      </c>
      <c r="E15" s="124" t="e">
        <f>#REF!</f>
        <v>#REF!</v>
      </c>
      <c r="F15" t="e">
        <f t="shared" si="0"/>
        <v>#REF!</v>
      </c>
      <c r="G15" t="e">
        <f t="shared" si="0"/>
        <v>#REF!</v>
      </c>
    </row>
    <row r="16" spans="2:7" x14ac:dyDescent="0.2">
      <c r="B16" s="3"/>
      <c r="C16" s="74" t="e">
        <f>#REF!</f>
        <v>#REF!</v>
      </c>
      <c r="D16" t="e">
        <f>#REF!</f>
        <v>#REF!</v>
      </c>
      <c r="E16" s="124" t="e">
        <f>#REF!</f>
        <v>#REF!</v>
      </c>
      <c r="F16" t="e">
        <f t="shared" si="0"/>
        <v>#REF!</v>
      </c>
      <c r="G16" t="e">
        <f t="shared" si="0"/>
        <v>#REF!</v>
      </c>
    </row>
    <row r="17" spans="2:7" x14ac:dyDescent="0.2">
      <c r="B17" s="3"/>
      <c r="C17" s="74" t="e">
        <f>#REF!</f>
        <v>#REF!</v>
      </c>
      <c r="D17" t="e">
        <f>#REF!</f>
        <v>#REF!</v>
      </c>
      <c r="E17" s="124" t="e">
        <f>#REF!</f>
        <v>#REF!</v>
      </c>
      <c r="F17" t="e">
        <f t="shared" si="0"/>
        <v>#REF!</v>
      </c>
      <c r="G17" t="e">
        <f t="shared" si="0"/>
        <v>#REF!</v>
      </c>
    </row>
    <row r="18" spans="2:7" x14ac:dyDescent="0.2">
      <c r="B18" s="3"/>
      <c r="C18" s="74" t="e">
        <f>#REF!</f>
        <v>#REF!</v>
      </c>
      <c r="D18" t="e">
        <f>#REF!</f>
        <v>#REF!</v>
      </c>
      <c r="E18" s="124" t="e">
        <f>#REF!</f>
        <v>#REF!</v>
      </c>
      <c r="F18" t="e">
        <f t="shared" si="0"/>
        <v>#REF!</v>
      </c>
      <c r="G18" t="e">
        <f t="shared" si="0"/>
        <v>#REF!</v>
      </c>
    </row>
    <row r="19" spans="2:7" x14ac:dyDescent="0.2">
      <c r="B19" s="3"/>
      <c r="C19" s="74" t="e">
        <f>#REF!</f>
        <v>#REF!</v>
      </c>
      <c r="D19" t="e">
        <f>#REF!</f>
        <v>#REF!</v>
      </c>
      <c r="E19" s="124" t="e">
        <f>#REF!</f>
        <v>#REF!</v>
      </c>
      <c r="F19" t="e">
        <f t="shared" si="0"/>
        <v>#REF!</v>
      </c>
      <c r="G19" t="e">
        <f t="shared" si="0"/>
        <v>#REF!</v>
      </c>
    </row>
    <row r="20" spans="2:7" x14ac:dyDescent="0.2">
      <c r="B20" s="3"/>
      <c r="C20" s="74" t="e">
        <f>#REF!</f>
        <v>#REF!</v>
      </c>
      <c r="D20" t="e">
        <f>#REF!</f>
        <v>#REF!</v>
      </c>
      <c r="E20" s="124" t="e">
        <f>#REF!</f>
        <v>#REF!</v>
      </c>
      <c r="F20" t="e">
        <f t="shared" si="0"/>
        <v>#REF!</v>
      </c>
      <c r="G20" t="e">
        <f t="shared" si="0"/>
        <v>#REF!</v>
      </c>
    </row>
    <row r="21" spans="2:7" x14ac:dyDescent="0.2">
      <c r="B21" s="3"/>
      <c r="C21" s="74" t="e">
        <f>#REF!</f>
        <v>#REF!</v>
      </c>
      <c r="D21" t="e">
        <f>#REF!</f>
        <v>#REF!</v>
      </c>
      <c r="E21" s="124" t="e">
        <f>#REF!</f>
        <v>#REF!</v>
      </c>
      <c r="F21" t="e">
        <f t="shared" si="0"/>
        <v>#REF!</v>
      </c>
      <c r="G21" t="e">
        <f t="shared" si="0"/>
        <v>#REF!</v>
      </c>
    </row>
    <row r="22" spans="2:7" x14ac:dyDescent="0.2">
      <c r="B22" s="3"/>
      <c r="C22" s="74" t="e">
        <f>#REF!</f>
        <v>#REF!</v>
      </c>
      <c r="D22" t="e">
        <f>#REF!</f>
        <v>#REF!</v>
      </c>
      <c r="E22" s="124" t="e">
        <f>#REF!</f>
        <v>#REF!</v>
      </c>
      <c r="F22" t="e">
        <f t="shared" si="0"/>
        <v>#REF!</v>
      </c>
      <c r="G22" t="e">
        <f t="shared" si="0"/>
        <v>#REF!</v>
      </c>
    </row>
    <row r="23" spans="2:7" x14ac:dyDescent="0.2">
      <c r="B23" s="3"/>
      <c r="C23" s="74" t="e">
        <f>#REF!</f>
        <v>#REF!</v>
      </c>
      <c r="D23" t="e">
        <f>#REF!</f>
        <v>#REF!</v>
      </c>
      <c r="E23" s="124" t="e">
        <f>#REF!</f>
        <v>#REF!</v>
      </c>
      <c r="F23" t="e">
        <f t="shared" si="0"/>
        <v>#REF!</v>
      </c>
      <c r="G23" t="e">
        <f>100*(E23/E22-1)</f>
        <v>#REF!</v>
      </c>
    </row>
    <row r="24" spans="2:7" x14ac:dyDescent="0.2">
      <c r="B24" s="3"/>
      <c r="C24" s="74">
        <v>2017</v>
      </c>
      <c r="D24" t="e">
        <f>#REF!</f>
        <v>#REF!</v>
      </c>
      <c r="E24" s="124" t="e">
        <f>#REF!</f>
        <v>#REF!</v>
      </c>
      <c r="F24" t="e">
        <f t="shared" si="0"/>
        <v>#REF!</v>
      </c>
      <c r="G24" t="e">
        <f>100*(E24/E23-1)</f>
        <v>#REF!</v>
      </c>
    </row>
    <row r="25" spans="2:7" x14ac:dyDescent="0.2">
      <c r="C25" s="74"/>
    </row>
    <row r="26" spans="2:7" x14ac:dyDescent="0.2">
      <c r="C26" s="74"/>
    </row>
    <row r="51" spans="5:5" x14ac:dyDescent="0.2">
      <c r="E51" s="123"/>
    </row>
    <row r="52" spans="5:5" x14ac:dyDescent="0.2">
      <c r="E52" s="123"/>
    </row>
    <row r="53" spans="5:5" x14ac:dyDescent="0.2">
      <c r="E53" s="123"/>
    </row>
    <row r="54" spans="5:5" x14ac:dyDescent="0.2">
      <c r="E54" s="123"/>
    </row>
    <row r="55" spans="5:5" x14ac:dyDescent="0.2">
      <c r="E55" s="123"/>
    </row>
    <row r="56" spans="5:5" x14ac:dyDescent="0.2">
      <c r="E56" s="123"/>
    </row>
    <row r="57" spans="5:5" x14ac:dyDescent="0.2">
      <c r="E57" s="123"/>
    </row>
    <row r="58" spans="5:5" x14ac:dyDescent="0.2">
      <c r="E58" s="123"/>
    </row>
    <row r="59" spans="5:5" x14ac:dyDescent="0.2">
      <c r="E59" s="123"/>
    </row>
    <row r="60" spans="5:5" x14ac:dyDescent="0.2">
      <c r="E60" s="123"/>
    </row>
    <row r="61" spans="5:5" x14ac:dyDescent="0.2">
      <c r="E61" s="123"/>
    </row>
    <row r="62" spans="5:5" x14ac:dyDescent="0.2">
      <c r="E62" s="123"/>
    </row>
    <row r="63" spans="5:5" x14ac:dyDescent="0.2">
      <c r="E63" s="123"/>
    </row>
    <row r="64" spans="5:5" x14ac:dyDescent="0.2">
      <c r="E64" s="123"/>
    </row>
    <row r="65" spans="5:5" x14ac:dyDescent="0.2">
      <c r="E65" s="123"/>
    </row>
    <row r="66" spans="5:5" x14ac:dyDescent="0.2">
      <c r="E66" s="123"/>
    </row>
    <row r="67" spans="5:5" x14ac:dyDescent="0.2">
      <c r="E67" s="123"/>
    </row>
    <row r="68" spans="5:5" x14ac:dyDescent="0.2">
      <c r="E68" s="123"/>
    </row>
    <row r="69" spans="5:5" x14ac:dyDescent="0.2">
      <c r="E69" s="123"/>
    </row>
    <row r="70" spans="5:5" x14ac:dyDescent="0.2">
      <c r="E70" s="123"/>
    </row>
    <row r="71" spans="5:5" x14ac:dyDescent="0.2">
      <c r="E71" s="12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rgb="FFAD4FBD"/>
  </sheetPr>
  <dimension ref="A1"/>
  <sheetViews>
    <sheetView zoomScale="115" zoomScaleNormal="115" workbookViewId="0">
      <selection activeCell="Z56" sqref="Z56"/>
    </sheetView>
  </sheetViews>
  <sheetFormatPr defaultRowHeig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41"/>
  <sheetViews>
    <sheetView workbookViewId="0">
      <selection activeCell="M21" sqref="M21"/>
    </sheetView>
  </sheetViews>
  <sheetFormatPr defaultRowHeight="12.75" x14ac:dyDescent="0.2"/>
  <cols>
    <col min="2" max="2" customWidth="true" width="6.42578125" collapsed="false"/>
    <col min="3" max="4" bestFit="true" customWidth="true" width="11.7109375" collapsed="false"/>
    <col min="5" max="6" bestFit="true" customWidth="true" width="12.5703125" collapsed="false"/>
    <col min="10" max="13" bestFit="true" customWidth="true" width="9.5703125" collapsed="false"/>
  </cols>
  <sheetData>
    <row r="1" spans="1:6" x14ac:dyDescent="0.2">
      <c r="C1" s="340" t="s">
        <v>87</v>
      </c>
      <c r="D1" s="340"/>
      <c r="E1" s="340" t="s">
        <v>168</v>
      </c>
      <c r="F1" s="340"/>
    </row>
    <row r="2" spans="1:6" x14ac:dyDescent="0.2">
      <c r="C2" s="77" t="s">
        <v>98</v>
      </c>
      <c r="D2" s="77" t="s">
        <v>15</v>
      </c>
      <c r="E2" s="77" t="s">
        <v>98</v>
      </c>
      <c r="F2" s="77" t="s">
        <v>15</v>
      </c>
    </row>
    <row r="3" spans="1:6" x14ac:dyDescent="0.2">
      <c r="B3" t="e">
        <f>#REF!</f>
        <v>#REF!</v>
      </c>
      <c r="C3" s="70" t="e">
        <f>#REF!</f>
        <v>#REF!</v>
      </c>
      <c r="D3" s="70" t="e">
        <f>#REF!*1</f>
        <v>#REF!</v>
      </c>
      <c r="E3" s="70" t="e">
        <f>#REF!</f>
        <v>#REF!</v>
      </c>
      <c r="F3" s="70" t="e">
        <f>#REF!</f>
        <v>#REF!</v>
      </c>
    </row>
    <row r="4" spans="1:6" x14ac:dyDescent="0.2">
      <c r="A4" t="e">
        <f>#REF!</f>
        <v>#REF!</v>
      </c>
      <c r="B4" t="e">
        <f>#REF!</f>
        <v>#REF!</v>
      </c>
      <c r="C4" s="70" t="e">
        <f>#REF!</f>
        <v>#REF!</v>
      </c>
      <c r="D4" s="70" t="e">
        <f>#REF!*1</f>
        <v>#REF!</v>
      </c>
      <c r="E4" s="70" t="e">
        <f>#REF!</f>
        <v>#REF!</v>
      </c>
      <c r="F4" s="70" t="e">
        <f>#REF!</f>
        <v>#REF!</v>
      </c>
    </row>
    <row r="5" spans="1:6" x14ac:dyDescent="0.2">
      <c r="B5" t="e">
        <f>#REF!</f>
        <v>#REF!</v>
      </c>
      <c r="C5" s="70" t="e">
        <f>#REF!</f>
        <v>#REF!</v>
      </c>
      <c r="D5" s="70" t="e">
        <f>#REF!*1</f>
        <v>#REF!</v>
      </c>
      <c r="E5" s="70" t="e">
        <f>#REF!</f>
        <v>#REF!</v>
      </c>
      <c r="F5" s="70" t="e">
        <f>#REF!</f>
        <v>#REF!</v>
      </c>
    </row>
    <row r="6" spans="1:6" x14ac:dyDescent="0.2">
      <c r="B6" t="e">
        <f>#REF!</f>
        <v>#REF!</v>
      </c>
      <c r="C6" s="70" t="e">
        <f>#REF!</f>
        <v>#REF!</v>
      </c>
      <c r="D6" s="70" t="e">
        <f>#REF!*1</f>
        <v>#REF!</v>
      </c>
      <c r="E6" s="70" t="e">
        <f>#REF!</f>
        <v>#REF!</v>
      </c>
      <c r="F6" s="70" t="e">
        <f>#REF!</f>
        <v>#REF!</v>
      </c>
    </row>
    <row r="7" spans="1:6" x14ac:dyDescent="0.2">
      <c r="B7" t="e">
        <f>#REF!</f>
        <v>#REF!</v>
      </c>
      <c r="C7" s="70" t="e">
        <f>#REF!</f>
        <v>#REF!</v>
      </c>
      <c r="D7" s="70" t="e">
        <f>#REF!*1</f>
        <v>#REF!</v>
      </c>
      <c r="E7" s="70" t="e">
        <f>#REF!</f>
        <v>#REF!</v>
      </c>
      <c r="F7" s="70" t="e">
        <f>#REF!</f>
        <v>#REF!</v>
      </c>
    </row>
    <row r="8" spans="1:6" x14ac:dyDescent="0.2">
      <c r="A8" t="e">
        <f>#REF!</f>
        <v>#REF!</v>
      </c>
      <c r="B8" t="e">
        <f>#REF!</f>
        <v>#REF!</v>
      </c>
      <c r="C8" s="70" t="e">
        <f>#REF!</f>
        <v>#REF!</v>
      </c>
      <c r="D8" s="70" t="e">
        <f>#REF!*1</f>
        <v>#REF!</v>
      </c>
      <c r="E8" s="70" t="e">
        <f>#REF!</f>
        <v>#REF!</v>
      </c>
      <c r="F8" s="70" t="e">
        <f>#REF!</f>
        <v>#REF!</v>
      </c>
    </row>
    <row r="9" spans="1:6" x14ac:dyDescent="0.2">
      <c r="B9" t="e">
        <f>#REF!</f>
        <v>#REF!</v>
      </c>
      <c r="C9" s="70" t="e">
        <f>#REF!</f>
        <v>#REF!</v>
      </c>
      <c r="D9" s="70" t="e">
        <f>#REF!*1</f>
        <v>#REF!</v>
      </c>
      <c r="E9" s="70" t="e">
        <f>#REF!</f>
        <v>#REF!</v>
      </c>
      <c r="F9" s="70" t="e">
        <f>#REF!</f>
        <v>#REF!</v>
      </c>
    </row>
    <row r="10" spans="1:6" x14ac:dyDescent="0.2">
      <c r="B10" t="e">
        <f>#REF!</f>
        <v>#REF!</v>
      </c>
      <c r="C10" s="70" t="e">
        <f>#REF!</f>
        <v>#REF!</v>
      </c>
      <c r="D10" s="70" t="e">
        <f>#REF!*1</f>
        <v>#REF!</v>
      </c>
      <c r="E10" s="70" t="e">
        <f>#REF!</f>
        <v>#REF!</v>
      </c>
      <c r="F10" s="70" t="e">
        <f>#REF!</f>
        <v>#REF!</v>
      </c>
    </row>
    <row r="11" spans="1:6" x14ac:dyDescent="0.2">
      <c r="B11" t="e">
        <f>#REF!</f>
        <v>#REF!</v>
      </c>
      <c r="C11" s="70" t="e">
        <f>#REF!</f>
        <v>#REF!</v>
      </c>
      <c r="D11" s="70" t="e">
        <f>#REF!*1</f>
        <v>#REF!</v>
      </c>
      <c r="E11" s="70" t="e">
        <f>#REF!</f>
        <v>#REF!</v>
      </c>
      <c r="F11" s="70" t="e">
        <f>#REF!</f>
        <v>#REF!</v>
      </c>
    </row>
    <row r="12" spans="1:6" x14ac:dyDescent="0.2">
      <c r="A12" t="e">
        <f>#REF!</f>
        <v>#REF!</v>
      </c>
      <c r="B12" t="e">
        <f>#REF!</f>
        <v>#REF!</v>
      </c>
      <c r="C12" s="70" t="e">
        <f>#REF!</f>
        <v>#REF!</v>
      </c>
      <c r="D12" s="70" t="e">
        <f>#REF!*1</f>
        <v>#REF!</v>
      </c>
      <c r="E12" s="70" t="e">
        <f>#REF!</f>
        <v>#REF!</v>
      </c>
      <c r="F12" s="70" t="e">
        <f>#REF!</f>
        <v>#REF!</v>
      </c>
    </row>
    <row r="13" spans="1:6" x14ac:dyDescent="0.2">
      <c r="B13" t="e">
        <f>#REF!</f>
        <v>#REF!</v>
      </c>
      <c r="C13" s="70" t="e">
        <f>#REF!</f>
        <v>#REF!</v>
      </c>
      <c r="D13" s="70" t="e">
        <f>#REF!*1</f>
        <v>#REF!</v>
      </c>
      <c r="E13" s="70" t="e">
        <f>#REF!</f>
        <v>#REF!</v>
      </c>
      <c r="F13" s="70" t="e">
        <f>#REF!</f>
        <v>#REF!</v>
      </c>
    </row>
    <row r="14" spans="1:6" x14ac:dyDescent="0.2">
      <c r="B14" t="e">
        <f>#REF!</f>
        <v>#REF!</v>
      </c>
      <c r="C14" s="70" t="e">
        <f>#REF!</f>
        <v>#REF!</v>
      </c>
      <c r="D14" s="70" t="e">
        <f>#REF!*1</f>
        <v>#REF!</v>
      </c>
      <c r="E14" s="70" t="e">
        <f>#REF!</f>
        <v>#REF!</v>
      </c>
      <c r="F14" s="70" t="e">
        <f>#REF!</f>
        <v>#REF!</v>
      </c>
    </row>
    <row r="15" spans="1:6" x14ac:dyDescent="0.2">
      <c r="B15" t="e">
        <f>#REF!</f>
        <v>#REF!</v>
      </c>
      <c r="C15" s="70" t="e">
        <f>#REF!</f>
        <v>#REF!</v>
      </c>
      <c r="D15" s="70" t="e">
        <f>#REF!*1</f>
        <v>#REF!</v>
      </c>
      <c r="E15" s="70" t="e">
        <f>#REF!</f>
        <v>#REF!</v>
      </c>
      <c r="F15" s="70" t="e">
        <f>#REF!</f>
        <v>#REF!</v>
      </c>
    </row>
    <row r="16" spans="1:6" x14ac:dyDescent="0.2">
      <c r="A16" t="e">
        <f>#REF!</f>
        <v>#REF!</v>
      </c>
      <c r="B16" t="e">
        <f>#REF!</f>
        <v>#REF!</v>
      </c>
      <c r="C16" s="70" t="e">
        <f>#REF!</f>
        <v>#REF!</v>
      </c>
      <c r="D16" s="70" t="e">
        <f>#REF!*1</f>
        <v>#REF!</v>
      </c>
      <c r="E16" s="70" t="e">
        <f>#REF!</f>
        <v>#REF!</v>
      </c>
      <c r="F16" s="70" t="e">
        <f>#REF!</f>
        <v>#REF!</v>
      </c>
    </row>
    <row r="17" spans="1:13" x14ac:dyDescent="0.2">
      <c r="B17" t="e">
        <f>#REF!</f>
        <v>#REF!</v>
      </c>
      <c r="C17" s="70" t="e">
        <f>#REF!</f>
        <v>#REF!</v>
      </c>
      <c r="D17" s="70" t="e">
        <f>#REF!*1</f>
        <v>#REF!</v>
      </c>
      <c r="E17" s="70" t="e">
        <f>#REF!</f>
        <v>#REF!</v>
      </c>
      <c r="F17" s="70" t="e">
        <f>#REF!</f>
        <v>#REF!</v>
      </c>
    </row>
    <row r="18" spans="1:13" x14ac:dyDescent="0.2">
      <c r="B18" t="e">
        <f>#REF!</f>
        <v>#REF!</v>
      </c>
      <c r="C18" s="70" t="e">
        <f>#REF!</f>
        <v>#REF!</v>
      </c>
      <c r="D18" s="70" t="e">
        <f>#REF!*1</f>
        <v>#REF!</v>
      </c>
      <c r="E18" s="70" t="e">
        <f>#REF!</f>
        <v>#REF!</v>
      </c>
      <c r="F18" s="70" t="e">
        <f>#REF!</f>
        <v>#REF!</v>
      </c>
      <c r="J18" s="76"/>
    </row>
    <row r="19" spans="1:13" x14ac:dyDescent="0.2">
      <c r="B19" t="e">
        <f>#REF!</f>
        <v>#REF!</v>
      </c>
      <c r="C19" s="70" t="e">
        <f>#REF!</f>
        <v>#REF!</v>
      </c>
      <c r="D19" s="70" t="e">
        <f>#REF!*1</f>
        <v>#REF!</v>
      </c>
      <c r="E19" s="70" t="e">
        <f>#REF!</f>
        <v>#REF!</v>
      </c>
      <c r="F19" s="70" t="e">
        <f>#REF!</f>
        <v>#REF!</v>
      </c>
      <c r="J19" s="340" t="s">
        <v>87</v>
      </c>
      <c r="K19" s="340"/>
      <c r="L19" s="340" t="s">
        <v>168</v>
      </c>
      <c r="M19" s="340"/>
    </row>
    <row r="20" spans="1:13" x14ac:dyDescent="0.2">
      <c r="A20" t="e">
        <f>#REF!</f>
        <v>#REF!</v>
      </c>
      <c r="B20" t="e">
        <f>#REF!</f>
        <v>#REF!</v>
      </c>
      <c r="C20" s="70" t="e">
        <f>#REF!</f>
        <v>#REF!</v>
      </c>
      <c r="D20" s="70" t="e">
        <f>#REF!*1</f>
        <v>#REF!</v>
      </c>
      <c r="E20" s="70" t="e">
        <f>#REF!</f>
        <v>#REF!</v>
      </c>
      <c r="F20" s="70" t="e">
        <f>#REF!</f>
        <v>#REF!</v>
      </c>
      <c r="J20" s="77" t="s">
        <v>98</v>
      </c>
      <c r="K20" s="77" t="s">
        <v>15</v>
      </c>
      <c r="L20" s="77" t="s">
        <v>98</v>
      </c>
      <c r="M20" s="77" t="s">
        <v>15</v>
      </c>
    </row>
    <row r="21" spans="1:13" x14ac:dyDescent="0.2">
      <c r="B21" t="e">
        <f>#REF!</f>
        <v>#REF!</v>
      </c>
      <c r="C21" s="70" t="e">
        <f>#REF!</f>
        <v>#REF!</v>
      </c>
      <c r="D21" s="70" t="e">
        <f>#REF!*1</f>
        <v>#REF!</v>
      </c>
      <c r="E21" s="70" t="e">
        <f>#REF!</f>
        <v>#REF!</v>
      </c>
      <c r="F21" s="70" t="e">
        <f>#REF!</f>
        <v>#REF!</v>
      </c>
      <c r="I21" s="76" t="s">
        <v>170</v>
      </c>
      <c r="J21" s="78" t="e">
        <f>MAX(C4:C12)</f>
        <v>#REF!</v>
      </c>
      <c r="K21" s="78" t="e">
        <f>MAX(D4:D12)</f>
        <v>#REF!</v>
      </c>
      <c r="L21" s="78" t="e">
        <f>MAX(E6:E12)</f>
        <v>#REF!</v>
      </c>
      <c r="M21" s="78" t="e">
        <f>MAX(F4:F12)</f>
        <v>#REF!</v>
      </c>
    </row>
    <row r="22" spans="1:13" x14ac:dyDescent="0.2">
      <c r="B22" t="e">
        <f>#REF!</f>
        <v>#REF!</v>
      </c>
      <c r="C22" s="70" t="e">
        <f>#REF!</f>
        <v>#REF!</v>
      </c>
      <c r="D22" s="70" t="e">
        <f>#REF!*1</f>
        <v>#REF!</v>
      </c>
      <c r="E22" s="70" t="e">
        <f>#REF!</f>
        <v>#REF!</v>
      </c>
      <c r="F22" s="70" t="e">
        <f>#REF!</f>
        <v>#REF!</v>
      </c>
      <c r="I22" s="76" t="s">
        <v>171</v>
      </c>
      <c r="J22" s="78" t="e">
        <f>MIN(C9:C15)</f>
        <v>#REF!</v>
      </c>
      <c r="K22" s="78" t="e">
        <f>MIN(D9:D15)</f>
        <v>#REF!</v>
      </c>
      <c r="L22" s="78" t="e">
        <f>MIN(E9:E15)</f>
        <v>#REF!</v>
      </c>
      <c r="M22" s="78" t="e">
        <f>MIN(F9:F15)</f>
        <v>#REF!</v>
      </c>
    </row>
    <row r="23" spans="1:13" x14ac:dyDescent="0.2">
      <c r="B23" t="e">
        <f>#REF!</f>
        <v>#REF!</v>
      </c>
      <c r="C23" s="70" t="e">
        <f>#REF!</f>
        <v>#REF!</v>
      </c>
      <c r="D23" s="70" t="e">
        <f>#REF!*1</f>
        <v>#REF!</v>
      </c>
      <c r="E23" s="70" t="e">
        <f>#REF!</f>
        <v>#REF!</v>
      </c>
      <c r="F23" s="70" t="e">
        <f>#REF!</f>
        <v>#REF!</v>
      </c>
      <c r="I23" s="76" t="s">
        <v>172</v>
      </c>
      <c r="J23" s="78" t="e">
        <f>C40</f>
        <v>#REF!</v>
      </c>
      <c r="K23" s="78" t="e">
        <f>D40</f>
        <v>#REF!</v>
      </c>
      <c r="L23" s="78" t="e">
        <f>E40</f>
        <v>#REF!</v>
      </c>
      <c r="M23" s="78" t="e">
        <f>F40</f>
        <v>#REF!</v>
      </c>
    </row>
    <row r="24" spans="1:13" x14ac:dyDescent="0.2">
      <c r="A24" t="e">
        <f>#REF!</f>
        <v>#REF!</v>
      </c>
      <c r="B24" t="e">
        <f>#REF!</f>
        <v>#REF!</v>
      </c>
      <c r="C24" s="70" t="e">
        <f>#REF!</f>
        <v>#REF!</v>
      </c>
      <c r="D24" s="70" t="e">
        <f>#REF!*1</f>
        <v>#REF!</v>
      </c>
      <c r="E24" s="70" t="e">
        <f>#REF!</f>
        <v>#REF!</v>
      </c>
      <c r="F24" s="70" t="e">
        <f>#REF!</f>
        <v>#REF!</v>
      </c>
      <c r="J24" s="78"/>
      <c r="K24" s="78"/>
      <c r="L24" s="78"/>
      <c r="M24" s="78"/>
    </row>
    <row r="25" spans="1:13" x14ac:dyDescent="0.2">
      <c r="B25" t="e">
        <f>#REF!</f>
        <v>#REF!</v>
      </c>
      <c r="C25" s="70" t="e">
        <f>#REF!</f>
        <v>#REF!</v>
      </c>
      <c r="D25" s="70" t="e">
        <f>#REF!*1</f>
        <v>#REF!</v>
      </c>
      <c r="E25" s="70" t="e">
        <f>#REF!</f>
        <v>#REF!</v>
      </c>
      <c r="F25" s="70" t="e">
        <f>#REF!</f>
        <v>#REF!</v>
      </c>
      <c r="I25" s="76" t="s">
        <v>169</v>
      </c>
      <c r="J25" s="78" t="e">
        <f>(J21-J22)/J21*100</f>
        <v>#REF!</v>
      </c>
      <c r="K25" s="78" t="e">
        <f>(K21-K22)/K21*100</f>
        <v>#REF!</v>
      </c>
      <c r="L25" s="78" t="e">
        <f>(L21-L22)/L21*100</f>
        <v>#REF!</v>
      </c>
      <c r="M25" s="78" t="e">
        <f>(M21-M22)/M21*100</f>
        <v>#REF!</v>
      </c>
    </row>
    <row r="26" spans="1:13" x14ac:dyDescent="0.2">
      <c r="B26" t="e">
        <f>#REF!</f>
        <v>#REF!</v>
      </c>
      <c r="C26" s="70" t="e">
        <f>#REF!</f>
        <v>#REF!</v>
      </c>
      <c r="D26" s="70" t="e">
        <f>#REF!*1</f>
        <v>#REF!</v>
      </c>
      <c r="E26" s="70" t="e">
        <f>#REF!</f>
        <v>#REF!</v>
      </c>
      <c r="F26" s="70" t="e">
        <f>#REF!</f>
        <v>#REF!</v>
      </c>
      <c r="I26" s="76" t="s">
        <v>173</v>
      </c>
      <c r="J26" s="78" t="e">
        <f>(J23-J21)/J21*100</f>
        <v>#REF!</v>
      </c>
      <c r="K26" s="78" t="e">
        <f>(K23-K21)/K21*100</f>
        <v>#REF!</v>
      </c>
      <c r="L26" s="78" t="e">
        <f>(L23-L21)/L21*100</f>
        <v>#REF!</v>
      </c>
      <c r="M26" s="78" t="e">
        <f>(M23-M21)/M21*100</f>
        <v>#REF!</v>
      </c>
    </row>
    <row r="27" spans="1:13" x14ac:dyDescent="0.2">
      <c r="B27" t="e">
        <f>#REF!</f>
        <v>#REF!</v>
      </c>
      <c r="C27" s="70" t="e">
        <f>#REF!</f>
        <v>#REF!</v>
      </c>
      <c r="D27" s="70" t="e">
        <f>#REF!*1</f>
        <v>#REF!</v>
      </c>
      <c r="E27" s="70" t="e">
        <f>#REF!</f>
        <v>#REF!</v>
      </c>
      <c r="F27" s="70" t="e">
        <f>#REF!</f>
        <v>#REF!</v>
      </c>
    </row>
    <row r="28" spans="1:13" x14ac:dyDescent="0.2">
      <c r="A28" t="e">
        <f>#REF!</f>
        <v>#REF!</v>
      </c>
      <c r="B28" t="e">
        <f>#REF!</f>
        <v>#REF!</v>
      </c>
      <c r="C28" s="70" t="e">
        <f>#REF!</f>
        <v>#REF!</v>
      </c>
      <c r="D28" s="70" t="e">
        <f>#REF!*1</f>
        <v>#REF!</v>
      </c>
      <c r="E28" s="70" t="e">
        <f>#REF!</f>
        <v>#REF!</v>
      </c>
      <c r="F28" s="70" t="e">
        <f>#REF!</f>
        <v>#REF!</v>
      </c>
    </row>
    <row r="29" spans="1:13" x14ac:dyDescent="0.2">
      <c r="B29" t="e">
        <f>#REF!</f>
        <v>#REF!</v>
      </c>
      <c r="C29" s="70" t="e">
        <f>#REF!</f>
        <v>#REF!</v>
      </c>
      <c r="D29" s="70" t="e">
        <f>#REF!*1</f>
        <v>#REF!</v>
      </c>
      <c r="E29" s="70" t="e">
        <f>#REF!</f>
        <v>#REF!</v>
      </c>
      <c r="F29" s="70" t="e">
        <f>#REF!</f>
        <v>#REF!</v>
      </c>
    </row>
    <row r="30" spans="1:13" x14ac:dyDescent="0.2">
      <c r="B30" t="e">
        <f>#REF!</f>
        <v>#REF!</v>
      </c>
      <c r="C30" s="70" t="e">
        <f>#REF!</f>
        <v>#REF!</v>
      </c>
      <c r="D30" s="70" t="e">
        <f>#REF!*1</f>
        <v>#REF!</v>
      </c>
      <c r="E30" s="70" t="e">
        <f>#REF!</f>
        <v>#REF!</v>
      </c>
      <c r="F30" s="70" t="e">
        <f>#REF!</f>
        <v>#REF!</v>
      </c>
    </row>
    <row r="31" spans="1:13" x14ac:dyDescent="0.2">
      <c r="B31" t="e">
        <f>#REF!</f>
        <v>#REF!</v>
      </c>
      <c r="C31" s="70" t="e">
        <f>#REF!</f>
        <v>#REF!</v>
      </c>
      <c r="D31" s="70" t="e">
        <f>#REF!*1</f>
        <v>#REF!</v>
      </c>
      <c r="E31" s="70" t="e">
        <f>#REF!</f>
        <v>#REF!</v>
      </c>
      <c r="F31" s="70" t="e">
        <f>#REF!</f>
        <v>#REF!</v>
      </c>
    </row>
    <row r="32" spans="1:13" x14ac:dyDescent="0.2">
      <c r="A32" t="e">
        <f>#REF!</f>
        <v>#REF!</v>
      </c>
      <c r="B32" t="e">
        <f>#REF!</f>
        <v>#REF!</v>
      </c>
      <c r="C32" s="70" t="e">
        <f>#REF!</f>
        <v>#REF!</v>
      </c>
      <c r="D32" s="70" t="e">
        <f>#REF!*1</f>
        <v>#REF!</v>
      </c>
      <c r="E32" s="70" t="e">
        <f>#REF!</f>
        <v>#REF!</v>
      </c>
      <c r="F32" s="70" t="e">
        <f>#REF!</f>
        <v>#REF!</v>
      </c>
    </row>
    <row r="33" spans="1:6" x14ac:dyDescent="0.2">
      <c r="B33" t="e">
        <f>#REF!</f>
        <v>#REF!</v>
      </c>
      <c r="C33" s="70" t="e">
        <f>#REF!</f>
        <v>#REF!</v>
      </c>
      <c r="D33" s="70" t="e">
        <f>#REF!*1</f>
        <v>#REF!</v>
      </c>
      <c r="E33" s="70" t="e">
        <f>#REF!</f>
        <v>#REF!</v>
      </c>
      <c r="F33" s="70" t="e">
        <f>#REF!</f>
        <v>#REF!</v>
      </c>
    </row>
    <row r="34" spans="1:6" x14ac:dyDescent="0.2">
      <c r="B34" t="e">
        <f>#REF!</f>
        <v>#REF!</v>
      </c>
      <c r="C34" s="70" t="e">
        <f>#REF!</f>
        <v>#REF!</v>
      </c>
      <c r="D34" s="70" t="e">
        <f>#REF!*1</f>
        <v>#REF!</v>
      </c>
      <c r="E34" s="70" t="e">
        <f>#REF!</f>
        <v>#REF!</v>
      </c>
      <c r="F34" s="70" t="e">
        <f>#REF!</f>
        <v>#REF!</v>
      </c>
    </row>
    <row r="35" spans="1:6" x14ac:dyDescent="0.2">
      <c r="B35" t="e">
        <f>#REF!</f>
        <v>#REF!</v>
      </c>
      <c r="C35" s="70" t="e">
        <f>#REF!</f>
        <v>#REF!</v>
      </c>
      <c r="D35" s="70" t="e">
        <f>#REF!*1</f>
        <v>#REF!</v>
      </c>
      <c r="E35" s="70" t="e">
        <f>#REF!</f>
        <v>#REF!</v>
      </c>
      <c r="F35" s="70" t="e">
        <f>#REF!</f>
        <v>#REF!</v>
      </c>
    </row>
    <row r="36" spans="1:6" x14ac:dyDescent="0.2">
      <c r="A36" t="e">
        <f>#REF!</f>
        <v>#REF!</v>
      </c>
      <c r="B36" t="e">
        <f>#REF!</f>
        <v>#REF!</v>
      </c>
      <c r="C36" s="70" t="e">
        <f>#REF!</f>
        <v>#REF!</v>
      </c>
      <c r="D36" s="70" t="e">
        <f>#REF!*1</f>
        <v>#REF!</v>
      </c>
      <c r="E36" s="70" t="e">
        <f>#REF!</f>
        <v>#REF!</v>
      </c>
      <c r="F36" s="70" t="e">
        <f>#REF!</f>
        <v>#REF!</v>
      </c>
    </row>
    <row r="37" spans="1:6" x14ac:dyDescent="0.2">
      <c r="B37" t="e">
        <f>#REF!</f>
        <v>#REF!</v>
      </c>
      <c r="C37" s="70" t="e">
        <f>#REF!</f>
        <v>#REF!</v>
      </c>
      <c r="D37" s="70" t="e">
        <f>#REF!*1</f>
        <v>#REF!</v>
      </c>
      <c r="E37" s="70" t="e">
        <f>#REF!</f>
        <v>#REF!</v>
      </c>
      <c r="F37" s="70" t="e">
        <f>#REF!</f>
        <v>#REF!</v>
      </c>
    </row>
    <row r="38" spans="1:6" x14ac:dyDescent="0.2">
      <c r="B38" t="e">
        <f>#REF!</f>
        <v>#REF!</v>
      </c>
      <c r="C38" s="70" t="e">
        <f>#REF!</f>
        <v>#REF!</v>
      </c>
      <c r="D38" s="70" t="e">
        <f>#REF!*1</f>
        <v>#REF!</v>
      </c>
      <c r="E38" s="70" t="e">
        <f>#REF!</f>
        <v>#REF!</v>
      </c>
      <c r="F38" s="70" t="e">
        <f>#REF!</f>
        <v>#REF!</v>
      </c>
    </row>
    <row r="39" spans="1:6" x14ac:dyDescent="0.2">
      <c r="B39" t="e">
        <f>#REF!</f>
        <v>#REF!</v>
      </c>
      <c r="C39" s="70" t="e">
        <f>#REF!</f>
        <v>#REF!</v>
      </c>
      <c r="D39" s="70" t="e">
        <f>#REF!*1</f>
        <v>#REF!</v>
      </c>
      <c r="E39" s="70" t="e">
        <f>#REF!</f>
        <v>#REF!</v>
      </c>
      <c r="F39" s="70" t="e">
        <f>#REF!</f>
        <v>#REF!</v>
      </c>
    </row>
    <row r="40" spans="1:6" x14ac:dyDescent="0.2">
      <c r="A40" t="e">
        <f>#REF!</f>
        <v>#REF!</v>
      </c>
      <c r="B40" t="e">
        <f>#REF!</f>
        <v>#REF!</v>
      </c>
      <c r="C40" s="70" t="e">
        <f>#REF!</f>
        <v>#REF!</v>
      </c>
      <c r="D40" s="70" t="e">
        <f>#REF!*1</f>
        <v>#REF!</v>
      </c>
      <c r="E40" s="70" t="e">
        <f>#REF!</f>
        <v>#REF!</v>
      </c>
      <c r="F40" s="70" t="e">
        <f>#REF!</f>
        <v>#REF!</v>
      </c>
    </row>
    <row r="41" spans="1:6" x14ac:dyDescent="0.2">
      <c r="C41" s="70"/>
      <c r="D41" s="70"/>
      <c r="E41" s="70"/>
      <c r="F41" s="70"/>
    </row>
  </sheetData>
  <mergeCells count="4">
    <mergeCell ref="C1:D1"/>
    <mergeCell ref="E1:F1"/>
    <mergeCell ref="J19:K19"/>
    <mergeCell ref="L19:M1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FFFF00"/>
    <pageSetUpPr fitToPage="1"/>
  </sheetPr>
  <dimension ref="A1:T33"/>
  <sheetViews>
    <sheetView zoomScale="80" zoomScaleNormal="80" workbookViewId="0">
      <selection activeCell="M21" sqref="M21"/>
    </sheetView>
  </sheetViews>
  <sheetFormatPr defaultRowHeight="12.75" x14ac:dyDescent="0.2"/>
  <cols>
    <col min="1" max="1" customWidth="true" width="26.42578125" collapsed="false"/>
    <col min="2" max="2" customWidth="true" width="10.5703125" collapsed="false"/>
    <col min="4" max="4" customWidth="true" width="13.0" collapsed="false"/>
    <col min="5" max="5" customWidth="true" width="12.42578125" collapsed="false"/>
    <col min="7" max="7" customWidth="true" width="9.5703125" collapsed="false"/>
    <col min="9" max="9" customWidth="true" width="12.0" collapsed="false"/>
    <col min="10" max="10" customWidth="true" width="13.28515625" collapsed="false"/>
    <col min="11" max="11" customWidth="true" width="14.0" collapsed="false"/>
    <col min="13" max="13" customWidth="true" width="11.5703125" collapsed="false"/>
    <col min="14" max="14" customWidth="true" width="13.7109375" collapsed="false"/>
    <col min="16" max="16" customWidth="true" width="12.5703125" collapsed="false"/>
    <col min="17" max="17" customWidth="true" width="10.7109375" collapsed="false"/>
  </cols>
  <sheetData>
    <row r="1" spans="1:20" ht="13.5" thickBot="1" x14ac:dyDescent="0.25">
      <c r="B1" s="31"/>
      <c r="C1" s="26"/>
      <c r="D1" s="26"/>
      <c r="E1" s="26"/>
      <c r="F1" s="26"/>
      <c r="G1" s="26"/>
      <c r="H1" s="26"/>
      <c r="I1" s="26"/>
      <c r="J1" s="26"/>
      <c r="K1" s="26"/>
      <c r="L1" s="26"/>
      <c r="M1" s="26"/>
      <c r="N1" s="26"/>
      <c r="O1" s="26"/>
      <c r="P1" s="26"/>
    </row>
    <row r="2" spans="1:20" s="25" customFormat="1" ht="63.75" x14ac:dyDescent="0.4">
      <c r="A2" s="21" t="s">
        <v>83</v>
      </c>
      <c r="B2" s="30"/>
      <c r="C2" s="20" t="s">
        <v>18</v>
      </c>
      <c r="D2" s="19" t="s">
        <v>82</v>
      </c>
      <c r="E2" s="18" t="s">
        <v>20</v>
      </c>
      <c r="F2" s="13" t="s">
        <v>5</v>
      </c>
      <c r="G2" s="16"/>
      <c r="H2" s="13"/>
      <c r="I2" s="13"/>
      <c r="J2" s="13"/>
      <c r="K2" s="14" t="s">
        <v>0</v>
      </c>
      <c r="L2" s="13" t="s">
        <v>6</v>
      </c>
      <c r="M2" s="13"/>
      <c r="N2" s="13"/>
      <c r="O2" s="13"/>
      <c r="P2" s="13"/>
      <c r="Q2" s="12"/>
      <c r="R2" s="29"/>
      <c r="S2" s="29"/>
      <c r="T2" s="29"/>
    </row>
    <row r="3" spans="1:20" ht="51" x14ac:dyDescent="0.2">
      <c r="A3" s="11"/>
      <c r="B3" s="28"/>
      <c r="C3" s="9"/>
      <c r="D3" s="9"/>
      <c r="E3" s="8" t="s">
        <v>10</v>
      </c>
      <c r="F3" s="27" t="s">
        <v>10</v>
      </c>
      <c r="G3" s="5" t="s">
        <v>19</v>
      </c>
      <c r="H3" s="5" t="s">
        <v>21</v>
      </c>
      <c r="I3" s="5" t="s">
        <v>35</v>
      </c>
      <c r="J3" s="5" t="s">
        <v>36</v>
      </c>
      <c r="K3" s="6" t="s">
        <v>10</v>
      </c>
      <c r="L3" s="5" t="s">
        <v>10</v>
      </c>
      <c r="M3" s="5" t="s">
        <v>22</v>
      </c>
      <c r="N3" s="5" t="s">
        <v>23</v>
      </c>
      <c r="O3" s="5" t="s">
        <v>24</v>
      </c>
      <c r="P3" s="5" t="s">
        <v>25</v>
      </c>
      <c r="Q3" s="57" t="s">
        <v>63</v>
      </c>
      <c r="R3" s="26"/>
      <c r="S3" s="26"/>
      <c r="T3" s="26"/>
    </row>
    <row r="4" spans="1:20" ht="41.25" customHeight="1" x14ac:dyDescent="0.2">
      <c r="A4" s="32" t="s">
        <v>81</v>
      </c>
      <c r="B4" s="37" t="s">
        <v>93</v>
      </c>
      <c r="C4" s="43" t="e">
        <f>#REF!/#REF!-1</f>
        <v>#REF!</v>
      </c>
      <c r="D4" s="43" t="e">
        <f>#REF!/#REF!-1</f>
        <v>#REF!</v>
      </c>
      <c r="E4" s="43" t="e">
        <f>#REF!/#REF!-1</f>
        <v>#REF!</v>
      </c>
      <c r="F4" s="51" t="e">
        <f>#REF!/#REF!-1</f>
        <v>#REF!</v>
      </c>
      <c r="G4" s="52" t="e">
        <f>#REF!/#REF!-1</f>
        <v>#REF!</v>
      </c>
      <c r="H4" s="52" t="e">
        <f>#REF!/#REF!-1</f>
        <v>#REF!</v>
      </c>
      <c r="I4" s="52" t="e">
        <f>#REF!/#REF!-1</f>
        <v>#REF!</v>
      </c>
      <c r="J4" s="53" t="e">
        <f>#REF!/#REF!-1</f>
        <v>#REF!</v>
      </c>
      <c r="K4" s="43" t="e">
        <f>#REF!/#REF!-1</f>
        <v>#REF!</v>
      </c>
      <c r="L4" s="51" t="e">
        <f>#REF!/#REF!-1</f>
        <v>#REF!</v>
      </c>
      <c r="M4" s="52" t="e">
        <f>#REF!/#REF!-1</f>
        <v>#REF!</v>
      </c>
      <c r="N4" s="52" t="e">
        <f>#REF!/#REF!-1</f>
        <v>#REF!</v>
      </c>
      <c r="O4" s="52" t="e">
        <f>#REF!/#REF!-1</f>
        <v>#REF!</v>
      </c>
      <c r="P4" s="52" t="e">
        <f>#REF!/#REF!-1</f>
        <v>#REF!</v>
      </c>
      <c r="Q4" s="66" t="e">
        <f>#REF!/#REF!-1</f>
        <v>#REF!</v>
      </c>
      <c r="R4" s="26"/>
      <c r="S4" s="26"/>
      <c r="T4" s="26"/>
    </row>
    <row r="5" spans="1:20" ht="41.25" customHeight="1" x14ac:dyDescent="0.2">
      <c r="A5" s="33" t="s">
        <v>80</v>
      </c>
      <c r="B5" s="38" t="s">
        <v>94</v>
      </c>
      <c r="C5" s="44" t="e">
        <f>#REF!/#REF!-1</f>
        <v>#REF!</v>
      </c>
      <c r="D5" s="44" t="e">
        <f>#REF!/#REF!-1</f>
        <v>#REF!</v>
      </c>
      <c r="E5" s="44" t="e">
        <f>#REF!/#REF!-1</f>
        <v>#REF!</v>
      </c>
      <c r="F5" s="45" t="e">
        <f>#REF!/#REF!-1</f>
        <v>#REF!</v>
      </c>
      <c r="G5" s="46" t="e">
        <f>#REF!/#REF!-1</f>
        <v>#REF!</v>
      </c>
      <c r="H5" s="46" t="e">
        <f>#REF!/#REF!-1</f>
        <v>#REF!</v>
      </c>
      <c r="I5" s="46" t="e">
        <f>#REF!/#REF!-1</f>
        <v>#REF!</v>
      </c>
      <c r="J5" s="47" t="e">
        <f>#REF!/#REF!-1</f>
        <v>#REF!</v>
      </c>
      <c r="K5" s="44" t="e">
        <f>#REF!/#REF!-1</f>
        <v>#REF!</v>
      </c>
      <c r="L5" s="45" t="e">
        <f>#REF!/#REF!-1</f>
        <v>#REF!</v>
      </c>
      <c r="M5" s="46" t="e">
        <f>#REF!/#REF!-1</f>
        <v>#REF!</v>
      </c>
      <c r="N5" s="46" t="e">
        <f>#REF!/#REF!-1</f>
        <v>#REF!</v>
      </c>
      <c r="O5" s="46" t="e">
        <f>#REF!/#REF!-1</f>
        <v>#REF!</v>
      </c>
      <c r="P5" s="46" t="e">
        <f>#REF!/#REF!-1</f>
        <v>#REF!</v>
      </c>
      <c r="Q5" s="47" t="e">
        <f>#REF!/#REF!-1</f>
        <v>#REF!</v>
      </c>
    </row>
    <row r="6" spans="1:20" s="25" customFormat="1" ht="38.25" customHeight="1" x14ac:dyDescent="0.2">
      <c r="A6" s="34" t="s">
        <v>79</v>
      </c>
      <c r="B6" s="37"/>
      <c r="C6" s="43" t="e">
        <f>SUM(#REF!)/SUM(#REF!)-1</f>
        <v>#REF!</v>
      </c>
      <c r="D6" s="43" t="e">
        <f>SUM(#REF!)/SUM(#REF!)-1</f>
        <v>#REF!</v>
      </c>
      <c r="E6" s="43" t="e">
        <f>SUM(#REF!)/SUM(#REF!)-1</f>
        <v>#REF!</v>
      </c>
      <c r="F6" s="51" t="e">
        <f>SUM(#REF!)/SUM(#REF!)-1</f>
        <v>#REF!</v>
      </c>
      <c r="G6" s="52" t="e">
        <f>SUM(#REF!)/SUM(#REF!)-1</f>
        <v>#REF!</v>
      </c>
      <c r="H6" s="52" t="e">
        <f>SUM(#REF!)/SUM(#REF!)-1</f>
        <v>#REF!</v>
      </c>
      <c r="I6" s="52" t="e">
        <f>SUM(#REF!)/SUM(#REF!)-1</f>
        <v>#REF!</v>
      </c>
      <c r="J6" s="53" t="e">
        <f>SUM(#REF!)/SUM(#REF!)-1</f>
        <v>#REF!</v>
      </c>
      <c r="K6" s="43" t="e">
        <f>SUM(#REF!)/SUM(#REF!)-1</f>
        <v>#REF!</v>
      </c>
      <c r="L6" s="51" t="e">
        <f>SUM(#REF!)/SUM(#REF!)-1</f>
        <v>#REF!</v>
      </c>
      <c r="M6" s="52" t="e">
        <f>SUM(#REF!)/SUM(#REF!)-1</f>
        <v>#REF!</v>
      </c>
      <c r="N6" s="52" t="e">
        <f>SUM(#REF!)/SUM(#REF!)-1</f>
        <v>#REF!</v>
      </c>
      <c r="O6" s="52" t="e">
        <f>SUM(#REF!)/SUM(#REF!)-1</f>
        <v>#REF!</v>
      </c>
      <c r="P6" s="52" t="e">
        <f>SUM(#REF!)/SUM(#REF!)-1</f>
        <v>#REF!</v>
      </c>
      <c r="Q6" s="53" t="e">
        <f>SUM(#REF!)/SUM(#REF!)-1</f>
        <v>#REF!</v>
      </c>
    </row>
    <row r="7" spans="1:20" s="25" customFormat="1" ht="38.25" customHeight="1" x14ac:dyDescent="0.2">
      <c r="A7" s="32" t="s">
        <v>78</v>
      </c>
      <c r="B7" s="37" t="s">
        <v>95</v>
      </c>
      <c r="C7" s="43" t="e">
        <f>#REF!/#REF!-1</f>
        <v>#REF!</v>
      </c>
      <c r="D7" s="43" t="e">
        <f>#REF!/#REF!-1</f>
        <v>#REF!</v>
      </c>
      <c r="E7" s="43" t="e">
        <f>#REF!/#REF!-1</f>
        <v>#REF!</v>
      </c>
      <c r="F7" s="51" t="e">
        <f>#REF!/#REF!-1</f>
        <v>#REF!</v>
      </c>
      <c r="G7" s="52" t="e">
        <f>#REF!/#REF!-1</f>
        <v>#REF!</v>
      </c>
      <c r="H7" s="52" t="e">
        <f>#REF!/#REF!-1</f>
        <v>#REF!</v>
      </c>
      <c r="I7" s="52" t="e">
        <f>#REF!/#REF!-1</f>
        <v>#REF!</v>
      </c>
      <c r="J7" s="53" t="e">
        <f>#REF!/#REF!-1</f>
        <v>#REF!</v>
      </c>
      <c r="K7" s="43" t="e">
        <f>#REF!/#REF!-1</f>
        <v>#REF!</v>
      </c>
      <c r="L7" s="51" t="e">
        <f>#REF!/#REF!-1</f>
        <v>#REF!</v>
      </c>
      <c r="M7" s="52" t="e">
        <f>#REF!/#REF!-1</f>
        <v>#REF!</v>
      </c>
      <c r="N7" s="52" t="e">
        <f>#REF!/#REF!-1</f>
        <v>#REF!</v>
      </c>
      <c r="O7" s="52" t="e">
        <f>#REF!/#REF!-1</f>
        <v>#REF!</v>
      </c>
      <c r="P7" s="52" t="e">
        <f>#REF!/#REF!-1</f>
        <v>#REF!</v>
      </c>
      <c r="Q7" s="53" t="e">
        <f>#REF!/#REF!-1</f>
        <v>#REF!</v>
      </c>
    </row>
    <row r="8" spans="1:20" s="25" customFormat="1" ht="38.25" customHeight="1" x14ac:dyDescent="0.2">
      <c r="A8" s="32" t="s">
        <v>77</v>
      </c>
      <c r="B8" s="37" t="s">
        <v>96</v>
      </c>
      <c r="C8" s="43" t="e">
        <f>#REF!/#REF!-1</f>
        <v>#REF!</v>
      </c>
      <c r="D8" s="43" t="e">
        <f>#REF!/#REF!-1</f>
        <v>#REF!</v>
      </c>
      <c r="E8" s="43" t="e">
        <f>#REF!/#REF!-1</f>
        <v>#REF!</v>
      </c>
      <c r="F8" s="51" t="e">
        <f>#REF!/#REF!-1</f>
        <v>#REF!</v>
      </c>
      <c r="G8" s="52" t="e">
        <f>#REF!/#REF!-1</f>
        <v>#REF!</v>
      </c>
      <c r="H8" s="52" t="e">
        <f>#REF!/#REF!-1</f>
        <v>#REF!</v>
      </c>
      <c r="I8" s="52" t="e">
        <f>#REF!/#REF!-1</f>
        <v>#REF!</v>
      </c>
      <c r="J8" s="53" t="e">
        <f>#REF!/#REF!-1</f>
        <v>#REF!</v>
      </c>
      <c r="K8" s="43" t="e">
        <f>#REF!/#REF!-1</f>
        <v>#REF!</v>
      </c>
      <c r="L8" s="51" t="e">
        <f>#REF!/#REF!-1</f>
        <v>#REF!</v>
      </c>
      <c r="M8" s="52" t="e">
        <f>#REF!/#REF!-1</f>
        <v>#REF!</v>
      </c>
      <c r="N8" s="52" t="e">
        <f>#REF!/#REF!-1</f>
        <v>#REF!</v>
      </c>
      <c r="O8" s="52" t="e">
        <f>#REF!/#REF!-1</f>
        <v>#REF!</v>
      </c>
      <c r="P8" s="52" t="e">
        <f>#REF!/#REF!-1</f>
        <v>#REF!</v>
      </c>
      <c r="Q8" s="53" t="e">
        <f>#REF!/#REF!-1</f>
        <v>#REF!</v>
      </c>
    </row>
    <row r="9" spans="1:20" ht="40.5" customHeight="1" x14ac:dyDescent="0.2">
      <c r="A9" s="35" t="s">
        <v>76</v>
      </c>
      <c r="B9" s="38" t="s">
        <v>84</v>
      </c>
      <c r="C9" s="44" t="e">
        <f>#REF!/#REF!-1</f>
        <v>#REF!</v>
      </c>
      <c r="D9" s="44" t="e">
        <f>#REF!/#REF!-1</f>
        <v>#REF!</v>
      </c>
      <c r="E9" s="44" t="e">
        <f>#REF!/#REF!-1</f>
        <v>#REF!</v>
      </c>
      <c r="F9" s="45" t="e">
        <f>#REF!/#REF!-1</f>
        <v>#REF!</v>
      </c>
      <c r="G9" s="46" t="e">
        <f>#REF!/#REF!-1</f>
        <v>#REF!</v>
      </c>
      <c r="H9" s="46" t="e">
        <f>#REF!/#REF!-1</f>
        <v>#REF!</v>
      </c>
      <c r="I9" s="46" t="e">
        <f>#REF!/#REF!-1</f>
        <v>#REF!</v>
      </c>
      <c r="J9" s="47" t="e">
        <f>#REF!/#REF!-1</f>
        <v>#REF!</v>
      </c>
      <c r="K9" s="44" t="e">
        <f>#REF!/#REF!-1</f>
        <v>#REF!</v>
      </c>
      <c r="L9" s="45" t="e">
        <f>#REF!/#REF!-1</f>
        <v>#REF!</v>
      </c>
      <c r="M9" s="46" t="e">
        <f>#REF!/#REF!-1</f>
        <v>#REF!</v>
      </c>
      <c r="N9" s="46" t="e">
        <f>#REF!/#REF!-1</f>
        <v>#REF!</v>
      </c>
      <c r="O9" s="46" t="e">
        <f>#REF!/#REF!-1</f>
        <v>#REF!</v>
      </c>
      <c r="P9" s="46" t="e">
        <f>#REF!/#REF!-1</f>
        <v>#REF!</v>
      </c>
      <c r="Q9" s="47" t="e">
        <f>#REF!/#REF!-1</f>
        <v>#REF!</v>
      </c>
    </row>
    <row r="10" spans="1:20" ht="40.5" customHeight="1" thickBot="1" x14ac:dyDescent="0.25">
      <c r="A10" s="36" t="s">
        <v>85</v>
      </c>
      <c r="B10" s="39" t="s">
        <v>86</v>
      </c>
      <c r="C10" s="48" t="e">
        <f>#REF!/#REF!-1</f>
        <v>#REF!</v>
      </c>
      <c r="D10" s="48" t="e">
        <f>#REF!/#REF!-1</f>
        <v>#REF!</v>
      </c>
      <c r="E10" s="48" t="e">
        <f>#REF!/#REF!-1</f>
        <v>#REF!</v>
      </c>
      <c r="F10" s="60" t="e">
        <f>#REF!/#REF!-1</f>
        <v>#REF!</v>
      </c>
      <c r="G10" s="61" t="e">
        <f>#REF!/#REF!-1</f>
        <v>#REF!</v>
      </c>
      <c r="H10" s="61" t="e">
        <f>#REF!/#REF!-1</f>
        <v>#REF!</v>
      </c>
      <c r="I10" s="61" t="e">
        <f>#REF!/#REF!-1</f>
        <v>#REF!</v>
      </c>
      <c r="J10" s="62" t="e">
        <f>#REF!/#REF!-1</f>
        <v>#REF!</v>
      </c>
      <c r="K10" s="48" t="e">
        <f>#REF!/#REF!-1</f>
        <v>#REF!</v>
      </c>
      <c r="L10" s="60" t="e">
        <f>#REF!/#REF!-1</f>
        <v>#REF!</v>
      </c>
      <c r="M10" s="61" t="e">
        <f>#REF!/#REF!-1</f>
        <v>#REF!</v>
      </c>
      <c r="N10" s="61" t="e">
        <f>#REF!/#REF!-1</f>
        <v>#REF!</v>
      </c>
      <c r="O10" s="67" t="e">
        <f>#REF!/#REF!-1</f>
        <v>#REF!</v>
      </c>
      <c r="P10" s="67" t="e">
        <f>#REF!/#REF!-1</f>
        <v>#REF!</v>
      </c>
      <c r="Q10" s="68" t="e">
        <f>#REF!/#REF!-1</f>
        <v>#REF!</v>
      </c>
    </row>
    <row r="11" spans="1:20" x14ac:dyDescent="0.2">
      <c r="A11" s="24"/>
      <c r="B11" s="23"/>
      <c r="C11" s="22"/>
      <c r="D11" s="22"/>
      <c r="E11" s="22"/>
      <c r="F11" s="22"/>
      <c r="G11" s="22"/>
      <c r="H11" s="22"/>
      <c r="I11" s="22"/>
      <c r="J11" s="22"/>
      <c r="K11" s="22"/>
      <c r="L11" s="22"/>
      <c r="M11" s="22"/>
      <c r="N11" s="22"/>
      <c r="O11" s="22"/>
      <c r="P11" s="22"/>
      <c r="Q11" s="22"/>
      <c r="R11" s="58"/>
      <c r="S11" s="58"/>
    </row>
    <row r="12" spans="1:20" x14ac:dyDescent="0.2">
      <c r="A12" s="24"/>
      <c r="B12" s="23"/>
      <c r="C12" s="2"/>
      <c r="D12" s="2"/>
      <c r="E12" s="2"/>
      <c r="F12" s="2"/>
      <c r="G12" s="2"/>
      <c r="H12" s="2"/>
      <c r="I12" s="2"/>
      <c r="J12" s="2"/>
      <c r="K12" s="2"/>
      <c r="L12" s="2"/>
      <c r="M12" s="2"/>
      <c r="N12" s="2"/>
      <c r="O12" s="2"/>
      <c r="P12" s="2"/>
      <c r="Q12" s="59"/>
      <c r="R12" s="58"/>
      <c r="S12" s="58"/>
    </row>
    <row r="13" spans="1:20" ht="13.5" thickBot="1" x14ac:dyDescent="0.25">
      <c r="C13" s="58"/>
      <c r="D13" s="58"/>
      <c r="E13" s="58"/>
      <c r="F13" s="58"/>
      <c r="G13" s="58"/>
      <c r="H13" s="58"/>
      <c r="I13" s="58"/>
      <c r="J13" s="58"/>
      <c r="K13" s="58"/>
      <c r="L13" s="58"/>
      <c r="M13" s="58"/>
      <c r="N13" s="58"/>
      <c r="O13" s="58"/>
      <c r="P13" s="58"/>
      <c r="Q13" s="58"/>
      <c r="R13" s="58"/>
      <c r="S13" s="58"/>
    </row>
    <row r="14" spans="1:20" ht="63.75" x14ac:dyDescent="0.4">
      <c r="A14" s="21" t="s">
        <v>15</v>
      </c>
      <c r="B14" s="12"/>
      <c r="C14" s="20" t="s">
        <v>18</v>
      </c>
      <c r="D14" s="19" t="s">
        <v>82</v>
      </c>
      <c r="E14" s="18" t="s">
        <v>20</v>
      </c>
      <c r="F14" s="17" t="s">
        <v>5</v>
      </c>
      <c r="G14" s="16"/>
      <c r="H14" s="13"/>
      <c r="I14" s="13"/>
      <c r="J14" s="15"/>
      <c r="K14" s="14" t="s">
        <v>0</v>
      </c>
      <c r="L14" s="13" t="s">
        <v>6</v>
      </c>
      <c r="M14" s="13"/>
      <c r="N14" s="13"/>
      <c r="O14" s="13"/>
      <c r="P14" s="13"/>
      <c r="Q14" s="12"/>
    </row>
    <row r="15" spans="1:20" ht="51" x14ac:dyDescent="0.2">
      <c r="A15" s="11"/>
      <c r="B15" s="10"/>
      <c r="C15" s="9"/>
      <c r="D15" s="9"/>
      <c r="E15" s="8" t="s">
        <v>10</v>
      </c>
      <c r="F15" s="7" t="s">
        <v>10</v>
      </c>
      <c r="G15" s="5" t="s">
        <v>19</v>
      </c>
      <c r="H15" s="5" t="s">
        <v>21</v>
      </c>
      <c r="I15" s="5" t="s">
        <v>35</v>
      </c>
      <c r="J15" s="5" t="s">
        <v>36</v>
      </c>
      <c r="K15" s="6" t="s">
        <v>10</v>
      </c>
      <c r="L15" s="5" t="s">
        <v>10</v>
      </c>
      <c r="M15" s="5" t="s">
        <v>22</v>
      </c>
      <c r="N15" s="5" t="s">
        <v>23</v>
      </c>
      <c r="O15" s="5" t="s">
        <v>24</v>
      </c>
      <c r="P15" s="5" t="s">
        <v>25</v>
      </c>
      <c r="Q15" s="4" t="s">
        <v>63</v>
      </c>
    </row>
    <row r="16" spans="1:20" ht="38.25" customHeight="1" x14ac:dyDescent="0.2">
      <c r="A16" s="35" t="s">
        <v>81</v>
      </c>
      <c r="B16" s="38" t="s">
        <v>93</v>
      </c>
      <c r="C16" s="47" t="e">
        <f>#REF!/#REF!-1</f>
        <v>#REF!</v>
      </c>
      <c r="D16" s="47" t="e">
        <f>#REF!/#REF!-1</f>
        <v>#REF!</v>
      </c>
      <c r="E16" s="47" t="e">
        <f>#REF!/#REF!-1</f>
        <v>#REF!</v>
      </c>
      <c r="F16" s="45" t="e">
        <f>#REF!/#REF!-1</f>
        <v>#REF!</v>
      </c>
      <c r="G16" s="46" t="e">
        <f>#REF!/#REF!-1</f>
        <v>#REF!</v>
      </c>
      <c r="H16" s="46" t="e">
        <f>#REF!/#REF!-1</f>
        <v>#REF!</v>
      </c>
      <c r="I16" s="46" t="e">
        <f>#REF!/#REF!-1</f>
        <v>#REF!</v>
      </c>
      <c r="J16" s="47" t="e">
        <f>#REF!/#REF!-1</f>
        <v>#REF!</v>
      </c>
      <c r="K16" s="47" t="e">
        <f>#REF!/#REF!-1</f>
        <v>#REF!</v>
      </c>
      <c r="L16" s="45" t="e">
        <f>#REF!/#REF!-1</f>
        <v>#REF!</v>
      </c>
      <c r="M16" s="46" t="e">
        <f>#REF!/#REF!-1</f>
        <v>#REF!</v>
      </c>
      <c r="N16" s="46" t="e">
        <f>#REF!/#REF!-1</f>
        <v>#REF!</v>
      </c>
      <c r="O16" s="46" t="e">
        <f>#REF!/#REF!-1</f>
        <v>#REF!</v>
      </c>
      <c r="P16" s="46" t="e">
        <f>#REF!/#REF!-1</f>
        <v>#REF!</v>
      </c>
      <c r="Q16" s="47" t="e">
        <f>#REF!/#REF!-1</f>
        <v>#REF!</v>
      </c>
    </row>
    <row r="17" spans="1:17" ht="38.25" customHeight="1" x14ac:dyDescent="0.2">
      <c r="A17" s="34" t="s">
        <v>80</v>
      </c>
      <c r="B17" s="40" t="s">
        <v>94</v>
      </c>
      <c r="C17" s="50" t="e">
        <f>#REF!/#REF!-1</f>
        <v>#REF!</v>
      </c>
      <c r="D17" s="50" t="e">
        <f>#REF!/#REF!-1</f>
        <v>#REF!</v>
      </c>
      <c r="E17" s="50" t="e">
        <f>#REF!/#REF!-1</f>
        <v>#REF!</v>
      </c>
      <c r="F17" s="69" t="e">
        <f>#REF!/#REF!-1</f>
        <v>#REF!</v>
      </c>
      <c r="G17" s="49" t="e">
        <f>#REF!/#REF!-1</f>
        <v>#REF!</v>
      </c>
      <c r="H17" s="49" t="e">
        <f>#REF!/#REF!-1</f>
        <v>#REF!</v>
      </c>
      <c r="I17" s="49" t="e">
        <f>#REF!/#REF!-1</f>
        <v>#REF!</v>
      </c>
      <c r="J17" s="50" t="e">
        <f>#REF!/#REF!-1</f>
        <v>#REF!</v>
      </c>
      <c r="K17" s="50" t="e">
        <f>#REF!/#REF!-1</f>
        <v>#REF!</v>
      </c>
      <c r="L17" s="69" t="e">
        <f>#REF!/#REF!-1</f>
        <v>#REF!</v>
      </c>
      <c r="M17" s="49" t="e">
        <f>#REF!/#REF!-1</f>
        <v>#REF!</v>
      </c>
      <c r="N17" s="49" t="e">
        <f>#REF!/#REF!-1</f>
        <v>#REF!</v>
      </c>
      <c r="O17" s="49" t="e">
        <f>#REF!/#REF!-1</f>
        <v>#REF!</v>
      </c>
      <c r="P17" s="49" t="e">
        <f>#REF!/#REF!-1</f>
        <v>#REF!</v>
      </c>
      <c r="Q17" s="50" t="e">
        <f>#REF!/#REF!-1</f>
        <v>#REF!</v>
      </c>
    </row>
    <row r="18" spans="1:17" ht="38.25" customHeight="1" x14ac:dyDescent="0.2">
      <c r="A18" s="34" t="s">
        <v>79</v>
      </c>
      <c r="B18" s="40"/>
      <c r="C18" s="50" t="e">
        <f>SUM(#REF!)/SUM(#REF!)-1</f>
        <v>#REF!</v>
      </c>
      <c r="D18" s="50" t="e">
        <f>SUM(#REF!)/SUM(#REF!)-1</f>
        <v>#REF!</v>
      </c>
      <c r="E18" s="50" t="e">
        <f>SUM(#REF!)/SUM(#REF!)-1</f>
        <v>#REF!</v>
      </c>
      <c r="F18" s="69" t="e">
        <f>SUM(#REF!)/SUM(#REF!)-1</f>
        <v>#REF!</v>
      </c>
      <c r="G18" s="49" t="e">
        <f>SUM(#REF!)/SUM(#REF!)-1</f>
        <v>#REF!</v>
      </c>
      <c r="H18" s="49" t="e">
        <f>SUM(#REF!)/SUM(#REF!)-1</f>
        <v>#REF!</v>
      </c>
      <c r="I18" s="49" t="e">
        <f>SUM(#REF!)/SUM(#REF!)-1</f>
        <v>#REF!</v>
      </c>
      <c r="J18" s="50" t="e">
        <f>SUM(#REF!)/SUM(#REF!)-1</f>
        <v>#REF!</v>
      </c>
      <c r="K18" s="50" t="e">
        <f>SUM(#REF!)/SUM(#REF!)-1</f>
        <v>#REF!</v>
      </c>
      <c r="L18" s="69" t="e">
        <f>SUM(#REF!)/SUM(#REF!)-1</f>
        <v>#REF!</v>
      </c>
      <c r="M18" s="49" t="e">
        <f>SUM(#REF!)/SUM(#REF!)-1</f>
        <v>#REF!</v>
      </c>
      <c r="N18" s="49" t="e">
        <f>SUM(#REF!)/SUM(#REF!)-1</f>
        <v>#REF!</v>
      </c>
      <c r="O18" s="49" t="e">
        <f>SUM(#REF!)/SUM(#REF!)-1</f>
        <v>#REF!</v>
      </c>
      <c r="P18" s="49" t="e">
        <f>SUM(#REF!)/SUM(#REF!)-1</f>
        <v>#REF!</v>
      </c>
      <c r="Q18" s="50" t="e">
        <f>SUM(#REF!)/SUM(#REF!)-1</f>
        <v>#REF!</v>
      </c>
    </row>
    <row r="19" spans="1:17" ht="38.25" customHeight="1" x14ac:dyDescent="0.2">
      <c r="A19" s="34" t="s">
        <v>78</v>
      </c>
      <c r="B19" s="40" t="s">
        <v>95</v>
      </c>
      <c r="C19" s="50" t="e">
        <f>#REF!</f>
        <v>#REF!</v>
      </c>
      <c r="D19" s="50" t="e">
        <f>#REF!</f>
        <v>#REF!</v>
      </c>
      <c r="E19" s="50" t="e">
        <f>#REF!</f>
        <v>#REF!</v>
      </c>
      <c r="F19" s="49" t="e">
        <f>#REF!</f>
        <v>#REF!</v>
      </c>
      <c r="G19" s="49" t="e">
        <f>#REF!</f>
        <v>#REF!</v>
      </c>
      <c r="H19" s="49" t="e">
        <f>#REF!</f>
        <v>#REF!</v>
      </c>
      <c r="I19" s="49" t="e">
        <f>#REF!</f>
        <v>#REF!</v>
      </c>
      <c r="J19" s="50" t="e">
        <f>#REF!</f>
        <v>#REF!</v>
      </c>
      <c r="K19" s="50" t="e">
        <f>#REF!</f>
        <v>#REF!</v>
      </c>
      <c r="L19" s="49" t="e">
        <f>#REF!</f>
        <v>#REF!</v>
      </c>
      <c r="M19" s="49" t="e">
        <f>#REF!</f>
        <v>#REF!</v>
      </c>
      <c r="N19" s="49" t="e">
        <f>#REF!</f>
        <v>#REF!</v>
      </c>
      <c r="O19" s="49" t="e">
        <f>#REF!</f>
        <v>#REF!</v>
      </c>
      <c r="P19" s="49" t="e">
        <f>#REF!</f>
        <v>#REF!</v>
      </c>
      <c r="Q19" s="50" t="e">
        <f>#REF!</f>
        <v>#REF!</v>
      </c>
    </row>
    <row r="20" spans="1:17" ht="38.25" customHeight="1" x14ac:dyDescent="0.2">
      <c r="A20" s="32" t="s">
        <v>77</v>
      </c>
      <c r="B20" s="37" t="s">
        <v>96</v>
      </c>
      <c r="C20" s="53" t="e">
        <f>#REF!</f>
        <v>#REF!</v>
      </c>
      <c r="D20" s="53" t="e">
        <f>#REF!</f>
        <v>#REF!</v>
      </c>
      <c r="E20" s="53" t="e">
        <f>#REF!</f>
        <v>#REF!</v>
      </c>
      <c r="F20" s="52" t="e">
        <f>#REF!</f>
        <v>#REF!</v>
      </c>
      <c r="G20" s="52" t="e">
        <f>#REF!</f>
        <v>#REF!</v>
      </c>
      <c r="H20" s="52" t="e">
        <f>#REF!</f>
        <v>#REF!</v>
      </c>
      <c r="I20" s="52" t="e">
        <f>#REF!</f>
        <v>#REF!</v>
      </c>
      <c r="J20" s="53" t="e">
        <f>#REF!</f>
        <v>#REF!</v>
      </c>
      <c r="K20" s="53" t="e">
        <f>#REF!</f>
        <v>#REF!</v>
      </c>
      <c r="L20" s="52" t="e">
        <f>#REF!</f>
        <v>#REF!</v>
      </c>
      <c r="M20" s="52" t="e">
        <f>#REF!</f>
        <v>#REF!</v>
      </c>
      <c r="N20" s="52" t="e">
        <f>#REF!</f>
        <v>#REF!</v>
      </c>
      <c r="O20" s="52" t="e">
        <f>#REF!</f>
        <v>#REF!</v>
      </c>
      <c r="P20" s="52" t="e">
        <f>#REF!</f>
        <v>#REF!</v>
      </c>
      <c r="Q20" s="53" t="e">
        <f>#REF!</f>
        <v>#REF!</v>
      </c>
    </row>
    <row r="21" spans="1:17" ht="38.25" customHeight="1" x14ac:dyDescent="0.2">
      <c r="A21" s="32" t="s">
        <v>76</v>
      </c>
      <c r="B21" s="37" t="s">
        <v>84</v>
      </c>
      <c r="C21" s="53" t="e">
        <f>#REF!/#REF!-1</f>
        <v>#REF!</v>
      </c>
      <c r="D21" s="53" t="e">
        <f>#REF!/#REF!-1</f>
        <v>#REF!</v>
      </c>
      <c r="E21" s="53" t="e">
        <f>#REF!/#REF!-1</f>
        <v>#REF!</v>
      </c>
      <c r="F21" s="51" t="e">
        <f>#REF!/#REF!-1</f>
        <v>#REF!</v>
      </c>
      <c r="G21" s="52" t="e">
        <f>#REF!/#REF!-1</f>
        <v>#REF!</v>
      </c>
      <c r="H21" s="52" t="e">
        <f>#REF!/#REF!-1</f>
        <v>#REF!</v>
      </c>
      <c r="I21" s="52" t="e">
        <f>#REF!/#REF!-1</f>
        <v>#REF!</v>
      </c>
      <c r="J21" s="53" t="e">
        <f>#REF!/#REF!-1</f>
        <v>#REF!</v>
      </c>
      <c r="K21" s="53" t="e">
        <f>#REF!/#REF!-1</f>
        <v>#REF!</v>
      </c>
      <c r="L21" s="51" t="e">
        <f>#REF!/#REF!-1</f>
        <v>#REF!</v>
      </c>
      <c r="M21" s="52" t="e">
        <f>#REF!/#REF!-1</f>
        <v>#REF!</v>
      </c>
      <c r="N21" s="52" t="e">
        <f>#REF!/#REF!-1</f>
        <v>#REF!</v>
      </c>
      <c r="O21" s="52" t="e">
        <f>#REF!/#REF!-1</f>
        <v>#REF!</v>
      </c>
      <c r="P21" s="52" t="e">
        <f>#REF!/#REF!-1</f>
        <v>#REF!</v>
      </c>
      <c r="Q21" s="53" t="e">
        <f>#REF!/#REF!-1</f>
        <v>#REF!</v>
      </c>
    </row>
    <row r="22" spans="1:17" ht="38.25" customHeight="1" thickBot="1" x14ac:dyDescent="0.25">
      <c r="A22" s="41" t="s">
        <v>85</v>
      </c>
      <c r="B22" s="42" t="s">
        <v>86</v>
      </c>
      <c r="C22" s="56" t="e">
        <f>#REF!/#REF!-1</f>
        <v>#REF!</v>
      </c>
      <c r="D22" s="56" t="e">
        <f>#REF!/#REF!-1</f>
        <v>#REF!</v>
      </c>
      <c r="E22" s="56" t="e">
        <f>#REF!/#REF!-1</f>
        <v>#REF!</v>
      </c>
      <c r="F22" s="54" t="e">
        <f>#REF!/#REF!-1</f>
        <v>#REF!</v>
      </c>
      <c r="G22" s="55" t="e">
        <f>#REF!/#REF!-1</f>
        <v>#REF!</v>
      </c>
      <c r="H22" s="55" t="e">
        <f>#REF!/#REF!-1</f>
        <v>#REF!</v>
      </c>
      <c r="I22" s="55" t="e">
        <f>#REF!/#REF!-1</f>
        <v>#REF!</v>
      </c>
      <c r="J22" s="56" t="e">
        <f>#REF!/#REF!-1</f>
        <v>#REF!</v>
      </c>
      <c r="K22" s="56" t="e">
        <f>#REF!/#REF!-1</f>
        <v>#REF!</v>
      </c>
      <c r="L22" s="54" t="e">
        <f>#REF!/#REF!-1</f>
        <v>#REF!</v>
      </c>
      <c r="M22" s="55" t="e">
        <f>#REF!/#REF!-1</f>
        <v>#REF!</v>
      </c>
      <c r="N22" s="55" t="e">
        <f>#REF!/#REF!-1</f>
        <v>#REF!</v>
      </c>
      <c r="O22" s="55" t="e">
        <f>#REF!/#REF!-1</f>
        <v>#REF!</v>
      </c>
      <c r="P22" s="55" t="e">
        <f>#REF!/#REF!-1</f>
        <v>#REF!</v>
      </c>
      <c r="Q22" s="56" t="e">
        <f>#REF!/#REF!-1</f>
        <v>#REF!</v>
      </c>
    </row>
    <row r="24" spans="1:17" x14ac:dyDescent="0.2">
      <c r="C24" s="63"/>
      <c r="D24" s="63"/>
      <c r="E24" s="63"/>
      <c r="F24" s="63"/>
      <c r="G24" s="63"/>
      <c r="H24" s="63"/>
      <c r="I24" s="63"/>
      <c r="J24" s="63"/>
      <c r="K24" s="63"/>
      <c r="L24" s="63"/>
      <c r="M24" s="63"/>
      <c r="N24" s="63"/>
      <c r="O24" s="63"/>
      <c r="P24" s="63"/>
      <c r="Q24" s="63"/>
    </row>
    <row r="25" spans="1:17" x14ac:dyDescent="0.2">
      <c r="C25" s="64"/>
      <c r="D25" s="64"/>
      <c r="E25" s="64"/>
      <c r="F25" s="64"/>
      <c r="G25" s="64"/>
      <c r="H25" s="64"/>
      <c r="I25" s="64"/>
      <c r="J25" s="64"/>
      <c r="K25" s="64"/>
      <c r="L25" s="64"/>
      <c r="M25" s="64"/>
      <c r="N25" s="64"/>
      <c r="O25" s="64"/>
      <c r="P25" s="64"/>
      <c r="Q25" s="64"/>
    </row>
    <row r="26" spans="1:17" x14ac:dyDescent="0.2">
      <c r="C26" s="64"/>
      <c r="D26" s="64"/>
      <c r="E26" s="64"/>
      <c r="F26" s="64"/>
      <c r="G26" s="64"/>
      <c r="H26" s="64"/>
      <c r="I26" s="64"/>
      <c r="J26" s="64"/>
      <c r="K26" s="64"/>
      <c r="L26" s="64"/>
      <c r="M26" s="64"/>
      <c r="N26" s="64"/>
      <c r="O26" s="64"/>
      <c r="P26" s="64"/>
      <c r="Q26" s="64"/>
    </row>
    <row r="27" spans="1:17" x14ac:dyDescent="0.2">
      <c r="C27" s="65"/>
      <c r="D27" s="65"/>
      <c r="E27" s="65"/>
      <c r="F27" s="65"/>
      <c r="G27" s="65"/>
      <c r="H27" s="65"/>
      <c r="I27" s="65"/>
      <c r="J27" s="65"/>
      <c r="K27" s="65"/>
      <c r="L27" s="65"/>
      <c r="M27" s="65"/>
      <c r="N27" s="65"/>
      <c r="O27" s="65"/>
      <c r="P27" s="65"/>
      <c r="Q27" s="65"/>
    </row>
    <row r="28" spans="1:17" x14ac:dyDescent="0.2">
      <c r="C28" s="64"/>
      <c r="D28" s="64"/>
      <c r="E28" s="64"/>
      <c r="F28" s="64"/>
      <c r="G28" s="64"/>
      <c r="H28" s="64"/>
      <c r="I28" s="64"/>
      <c r="J28" s="64"/>
      <c r="K28" s="64"/>
      <c r="L28" s="64"/>
      <c r="M28" s="64"/>
      <c r="N28" s="64"/>
      <c r="O28" s="64"/>
      <c r="P28" s="64"/>
      <c r="Q28" s="64"/>
    </row>
    <row r="30" spans="1:17" x14ac:dyDescent="0.2">
      <c r="C30" s="1"/>
      <c r="D30" s="1"/>
      <c r="E30" s="1"/>
      <c r="F30" s="1"/>
      <c r="G30" s="1"/>
      <c r="H30" s="1"/>
      <c r="I30" s="1"/>
      <c r="J30" s="1"/>
      <c r="K30" s="1"/>
      <c r="L30" s="1"/>
      <c r="M30" s="1"/>
      <c r="N30" s="1"/>
      <c r="O30" s="1"/>
      <c r="P30" s="1"/>
      <c r="Q30" s="1"/>
    </row>
    <row r="31" spans="1:17" x14ac:dyDescent="0.2">
      <c r="C31" s="1"/>
      <c r="D31" s="1"/>
      <c r="E31" s="1"/>
      <c r="F31" s="1"/>
      <c r="G31" s="1"/>
      <c r="H31" s="1"/>
      <c r="I31" s="1"/>
      <c r="J31" s="1"/>
      <c r="K31" s="1"/>
      <c r="L31" s="1"/>
      <c r="M31" s="1"/>
      <c r="N31" s="1"/>
      <c r="O31" s="1"/>
      <c r="P31" s="1"/>
      <c r="Q31" s="1"/>
    </row>
    <row r="32" spans="1:17" x14ac:dyDescent="0.2">
      <c r="C32" s="1"/>
      <c r="D32" s="1"/>
      <c r="E32" s="1"/>
      <c r="F32" s="1"/>
      <c r="G32" s="1"/>
      <c r="H32" s="1"/>
      <c r="I32" s="1"/>
      <c r="J32" s="1"/>
      <c r="K32" s="1"/>
      <c r="L32" s="1"/>
      <c r="M32" s="1"/>
      <c r="N32" s="1"/>
      <c r="O32" s="1"/>
      <c r="P32" s="1"/>
      <c r="Q32" s="1"/>
    </row>
    <row r="33" spans="3:17" x14ac:dyDescent="0.2">
      <c r="C33" s="1"/>
      <c r="D33" s="1"/>
      <c r="E33" s="1"/>
      <c r="F33" s="1"/>
      <c r="G33" s="1"/>
      <c r="H33" s="1"/>
      <c r="I33" s="1"/>
      <c r="J33" s="1"/>
      <c r="K33" s="1"/>
      <c r="L33" s="1"/>
      <c r="M33" s="1"/>
      <c r="N33" s="1"/>
      <c r="O33" s="1"/>
      <c r="P33" s="1"/>
      <c r="Q33" s="1"/>
    </row>
  </sheetData>
  <pageMargins left="0.25" right="0.25" top="0.75" bottom="0.75" header="0.3" footer="0.3"/>
  <pageSetup paperSize="9" scale="61" fitToWidth="0" orientation="landscape" r:id="rId1"/>
  <headerFooter alignWithMargins="0"/>
  <rowBreaks count="1" manualBreakCount="1">
    <brk id="1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24"/>
  <sheetViews>
    <sheetView tabSelected="1" view="pageBreakPreview" zoomScaleNormal="70" zoomScaleSheetLayoutView="100" zoomScalePageLayoutView="85" workbookViewId="0">
      <selection activeCell="C20" sqref="C20:Q20"/>
    </sheetView>
  </sheetViews>
  <sheetFormatPr defaultRowHeight="15.75" x14ac:dyDescent="0.25"/>
  <cols>
    <col min="1" max="1" customWidth="true" style="143" width="4.0" collapsed="false"/>
    <col min="2" max="2" customWidth="true" style="143" width="5.140625" collapsed="false"/>
    <col min="3" max="3" customWidth="true" style="143" width="17.28515625" collapsed="false"/>
    <col min="4" max="16384" style="143" width="9.140625" collapsed="false"/>
  </cols>
  <sheetData>
    <row r="1" spans="2:4" ht="62.25" customHeight="1" x14ac:dyDescent="0.25"/>
    <row r="3" spans="2:4" ht="26.25" x14ac:dyDescent="0.25">
      <c r="B3" s="287"/>
      <c r="C3" s="286"/>
      <c r="D3" s="286"/>
    </row>
    <row r="4" spans="2:4" ht="26.25" x14ac:dyDescent="0.25">
      <c r="B4" s="287" t="s">
        <v>251</v>
      </c>
      <c r="C4" s="286"/>
      <c r="D4" s="286"/>
    </row>
    <row r="5" spans="2:4" ht="26.25" x14ac:dyDescent="0.25">
      <c r="B5" s="287" t="s">
        <v>285</v>
      </c>
      <c r="C5" s="286"/>
      <c r="D5" s="286"/>
    </row>
    <row r="6" spans="2:4" ht="21" x14ac:dyDescent="0.35">
      <c r="B6" s="144" t="s">
        <v>286</v>
      </c>
      <c r="C6" s="145"/>
      <c r="D6" s="145"/>
    </row>
    <row r="8" spans="2:4" x14ac:dyDescent="0.25">
      <c r="B8" s="146" t="s">
        <v>265</v>
      </c>
      <c r="C8" s="146"/>
      <c r="D8" s="146"/>
    </row>
    <row r="9" spans="2:4" x14ac:dyDescent="0.25">
      <c r="C9" s="147" t="s">
        <v>235</v>
      </c>
      <c r="D9" s="143" t="s">
        <v>249</v>
      </c>
    </row>
    <row r="10" spans="2:4" x14ac:dyDescent="0.25">
      <c r="C10" s="147" t="s">
        <v>234</v>
      </c>
      <c r="D10" s="143" t="s">
        <v>250</v>
      </c>
    </row>
    <row r="11" spans="2:4" x14ac:dyDescent="0.25">
      <c r="C11" s="147" t="s">
        <v>236</v>
      </c>
      <c r="D11" s="143" t="s">
        <v>254</v>
      </c>
    </row>
    <row r="12" spans="2:4" x14ac:dyDescent="0.25">
      <c r="C12" s="147" t="s">
        <v>237</v>
      </c>
      <c r="D12" s="143" t="s">
        <v>239</v>
      </c>
    </row>
    <row r="13" spans="2:4" x14ac:dyDescent="0.25">
      <c r="C13" s="147"/>
    </row>
    <row r="14" spans="2:4" x14ac:dyDescent="0.25">
      <c r="B14" s="146" t="s">
        <v>252</v>
      </c>
      <c r="C14" s="147"/>
    </row>
    <row r="15" spans="2:4" x14ac:dyDescent="0.25">
      <c r="C15" s="147" t="s">
        <v>238</v>
      </c>
      <c r="D15" s="143" t="s">
        <v>253</v>
      </c>
    </row>
    <row r="17" spans="2:17" x14ac:dyDescent="0.25">
      <c r="B17" s="146" t="s">
        <v>217</v>
      </c>
    </row>
    <row r="18" spans="2:17" x14ac:dyDescent="0.25">
      <c r="C18" s="143" t="s">
        <v>240</v>
      </c>
    </row>
    <row r="19" spans="2:17" x14ac:dyDescent="0.25">
      <c r="C19" s="143" t="s">
        <v>218</v>
      </c>
    </row>
    <row r="20" spans="2:17" ht="30.75" customHeight="1" x14ac:dyDescent="0.25">
      <c r="C20" s="341" t="s">
        <v>292</v>
      </c>
      <c r="D20" s="341"/>
      <c r="E20" s="341"/>
      <c r="F20" s="341"/>
      <c r="G20" s="341"/>
      <c r="H20" s="341"/>
      <c r="I20" s="341"/>
      <c r="J20" s="341"/>
      <c r="K20" s="341"/>
      <c r="L20" s="341"/>
      <c r="M20" s="341"/>
      <c r="N20" s="341"/>
      <c r="O20" s="341"/>
      <c r="P20" s="341"/>
      <c r="Q20" s="341"/>
    </row>
    <row r="22" spans="2:17" x14ac:dyDescent="0.25">
      <c r="B22" s="155" t="s">
        <v>221</v>
      </c>
      <c r="C22" s="156"/>
    </row>
    <row r="23" spans="2:17" x14ac:dyDescent="0.25">
      <c r="B23" s="156"/>
      <c r="C23" s="156" t="s">
        <v>222</v>
      </c>
    </row>
    <row r="24" spans="2:17" x14ac:dyDescent="0.25">
      <c r="B24" s="156"/>
      <c r="C24" s="147" t="s">
        <v>223</v>
      </c>
    </row>
  </sheetData>
  <mergeCells count="1">
    <mergeCell ref="C20:Q20"/>
  </mergeCells>
  <hyperlinks>
    <hyperlink ref="C9" location="'Table 1.1'!A1" display="Table 1.1"/>
    <hyperlink ref="C10" location="'Table 1.2'!A1" display="Table 1.2"/>
    <hyperlink ref="C11" location="'Table 1.3'!A1" display="Table 1.3"/>
    <hyperlink ref="C12" location="'Table 1.4'!A1" display="Table 1.4"/>
    <hyperlink ref="C15" location="'Table 1.5'!A1" display="Table 1.5"/>
    <hyperlink ref="C24" r:id="rId1" display="statistics.gov.scot/home"/>
  </hyperlinks>
  <pageMargins left="0.23622047244094491" right="0.23622047244094491" top="0.35433070866141736" bottom="0.35433070866141736" header="0" footer="0"/>
  <pageSetup paperSize="9" scale="94" fitToHeight="0"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R271"/>
  <sheetViews>
    <sheetView view="pageBreakPreview" zoomScaleNormal="85" zoomScaleSheetLayoutView="100" workbookViewId="0">
      <pane ySplit="10" topLeftCell="A11" activePane="bottomLeft" state="frozen"/>
      <selection activeCell="E32" sqref="E32"/>
      <selection pane="bottomLeft" sqref="A1:O1"/>
    </sheetView>
  </sheetViews>
  <sheetFormatPr defaultRowHeight="12.75" x14ac:dyDescent="0.2"/>
  <cols>
    <col min="1" max="1" customWidth="true" style="82" width="18.140625" collapsed="false"/>
    <col min="2" max="2" bestFit="true" customWidth="true" style="82" width="4.5703125" collapsed="false"/>
    <col min="3" max="3" customWidth="true" style="82" width="12.85546875" collapsed="false"/>
    <col min="4" max="4" customWidth="true" style="96" width="13.85546875" collapsed="false"/>
    <col min="5" max="6" customWidth="true" style="82" width="13.0" collapsed="false"/>
    <col min="7" max="7" customWidth="true" style="82" width="14.28515625" collapsed="false"/>
    <col min="8" max="12" customWidth="true" style="82" width="13.0" collapsed="false"/>
    <col min="13" max="13" customWidth="true" style="82" width="15.7109375" collapsed="false"/>
    <col min="14" max="15" customWidth="true" style="82" width="13.0" collapsed="false"/>
    <col min="16" max="18" customWidth="true" style="82" width="19.42578125" collapsed="false"/>
    <col min="19" max="16384" style="82" width="9.140625" collapsed="false"/>
  </cols>
  <sheetData>
    <row r="1" spans="1:16" s="182" customFormat="1" ht="57.75" customHeight="1" x14ac:dyDescent="0.2">
      <c r="A1" s="343" t="s">
        <v>255</v>
      </c>
      <c r="B1" s="344"/>
      <c r="C1" s="344"/>
      <c r="D1" s="344"/>
      <c r="E1" s="344"/>
      <c r="F1" s="344"/>
      <c r="G1" s="344"/>
      <c r="H1" s="344"/>
      <c r="I1" s="344"/>
      <c r="J1" s="344"/>
      <c r="K1" s="344"/>
      <c r="L1" s="344"/>
      <c r="M1" s="344"/>
      <c r="N1" s="344"/>
      <c r="O1" s="344"/>
      <c r="P1" s="191"/>
    </row>
    <row r="2" spans="1:16" s="182" customFormat="1" ht="12.75" customHeight="1" x14ac:dyDescent="0.3">
      <c r="A2" s="104"/>
      <c r="B2" s="198"/>
      <c r="C2" s="198"/>
      <c r="D2" s="198"/>
      <c r="E2" s="198"/>
      <c r="F2" s="198"/>
      <c r="G2" s="198"/>
      <c r="H2" s="198"/>
      <c r="I2" s="198"/>
      <c r="J2" s="198"/>
      <c r="K2" s="198"/>
      <c r="L2" s="198"/>
      <c r="M2" s="198"/>
      <c r="N2" s="198"/>
      <c r="O2" s="198"/>
      <c r="P2" s="198"/>
    </row>
    <row r="3" spans="1:16" s="182" customFormat="1" ht="18" customHeight="1" x14ac:dyDescent="0.25">
      <c r="A3" s="277" t="s">
        <v>287</v>
      </c>
      <c r="B3" s="277"/>
      <c r="C3" s="277"/>
      <c r="D3" s="199"/>
    </row>
    <row r="4" spans="1:16" s="182" customFormat="1" ht="18.75" thickBot="1" x14ac:dyDescent="0.3">
      <c r="C4" s="199"/>
      <c r="D4" s="200"/>
      <c r="E4" s="200"/>
      <c r="F4" s="201"/>
      <c r="G4" s="200"/>
      <c r="H4" s="200"/>
      <c r="I4" s="200"/>
      <c r="J4" s="200"/>
      <c r="K4" s="200"/>
      <c r="L4" s="200"/>
      <c r="M4" s="200"/>
      <c r="N4" s="200"/>
      <c r="O4" s="102"/>
      <c r="P4" s="95" t="s">
        <v>264</v>
      </c>
    </row>
    <row r="5" spans="1:16" s="205" customFormat="1" ht="52.5" x14ac:dyDescent="0.2">
      <c r="A5" s="101"/>
      <c r="B5" s="101"/>
      <c r="C5" s="263" t="s">
        <v>244</v>
      </c>
      <c r="D5" s="263" t="s">
        <v>245</v>
      </c>
      <c r="E5" s="202" t="s">
        <v>5</v>
      </c>
      <c r="F5" s="203"/>
      <c r="G5" s="203"/>
      <c r="H5" s="202"/>
      <c r="I5" s="202"/>
      <c r="J5" s="204" t="s">
        <v>0</v>
      </c>
      <c r="K5" s="202" t="s">
        <v>6</v>
      </c>
      <c r="L5" s="202"/>
      <c r="M5" s="202"/>
      <c r="N5" s="202"/>
      <c r="O5" s="202"/>
      <c r="P5" s="264" t="s">
        <v>294</v>
      </c>
    </row>
    <row r="6" spans="1:16" s="205" customFormat="1" ht="61.5" customHeight="1" x14ac:dyDescent="0.2">
      <c r="A6" s="206"/>
      <c r="B6" s="206"/>
      <c r="C6" s="260"/>
      <c r="D6" s="260" t="s">
        <v>10</v>
      </c>
      <c r="E6" s="260" t="s">
        <v>10</v>
      </c>
      <c r="F6" s="225" t="s">
        <v>19</v>
      </c>
      <c r="G6" s="225" t="s">
        <v>246</v>
      </c>
      <c r="H6" s="225" t="s">
        <v>35</v>
      </c>
      <c r="I6" s="225" t="s">
        <v>36</v>
      </c>
      <c r="J6" s="225" t="s">
        <v>10</v>
      </c>
      <c r="K6" s="225" t="s">
        <v>10</v>
      </c>
      <c r="L6" s="225" t="s">
        <v>22</v>
      </c>
      <c r="M6" s="225" t="s">
        <v>23</v>
      </c>
      <c r="N6" s="225" t="s">
        <v>24</v>
      </c>
      <c r="O6" s="225" t="s">
        <v>25</v>
      </c>
      <c r="P6" s="207"/>
    </row>
    <row r="7" spans="1:16" s="205" customFormat="1" x14ac:dyDescent="0.2">
      <c r="A7" s="206"/>
      <c r="B7" s="206"/>
      <c r="C7" s="260"/>
      <c r="D7" s="260"/>
      <c r="E7" s="260"/>
      <c r="F7" s="225"/>
      <c r="G7" s="225"/>
      <c r="H7" s="225"/>
      <c r="I7" s="225"/>
      <c r="J7" s="225"/>
      <c r="K7" s="225"/>
      <c r="L7" s="225"/>
      <c r="M7" s="225"/>
      <c r="N7" s="225"/>
      <c r="O7" s="225"/>
      <c r="P7" s="207"/>
    </row>
    <row r="8" spans="1:16" s="205" customFormat="1" ht="13.5" thickBot="1" x14ac:dyDescent="0.25">
      <c r="A8" s="93" t="s">
        <v>44</v>
      </c>
      <c r="B8" s="208"/>
      <c r="C8" s="261" t="s">
        <v>242</v>
      </c>
      <c r="D8" s="261" t="s">
        <v>45</v>
      </c>
      <c r="E8" s="261" t="s">
        <v>46</v>
      </c>
      <c r="F8" s="229" t="s">
        <v>39</v>
      </c>
      <c r="G8" s="229" t="s">
        <v>12</v>
      </c>
      <c r="H8" s="229" t="s">
        <v>14</v>
      </c>
      <c r="I8" s="229" t="s">
        <v>13</v>
      </c>
      <c r="J8" s="229" t="s">
        <v>30</v>
      </c>
      <c r="K8" s="229" t="s">
        <v>178</v>
      </c>
      <c r="L8" s="229" t="s">
        <v>47</v>
      </c>
      <c r="M8" s="229" t="s">
        <v>48</v>
      </c>
      <c r="N8" s="229" t="s">
        <v>49</v>
      </c>
      <c r="O8" s="229" t="s">
        <v>243</v>
      </c>
      <c r="P8" s="209"/>
    </row>
    <row r="9" spans="1:16" ht="14.25" customHeight="1" x14ac:dyDescent="0.2">
      <c r="A9" s="199"/>
      <c r="B9" s="199"/>
      <c r="C9" s="262"/>
      <c r="D9" s="228"/>
      <c r="E9" s="228"/>
      <c r="F9" s="228"/>
      <c r="G9" s="228"/>
      <c r="H9" s="228"/>
      <c r="I9" s="228"/>
      <c r="J9" s="228"/>
      <c r="K9" s="228"/>
      <c r="L9" s="228"/>
      <c r="M9" s="228"/>
      <c r="N9" s="228"/>
      <c r="O9" s="228"/>
      <c r="P9" s="210"/>
    </row>
    <row r="10" spans="1:16" ht="10.5" customHeight="1" x14ac:dyDescent="0.2">
      <c r="A10" s="130" t="s">
        <v>288</v>
      </c>
      <c r="B10" s="205"/>
      <c r="C10" s="161">
        <v>999.99999999999966</v>
      </c>
      <c r="D10" s="161">
        <v>12.836475404133289</v>
      </c>
      <c r="E10" s="161">
        <v>170.67514949884639</v>
      </c>
      <c r="F10" s="161">
        <v>18.757812224496924</v>
      </c>
      <c r="G10" s="161">
        <v>104.91809803482234</v>
      </c>
      <c r="H10" s="161">
        <v>33.140297433636555</v>
      </c>
      <c r="I10" s="161">
        <v>13.858941805890627</v>
      </c>
      <c r="J10" s="161">
        <v>58.173151302578631</v>
      </c>
      <c r="K10" s="161">
        <v>758.31522379444118</v>
      </c>
      <c r="L10" s="161">
        <v>131.48418615430407</v>
      </c>
      <c r="M10" s="161">
        <v>78.83067815934956</v>
      </c>
      <c r="N10" s="161">
        <v>292.41394915503923</v>
      </c>
      <c r="O10" s="161">
        <v>255.58641032574843</v>
      </c>
      <c r="P10" s="211"/>
    </row>
    <row r="11" spans="1:16" ht="10.5" customHeight="1" x14ac:dyDescent="0.2">
      <c r="A11" s="130"/>
      <c r="B11" s="205"/>
      <c r="C11" s="184"/>
      <c r="D11" s="184"/>
      <c r="E11" s="184"/>
      <c r="F11" s="184"/>
      <c r="G11" s="184"/>
      <c r="H11" s="184"/>
      <c r="I11" s="184"/>
      <c r="J11" s="184"/>
      <c r="K11" s="184"/>
      <c r="L11" s="184"/>
      <c r="M11" s="184"/>
      <c r="N11" s="184"/>
      <c r="O11" s="212"/>
      <c r="P11" s="184"/>
    </row>
    <row r="12" spans="1:16" x14ac:dyDescent="0.2">
      <c r="A12" s="182">
        <v>1998</v>
      </c>
      <c r="B12" s="182"/>
      <c r="C12" s="157">
        <v>77.689016399742854</v>
      </c>
      <c r="D12" s="157">
        <v>76.853764572164891</v>
      </c>
      <c r="E12" s="157">
        <v>95.461433488964786</v>
      </c>
      <c r="F12" s="157">
        <v>90.81935171469874</v>
      </c>
      <c r="G12" s="157">
        <v>97.866513731088475</v>
      </c>
      <c r="H12" s="157">
        <v>111.86838851098018</v>
      </c>
      <c r="I12" s="157">
        <v>67.122119458078203</v>
      </c>
      <c r="J12" s="157">
        <v>90.229303407994664</v>
      </c>
      <c r="K12" s="157">
        <v>72.688324880055788</v>
      </c>
      <c r="L12" s="157">
        <v>77.766427669739642</v>
      </c>
      <c r="M12" s="157">
        <v>66.553855606596557</v>
      </c>
      <c r="N12" s="157">
        <v>61.409305848723733</v>
      </c>
      <c r="O12" s="181">
        <v>87.299910635379575</v>
      </c>
      <c r="P12" s="157">
        <v>82.702390736328269</v>
      </c>
    </row>
    <row r="13" spans="1:16" x14ac:dyDescent="0.2">
      <c r="A13" s="182">
        <v>1999</v>
      </c>
      <c r="B13" s="182"/>
      <c r="C13" s="157">
        <v>78.637933387804594</v>
      </c>
      <c r="D13" s="157">
        <v>80.25394003059624</v>
      </c>
      <c r="E13" s="157">
        <v>93.801335339142568</v>
      </c>
      <c r="F13" s="157">
        <v>82.028015053175324</v>
      </c>
      <c r="G13" s="157">
        <v>95.275588921281695</v>
      </c>
      <c r="H13" s="157">
        <v>113.05845290864383</v>
      </c>
      <c r="I13" s="157">
        <v>78.908668452722338</v>
      </c>
      <c r="J13" s="157">
        <v>87.317861198098214</v>
      </c>
      <c r="K13" s="157">
        <v>74.532854629312993</v>
      </c>
      <c r="L13" s="157">
        <v>78.534463908493564</v>
      </c>
      <c r="M13" s="157">
        <v>69.824940234032837</v>
      </c>
      <c r="N13" s="157">
        <v>63.652808400840755</v>
      </c>
      <c r="O13" s="181">
        <v>88.532263785661087</v>
      </c>
      <c r="P13" s="157">
        <v>83.797048192720254</v>
      </c>
    </row>
    <row r="14" spans="1:16" x14ac:dyDescent="0.2">
      <c r="A14" s="182">
        <v>2000</v>
      </c>
      <c r="B14" s="182"/>
      <c r="C14" s="157">
        <v>81.308834080361493</v>
      </c>
      <c r="D14" s="157">
        <v>85.413300681707639</v>
      </c>
      <c r="E14" s="157">
        <v>95.651367646622731</v>
      </c>
      <c r="F14" s="157">
        <v>82.664331953647434</v>
      </c>
      <c r="G14" s="157">
        <v>98.053359695532777</v>
      </c>
      <c r="H14" s="157">
        <v>110.55790088587531</v>
      </c>
      <c r="I14" s="157">
        <v>78.306571555229993</v>
      </c>
      <c r="J14" s="157">
        <v>94.461313096492518</v>
      </c>
      <c r="K14" s="157">
        <v>77.027312580532325</v>
      </c>
      <c r="L14" s="157">
        <v>78.251119734678767</v>
      </c>
      <c r="M14" s="157">
        <v>77.022359821262754</v>
      </c>
      <c r="N14" s="157">
        <v>67.042424295285414</v>
      </c>
      <c r="O14" s="181">
        <v>89.436530642309393</v>
      </c>
      <c r="P14" s="157">
        <v>86.797365869263658</v>
      </c>
    </row>
    <row r="15" spans="1:16" x14ac:dyDescent="0.2">
      <c r="A15" s="182">
        <v>2001</v>
      </c>
      <c r="B15" s="182"/>
      <c r="C15" s="157">
        <v>83.088425787295165</v>
      </c>
      <c r="D15" s="157">
        <v>83.016399483233386</v>
      </c>
      <c r="E15" s="157">
        <v>93.301396630195512</v>
      </c>
      <c r="F15" s="157">
        <v>85.306078713523874</v>
      </c>
      <c r="G15" s="157">
        <v>93.361566841706917</v>
      </c>
      <c r="H15" s="157">
        <v>110.2401393232517</v>
      </c>
      <c r="I15" s="157">
        <v>86.873273798926348</v>
      </c>
      <c r="J15" s="157">
        <v>86.539224571186764</v>
      </c>
      <c r="K15" s="157">
        <v>80.602184373325542</v>
      </c>
      <c r="L15" s="157">
        <v>83.27414256096823</v>
      </c>
      <c r="M15" s="157">
        <v>84.40828180829007</v>
      </c>
      <c r="N15" s="157">
        <v>69.81641435634775</v>
      </c>
      <c r="O15" s="181">
        <v>91.528624755471967</v>
      </c>
      <c r="P15" s="157">
        <v>88.67501576805698</v>
      </c>
    </row>
    <row r="16" spans="1:16" x14ac:dyDescent="0.2">
      <c r="A16" s="182">
        <v>2002</v>
      </c>
      <c r="B16" s="182"/>
      <c r="C16" s="157">
        <v>84.968576273342919</v>
      </c>
      <c r="D16" s="157">
        <v>81.610960090593224</v>
      </c>
      <c r="E16" s="157">
        <v>90.389320514705091</v>
      </c>
      <c r="F16" s="157">
        <v>76.121192793491645</v>
      </c>
      <c r="G16" s="157">
        <v>89.981427779550017</v>
      </c>
      <c r="H16" s="157">
        <v>113.19473813094567</v>
      </c>
      <c r="I16" s="157">
        <v>93.412517390117543</v>
      </c>
      <c r="J16" s="157">
        <v>90.980761928663043</v>
      </c>
      <c r="K16" s="157">
        <v>83.430042353628878</v>
      </c>
      <c r="L16" s="157">
        <v>86.751645430287283</v>
      </c>
      <c r="M16" s="157">
        <v>88.711044196178676</v>
      </c>
      <c r="N16" s="157">
        <v>72.606986907861994</v>
      </c>
      <c r="O16" s="181">
        <v>93.377703386942073</v>
      </c>
      <c r="P16" s="157">
        <v>90.649361268167468</v>
      </c>
    </row>
    <row r="17" spans="1:16" x14ac:dyDescent="0.2">
      <c r="A17" s="182">
        <v>2003</v>
      </c>
      <c r="B17" s="182"/>
      <c r="C17" s="157">
        <v>87.781168912483437</v>
      </c>
      <c r="D17" s="157">
        <v>84.665509272538628</v>
      </c>
      <c r="E17" s="157">
        <v>88.406324982555077</v>
      </c>
      <c r="F17" s="157">
        <v>71.213807074267208</v>
      </c>
      <c r="G17" s="157">
        <v>88.002766270592033</v>
      </c>
      <c r="H17" s="157">
        <v>112.33802807149634</v>
      </c>
      <c r="I17" s="157">
        <v>96.313259324775331</v>
      </c>
      <c r="J17" s="157">
        <v>93.237811486602595</v>
      </c>
      <c r="K17" s="157">
        <v>87.386589863296649</v>
      </c>
      <c r="L17" s="157">
        <v>88.539122824125826</v>
      </c>
      <c r="M17" s="157">
        <v>92.819749166079575</v>
      </c>
      <c r="N17" s="157">
        <v>78.472782743783796</v>
      </c>
      <c r="O17" s="181">
        <v>95.998947170218088</v>
      </c>
      <c r="P17" s="157">
        <v>93.603804601223075</v>
      </c>
    </row>
    <row r="18" spans="1:16" x14ac:dyDescent="0.2">
      <c r="A18" s="182">
        <v>2004</v>
      </c>
      <c r="B18" s="182"/>
      <c r="C18" s="157">
        <v>89.638316730519435</v>
      </c>
      <c r="D18" s="157">
        <v>88.447641088121557</v>
      </c>
      <c r="E18" s="157">
        <v>90.043907593232376</v>
      </c>
      <c r="F18" s="157">
        <v>72.834154191406796</v>
      </c>
      <c r="G18" s="157">
        <v>89.573438311933586</v>
      </c>
      <c r="H18" s="157">
        <v>114.30457630822268</v>
      </c>
      <c r="I18" s="157">
        <v>98.18824882689519</v>
      </c>
      <c r="J18" s="157">
        <v>96.03994950373702</v>
      </c>
      <c r="K18" s="157">
        <v>89.182646822308598</v>
      </c>
      <c r="L18" s="157">
        <v>90.870530428891485</v>
      </c>
      <c r="M18" s="157">
        <v>92.737086725832654</v>
      </c>
      <c r="N18" s="157">
        <v>80.815082780487487</v>
      </c>
      <c r="O18" s="181">
        <v>97.46581394787512</v>
      </c>
      <c r="P18" s="157">
        <v>95.28710155447915</v>
      </c>
    </row>
    <row r="19" spans="1:16" x14ac:dyDescent="0.2">
      <c r="A19" s="182">
        <v>2005</v>
      </c>
      <c r="B19" s="182"/>
      <c r="C19" s="157">
        <v>91.273725113029855</v>
      </c>
      <c r="D19" s="157">
        <v>87.412531734587162</v>
      </c>
      <c r="E19" s="157">
        <v>93.544931182450853</v>
      </c>
      <c r="F19" s="157">
        <v>75.850960894297387</v>
      </c>
      <c r="G19" s="157">
        <v>93.77854273748936</v>
      </c>
      <c r="H19" s="157">
        <v>113.12343654155444</v>
      </c>
      <c r="I19" s="157">
        <v>101.1376105660852</v>
      </c>
      <c r="J19" s="157">
        <v>94.739239826201668</v>
      </c>
      <c r="K19" s="157">
        <v>90.694232002717541</v>
      </c>
      <c r="L19" s="157">
        <v>91.457093788999515</v>
      </c>
      <c r="M19" s="157">
        <v>91.699958747194941</v>
      </c>
      <c r="N19" s="157">
        <v>84.212298972158493</v>
      </c>
      <c r="O19" s="181">
        <v>98.004235760516764</v>
      </c>
      <c r="P19" s="157">
        <v>96.533815138036161</v>
      </c>
    </row>
    <row r="20" spans="1:16" x14ac:dyDescent="0.2">
      <c r="A20" s="182">
        <v>2006</v>
      </c>
      <c r="B20" s="182"/>
      <c r="C20" s="157">
        <v>94.069125353609493</v>
      </c>
      <c r="D20" s="157">
        <v>90.706820944206299</v>
      </c>
      <c r="E20" s="157">
        <v>97.144362957106566</v>
      </c>
      <c r="F20" s="157">
        <v>89.461816083611765</v>
      </c>
      <c r="G20" s="157">
        <v>95.764146512413774</v>
      </c>
      <c r="H20" s="157">
        <v>114.88450187681455</v>
      </c>
      <c r="I20" s="157">
        <v>101.10554383589557</v>
      </c>
      <c r="J20" s="157">
        <v>101.40308432548761</v>
      </c>
      <c r="K20" s="157">
        <v>92.976304588866327</v>
      </c>
      <c r="L20" s="157">
        <v>93.776358544050453</v>
      </c>
      <c r="M20" s="157">
        <v>88.599377212831001</v>
      </c>
      <c r="N20" s="157">
        <v>88.718039471773778</v>
      </c>
      <c r="O20" s="181">
        <v>99.336234552985772</v>
      </c>
      <c r="P20" s="157">
        <v>99.046463501325348</v>
      </c>
    </row>
    <row r="21" spans="1:16" x14ac:dyDescent="0.2">
      <c r="A21" s="182">
        <v>2007</v>
      </c>
      <c r="B21" s="182"/>
      <c r="C21" s="157">
        <v>94.482691564146791</v>
      </c>
      <c r="D21" s="157">
        <v>90.823641498460177</v>
      </c>
      <c r="E21" s="157">
        <v>94.362522469670964</v>
      </c>
      <c r="F21" s="157">
        <v>91.54057576130316</v>
      </c>
      <c r="G21" s="157">
        <v>92.422679623824095</v>
      </c>
      <c r="H21" s="157">
        <v>109.9329537453259</v>
      </c>
      <c r="I21" s="157">
        <v>97.995202861747615</v>
      </c>
      <c r="J21" s="157">
        <v>102.38829196716776</v>
      </c>
      <c r="K21" s="157">
        <v>94.035049156609972</v>
      </c>
      <c r="L21" s="157">
        <v>95.747652205269645</v>
      </c>
      <c r="M21" s="157">
        <v>92.428780809882255</v>
      </c>
      <c r="N21" s="157">
        <v>90.275627970425703</v>
      </c>
      <c r="O21" s="181">
        <v>98.390934127288361</v>
      </c>
      <c r="P21" s="157">
        <v>98.771876807880872</v>
      </c>
    </row>
    <row r="22" spans="1:16" x14ac:dyDescent="0.2">
      <c r="A22" s="182">
        <v>2008</v>
      </c>
      <c r="B22" s="182"/>
      <c r="C22" s="157">
        <v>95.162204062973899</v>
      </c>
      <c r="D22" s="157">
        <v>92.734505182700161</v>
      </c>
      <c r="E22" s="157">
        <v>94.999861999363517</v>
      </c>
      <c r="F22" s="157">
        <v>90.545741265636906</v>
      </c>
      <c r="G22" s="157">
        <v>94.189565415391854</v>
      </c>
      <c r="H22" s="157">
        <v>115.22103185384438</v>
      </c>
      <c r="I22" s="157">
        <v>87.495780580866878</v>
      </c>
      <c r="J22" s="157">
        <v>100.66716857330177</v>
      </c>
      <c r="K22" s="157">
        <v>94.92069848044919</v>
      </c>
      <c r="L22" s="157">
        <v>94.03502056174591</v>
      </c>
      <c r="M22" s="157">
        <v>92.50825704843777</v>
      </c>
      <c r="N22" s="157">
        <v>93.057303565399778</v>
      </c>
      <c r="O22" s="181">
        <v>98.514186085860544</v>
      </c>
      <c r="P22" s="157">
        <v>98.853171173606071</v>
      </c>
    </row>
    <row r="23" spans="1:16" x14ac:dyDescent="0.2">
      <c r="A23" s="182">
        <v>2009</v>
      </c>
      <c r="B23" s="182"/>
      <c r="C23" s="157">
        <v>92.872977591501439</v>
      </c>
      <c r="D23" s="157">
        <v>89.239971303524641</v>
      </c>
      <c r="E23" s="157">
        <v>89.490140858629189</v>
      </c>
      <c r="F23" s="157">
        <v>94.205259168656411</v>
      </c>
      <c r="G23" s="157">
        <v>85.02032529477799</v>
      </c>
      <c r="H23" s="157">
        <v>110.34129948231316</v>
      </c>
      <c r="I23" s="157">
        <v>90.3317934268687</v>
      </c>
      <c r="J23" s="157">
        <v>85.887213281298145</v>
      </c>
      <c r="K23" s="157">
        <v>94.388553479215147</v>
      </c>
      <c r="L23" s="157">
        <v>90.363185962420317</v>
      </c>
      <c r="M23" s="157">
        <v>90.459479486451784</v>
      </c>
      <c r="N23" s="157">
        <v>92.482416954822526</v>
      </c>
      <c r="O23" s="181">
        <v>100.14403670817433</v>
      </c>
      <c r="P23" s="157">
        <v>95.940400617134841</v>
      </c>
    </row>
    <row r="24" spans="1:16" x14ac:dyDescent="0.2">
      <c r="A24" s="182">
        <v>2010</v>
      </c>
      <c r="B24" s="182"/>
      <c r="C24" s="157">
        <v>93.759233325296634</v>
      </c>
      <c r="D24" s="157">
        <v>87.995154580036413</v>
      </c>
      <c r="E24" s="157">
        <v>92.381706317758812</v>
      </c>
      <c r="F24" s="157">
        <v>93.019256199047106</v>
      </c>
      <c r="G24" s="157">
        <v>89.771117553755971</v>
      </c>
      <c r="H24" s="157">
        <v>111.79009220725166</v>
      </c>
      <c r="I24" s="157">
        <v>87.622467091941516</v>
      </c>
      <c r="J24" s="157">
        <v>91.633783408923804</v>
      </c>
      <c r="K24" s="157">
        <v>94.423595829236476</v>
      </c>
      <c r="L24" s="157">
        <v>92.780851152418109</v>
      </c>
      <c r="M24" s="157">
        <v>88.604515276064831</v>
      </c>
      <c r="N24" s="157">
        <v>91.837873739714198</v>
      </c>
      <c r="O24" s="181">
        <v>100.24846269122958</v>
      </c>
      <c r="P24" s="157">
        <v>96.298226664366751</v>
      </c>
    </row>
    <row r="25" spans="1:16" x14ac:dyDescent="0.2">
      <c r="A25" s="182">
        <v>2011</v>
      </c>
      <c r="B25" s="182"/>
      <c r="C25" s="157">
        <v>94.450922972508749</v>
      </c>
      <c r="D25" s="157">
        <v>97.643380335560622</v>
      </c>
      <c r="E25" s="157">
        <v>94.27484526693371</v>
      </c>
      <c r="F25" s="157">
        <v>99.119561814682669</v>
      </c>
      <c r="G25" s="157">
        <v>91.598236057443501</v>
      </c>
      <c r="H25" s="157">
        <v>108.49301094493754</v>
      </c>
      <c r="I25" s="157">
        <v>88.098713254075122</v>
      </c>
      <c r="J25" s="157">
        <v>95.242024642671112</v>
      </c>
      <c r="K25" s="157">
        <v>94.459753901009847</v>
      </c>
      <c r="L25" s="157">
        <v>93.180654856021917</v>
      </c>
      <c r="M25" s="157">
        <v>89.293093901364841</v>
      </c>
      <c r="N25" s="157">
        <v>92.159792082649872</v>
      </c>
      <c r="O25" s="181">
        <v>99.565244114685456</v>
      </c>
      <c r="P25" s="157">
        <v>96.31859155635351</v>
      </c>
    </row>
    <row r="26" spans="1:16" x14ac:dyDescent="0.2">
      <c r="A26" s="182">
        <v>2012</v>
      </c>
      <c r="B26" s="182"/>
      <c r="C26" s="157">
        <v>94.725422814498387</v>
      </c>
      <c r="D26" s="157">
        <v>83.638597120261949</v>
      </c>
      <c r="E26" s="157">
        <v>95.995745092392426</v>
      </c>
      <c r="F26" s="157">
        <v>107.22957896888261</v>
      </c>
      <c r="G26" s="157">
        <v>93.170008553613457</v>
      </c>
      <c r="H26" s="157">
        <v>106.87677839256989</v>
      </c>
      <c r="I26" s="157">
        <v>84.352799777454194</v>
      </c>
      <c r="J26" s="157">
        <v>87.215803140497471</v>
      </c>
      <c r="K26" s="157">
        <v>95.296494155789873</v>
      </c>
      <c r="L26" s="157">
        <v>93.661686174162725</v>
      </c>
      <c r="M26" s="157">
        <v>88.757380238808238</v>
      </c>
      <c r="N26" s="157">
        <v>93.755461647780606</v>
      </c>
      <c r="O26" s="181">
        <v>100.16212788803753</v>
      </c>
      <c r="P26" s="157">
        <v>96.349460381948091</v>
      </c>
    </row>
    <row r="27" spans="1:16" x14ac:dyDescent="0.2">
      <c r="A27" s="182">
        <v>2013</v>
      </c>
      <c r="B27" s="182"/>
      <c r="C27" s="157">
        <v>96.654900476917916</v>
      </c>
      <c r="D27" s="157">
        <v>91.277939476475538</v>
      </c>
      <c r="E27" s="157">
        <v>98.117421844494402</v>
      </c>
      <c r="F27" s="157">
        <v>108.35839669392377</v>
      </c>
      <c r="G27" s="157">
        <v>95.479462596552295</v>
      </c>
      <c r="H27" s="157">
        <v>111.82076655851328</v>
      </c>
      <c r="I27" s="157">
        <v>83.061956828422225</v>
      </c>
      <c r="J27" s="157">
        <v>92.473896839288813</v>
      </c>
      <c r="K27" s="157">
        <v>96.799022769779199</v>
      </c>
      <c r="L27" s="157">
        <v>95.197798183447247</v>
      </c>
      <c r="M27" s="157">
        <v>91.839160645809429</v>
      </c>
      <c r="N27" s="157">
        <v>96.392028902860986</v>
      </c>
      <c r="O27" s="181">
        <v>99.796158171203913</v>
      </c>
      <c r="P27" s="157">
        <v>98.051831110535176</v>
      </c>
    </row>
    <row r="28" spans="1:16" x14ac:dyDescent="0.2">
      <c r="A28" s="182">
        <v>2014</v>
      </c>
      <c r="B28" s="182"/>
      <c r="C28" s="157">
        <v>98.664108401869768</v>
      </c>
      <c r="D28" s="157">
        <v>100.63701370030472</v>
      </c>
      <c r="E28" s="157">
        <v>102.12183912302379</v>
      </c>
      <c r="F28" s="157">
        <v>121.93400250409373</v>
      </c>
      <c r="G28" s="157">
        <v>101.09979216711865</v>
      </c>
      <c r="H28" s="157">
        <v>104.04644248666892</v>
      </c>
      <c r="I28" s="157">
        <v>83.849964337228812</v>
      </c>
      <c r="J28" s="157">
        <v>93.50737647867993</v>
      </c>
      <c r="K28" s="157">
        <v>98.304525483806231</v>
      </c>
      <c r="L28" s="157">
        <v>96.880413536945852</v>
      </c>
      <c r="M28" s="157">
        <v>96.43499525632555</v>
      </c>
      <c r="N28" s="157">
        <v>98.322008101682684</v>
      </c>
      <c r="O28" s="181">
        <v>99.672741436345206</v>
      </c>
      <c r="P28" s="157">
        <v>99.717612887947013</v>
      </c>
    </row>
    <row r="29" spans="1:16" x14ac:dyDescent="0.2">
      <c r="A29" s="182">
        <v>2015</v>
      </c>
      <c r="B29" s="182"/>
      <c r="C29" s="157">
        <v>99.162158018541732</v>
      </c>
      <c r="D29" s="157">
        <v>99.237808233494746</v>
      </c>
      <c r="E29" s="157">
        <v>101.94416268919909</v>
      </c>
      <c r="F29" s="157">
        <v>112.68375056364916</v>
      </c>
      <c r="G29" s="157">
        <v>101.1839938476396</v>
      </c>
      <c r="H29" s="157">
        <v>103.95280558840773</v>
      </c>
      <c r="I29" s="157">
        <v>90.899855634595738</v>
      </c>
      <c r="J29" s="157">
        <v>98.571505125003</v>
      </c>
      <c r="K29" s="157">
        <v>98.605319777892177</v>
      </c>
      <c r="L29" s="157">
        <v>98.171981828016243</v>
      </c>
      <c r="M29" s="157">
        <v>99.403659440100995</v>
      </c>
      <c r="N29" s="157">
        <v>97.844963452629386</v>
      </c>
      <c r="O29" s="181">
        <v>99.472512561514506</v>
      </c>
      <c r="P29" s="157">
        <v>99.747201831902558</v>
      </c>
    </row>
    <row r="30" spans="1:16" x14ac:dyDescent="0.2">
      <c r="A30" s="182">
        <v>2016</v>
      </c>
      <c r="B30" s="182"/>
      <c r="C30" s="157">
        <v>100.00000000000001</v>
      </c>
      <c r="D30" s="157">
        <v>100.00000000000003</v>
      </c>
      <c r="E30" s="157">
        <v>100</v>
      </c>
      <c r="F30" s="157">
        <v>99.999999999999986</v>
      </c>
      <c r="G30" s="157">
        <v>99.999999999999986</v>
      </c>
      <c r="H30" s="157">
        <v>100</v>
      </c>
      <c r="I30" s="157">
        <v>100</v>
      </c>
      <c r="J30" s="157">
        <v>100</v>
      </c>
      <c r="K30" s="157">
        <v>99.999999999999986</v>
      </c>
      <c r="L30" s="157">
        <v>100.00000000000001</v>
      </c>
      <c r="M30" s="157">
        <v>99.999999999999986</v>
      </c>
      <c r="N30" s="157">
        <v>100.00000000000001</v>
      </c>
      <c r="O30" s="181">
        <v>100.00000000000001</v>
      </c>
      <c r="P30" s="157">
        <v>100</v>
      </c>
    </row>
    <row r="31" spans="1:16" x14ac:dyDescent="0.2">
      <c r="A31" s="182">
        <v>2017</v>
      </c>
      <c r="B31" s="182"/>
      <c r="C31" s="157">
        <v>101.12167505560315</v>
      </c>
      <c r="D31" s="157">
        <v>105.8167647823754</v>
      </c>
      <c r="E31" s="157">
        <v>102.00426073007624</v>
      </c>
      <c r="F31" s="157">
        <v>105.06317788320854</v>
      </c>
      <c r="G31" s="157">
        <v>101.88782004475726</v>
      </c>
      <c r="H31" s="157">
        <v>100.74044494953607</v>
      </c>
      <c r="I31" s="157">
        <v>101.76768223765451</v>
      </c>
      <c r="J31" s="157">
        <v>103.37748080676302</v>
      </c>
      <c r="K31" s="157">
        <v>100.67050204617431</v>
      </c>
      <c r="L31" s="157">
        <v>100.86675419271705</v>
      </c>
      <c r="M31" s="157">
        <v>101.00568205126569</v>
      </c>
      <c r="N31" s="157">
        <v>100.66382196170007</v>
      </c>
      <c r="O31" s="181">
        <v>100.4738043485618</v>
      </c>
      <c r="P31" s="157">
        <v>100.74699844658205</v>
      </c>
    </row>
    <row r="32" spans="1:16" x14ac:dyDescent="0.2">
      <c r="A32" s="182">
        <v>2018</v>
      </c>
      <c r="B32" s="182"/>
      <c r="C32" s="157">
        <v>102.55408257603047</v>
      </c>
      <c r="D32" s="157">
        <v>103.31892215201133</v>
      </c>
      <c r="E32" s="157">
        <v>104.82636485854445</v>
      </c>
      <c r="F32" s="157">
        <v>105.08010161175903</v>
      </c>
      <c r="G32" s="157">
        <v>105.42170150579733</v>
      </c>
      <c r="H32" s="157">
        <v>103.74137377177772</v>
      </c>
      <c r="I32" s="157">
        <v>102.57049088390319</v>
      </c>
      <c r="J32" s="157">
        <v>103.18960082011016</v>
      </c>
      <c r="K32" s="157">
        <v>101.98095713078754</v>
      </c>
      <c r="L32" s="157">
        <v>103.16886825895334</v>
      </c>
      <c r="M32" s="157">
        <v>102.25155499295671</v>
      </c>
      <c r="N32" s="157">
        <v>102.24359326333132</v>
      </c>
      <c r="O32" s="181">
        <v>100.98590628207447</v>
      </c>
      <c r="P32" s="157">
        <v>101.92421067995657</v>
      </c>
    </row>
    <row r="33" spans="1:16" ht="15" customHeight="1" x14ac:dyDescent="0.2">
      <c r="C33" s="87"/>
      <c r="D33" s="87"/>
      <c r="E33" s="87"/>
      <c r="F33" s="87"/>
      <c r="G33" s="87"/>
      <c r="O33" s="194"/>
    </row>
    <row r="34" spans="1:16" ht="12.75" customHeight="1" x14ac:dyDescent="0.2">
      <c r="A34" s="91" t="s">
        <v>17</v>
      </c>
      <c r="B34" s="91"/>
      <c r="C34" s="87"/>
      <c r="D34" s="87"/>
      <c r="E34" s="87"/>
      <c r="F34" s="87"/>
      <c r="G34" s="87"/>
      <c r="O34" s="194"/>
    </row>
    <row r="35" spans="1:16" ht="26.25" customHeight="1" x14ac:dyDescent="0.2">
      <c r="A35" s="182">
        <v>1998</v>
      </c>
      <c r="B35" s="182" t="s">
        <v>3</v>
      </c>
      <c r="C35" s="157">
        <v>77.8636419554892</v>
      </c>
      <c r="D35" s="157">
        <v>75.600210722420158</v>
      </c>
      <c r="E35" s="157">
        <v>96.744388171304436</v>
      </c>
      <c r="F35" s="157">
        <v>91.326871589715722</v>
      </c>
      <c r="G35" s="157">
        <v>99.850416820074926</v>
      </c>
      <c r="H35" s="157">
        <v>110.51526958541149</v>
      </c>
      <c r="I35" s="157">
        <v>65.838603759280389</v>
      </c>
      <c r="J35" s="157">
        <v>90.285674987252932</v>
      </c>
      <c r="K35" s="157">
        <v>72.61615631442784</v>
      </c>
      <c r="L35" s="157">
        <v>76.69577654525412</v>
      </c>
      <c r="M35" s="157">
        <v>66.05272161659417</v>
      </c>
      <c r="N35" s="157">
        <v>61.836437029730135</v>
      </c>
      <c r="O35" s="181">
        <v>87.360190295433256</v>
      </c>
      <c r="P35" s="157">
        <v>82.890395439042237</v>
      </c>
    </row>
    <row r="36" spans="1:16" ht="12.75" customHeight="1" x14ac:dyDescent="0.2">
      <c r="A36" s="182"/>
      <c r="B36" s="182" t="s">
        <v>4</v>
      </c>
      <c r="C36" s="157">
        <v>77.882269162933227</v>
      </c>
      <c r="D36" s="157">
        <v>76.850351734205987</v>
      </c>
      <c r="E36" s="157">
        <v>96.857448075378841</v>
      </c>
      <c r="F36" s="157">
        <v>94.109351255434007</v>
      </c>
      <c r="G36" s="157">
        <v>99.793037284518604</v>
      </c>
      <c r="H36" s="157">
        <v>111.14132719723146</v>
      </c>
      <c r="I36" s="157">
        <v>63.881159669952197</v>
      </c>
      <c r="J36" s="157">
        <v>89.441710736081475</v>
      </c>
      <c r="K36" s="157">
        <v>72.645115100923903</v>
      </c>
      <c r="L36" s="157">
        <v>78.224337140405609</v>
      </c>
      <c r="M36" s="157">
        <v>67.322466253135545</v>
      </c>
      <c r="N36" s="157">
        <v>61.601492961349663</v>
      </c>
      <c r="O36" s="181">
        <v>86.132366081463061</v>
      </c>
      <c r="P36" s="157">
        <v>82.935822980758758</v>
      </c>
    </row>
    <row r="37" spans="1:16" ht="12.75" customHeight="1" x14ac:dyDescent="0.2">
      <c r="A37" s="182"/>
      <c r="B37" s="182" t="s">
        <v>1</v>
      </c>
      <c r="C37" s="157">
        <v>77.513663622415237</v>
      </c>
      <c r="D37" s="157">
        <v>77.108205136514172</v>
      </c>
      <c r="E37" s="157">
        <v>94.149465906072336</v>
      </c>
      <c r="F37" s="157">
        <v>87.31216422947881</v>
      </c>
      <c r="G37" s="157">
        <v>96.591269126470422</v>
      </c>
      <c r="H37" s="157">
        <v>111.38440913845675</v>
      </c>
      <c r="I37" s="157">
        <v>67.10074670290328</v>
      </c>
      <c r="J37" s="157">
        <v>91.382874515926247</v>
      </c>
      <c r="K37" s="157">
        <v>72.701647341367718</v>
      </c>
      <c r="L37" s="157">
        <v>77.96242667771385</v>
      </c>
      <c r="M37" s="157">
        <v>66.081631448079634</v>
      </c>
      <c r="N37" s="157">
        <v>61.389470452846766</v>
      </c>
      <c r="O37" s="181">
        <v>87.464768905817579</v>
      </c>
      <c r="P37" s="157">
        <v>82.564115261742657</v>
      </c>
    </row>
    <row r="38" spans="1:16" ht="12.75" customHeight="1" x14ac:dyDescent="0.2">
      <c r="A38" s="182"/>
      <c r="B38" s="182" t="s">
        <v>2</v>
      </c>
      <c r="C38" s="157">
        <v>77.49649085813374</v>
      </c>
      <c r="D38" s="157">
        <v>77.856290695519235</v>
      </c>
      <c r="E38" s="157">
        <v>94.094431803103518</v>
      </c>
      <c r="F38" s="157">
        <v>90.529019784166366</v>
      </c>
      <c r="G38" s="157">
        <v>95.231331693289945</v>
      </c>
      <c r="H38" s="157">
        <v>114.43254812282102</v>
      </c>
      <c r="I38" s="157">
        <v>71.667967700176931</v>
      </c>
      <c r="J38" s="157">
        <v>89.806953392718015</v>
      </c>
      <c r="K38" s="157">
        <v>72.790380763503677</v>
      </c>
      <c r="L38" s="157">
        <v>78.183170315584988</v>
      </c>
      <c r="M38" s="157">
        <v>66.758603108576892</v>
      </c>
      <c r="N38" s="157">
        <v>60.809822950968353</v>
      </c>
      <c r="O38" s="181">
        <v>88.242317258804377</v>
      </c>
      <c r="P38" s="157">
        <v>82.566645044772386</v>
      </c>
    </row>
    <row r="39" spans="1:16" ht="26.25" customHeight="1" x14ac:dyDescent="0.2">
      <c r="A39" s="182">
        <v>1999</v>
      </c>
      <c r="B39" s="182" t="s">
        <v>3</v>
      </c>
      <c r="C39" s="157">
        <v>77.820740981855195</v>
      </c>
      <c r="D39" s="157">
        <v>79.030961305356328</v>
      </c>
      <c r="E39" s="157">
        <v>94.768739761856835</v>
      </c>
      <c r="F39" s="157">
        <v>85.563250529805615</v>
      </c>
      <c r="G39" s="157">
        <v>96.670031138062328</v>
      </c>
      <c r="H39" s="157">
        <v>112.84872098256749</v>
      </c>
      <c r="I39" s="157">
        <v>74.335475927760413</v>
      </c>
      <c r="J39" s="157">
        <v>83.715609203227146</v>
      </c>
      <c r="K39" s="157">
        <v>73.462437888466596</v>
      </c>
      <c r="L39" s="157">
        <v>78.233784681827885</v>
      </c>
      <c r="M39" s="157">
        <v>69.13905677927697</v>
      </c>
      <c r="N39" s="157">
        <v>61.796914799410011</v>
      </c>
      <c r="O39" s="181">
        <v>88.012680083606369</v>
      </c>
      <c r="P39" s="157">
        <v>82.933028126534609</v>
      </c>
    </row>
    <row r="40" spans="1:16" ht="12.75" customHeight="1" x14ac:dyDescent="0.2">
      <c r="A40" s="182"/>
      <c r="B40" s="182" t="s">
        <v>4</v>
      </c>
      <c r="C40" s="157">
        <v>77.808880177648206</v>
      </c>
      <c r="D40" s="157">
        <v>79.080672076044948</v>
      </c>
      <c r="E40" s="157">
        <v>92.681226673828633</v>
      </c>
      <c r="F40" s="157">
        <v>81.042909765963543</v>
      </c>
      <c r="G40" s="157">
        <v>94.475743605589642</v>
      </c>
      <c r="H40" s="157">
        <v>111.77129794425755</v>
      </c>
      <c r="I40" s="157">
        <v>74.864829463548674</v>
      </c>
      <c r="J40" s="157">
        <v>86.039476862715787</v>
      </c>
      <c r="K40" s="157">
        <v>73.817732160082926</v>
      </c>
      <c r="L40" s="157">
        <v>76.923135925391023</v>
      </c>
      <c r="M40" s="157">
        <v>69.133327541341075</v>
      </c>
      <c r="N40" s="157">
        <v>62.998943572867418</v>
      </c>
      <c r="O40" s="181">
        <v>88.374176573393044</v>
      </c>
      <c r="P40" s="157">
        <v>82.941314636328698</v>
      </c>
    </row>
    <row r="41" spans="1:16" ht="12.75" customHeight="1" x14ac:dyDescent="0.2">
      <c r="A41" s="182"/>
      <c r="B41" s="182" t="s">
        <v>1</v>
      </c>
      <c r="C41" s="157">
        <v>78.905651726353128</v>
      </c>
      <c r="D41" s="157">
        <v>80.754688772593425</v>
      </c>
      <c r="E41" s="157">
        <v>93.352238932221795</v>
      </c>
      <c r="F41" s="157">
        <v>80.390933792694497</v>
      </c>
      <c r="G41" s="157">
        <v>94.410602760268347</v>
      </c>
      <c r="H41" s="157">
        <v>112.24504746016251</v>
      </c>
      <c r="I41" s="157">
        <v>83.855549579231194</v>
      </c>
      <c r="J41" s="157">
        <v>88.713366808234539</v>
      </c>
      <c r="K41" s="157">
        <v>74.901498238398446</v>
      </c>
      <c r="L41" s="157">
        <v>78.909220518572212</v>
      </c>
      <c r="M41" s="157">
        <v>69.995240769864523</v>
      </c>
      <c r="N41" s="157">
        <v>63.988167927097564</v>
      </c>
      <c r="O41" s="181">
        <v>89.031209473037919</v>
      </c>
      <c r="P41" s="157">
        <v>84.147802320741562</v>
      </c>
    </row>
    <row r="42" spans="1:16" ht="12.75" customHeight="1" x14ac:dyDescent="0.2">
      <c r="A42" s="182"/>
      <c r="B42" s="182" t="s">
        <v>2</v>
      </c>
      <c r="C42" s="157">
        <v>80.016460665361834</v>
      </c>
      <c r="D42" s="157">
        <v>82.149437968390245</v>
      </c>
      <c r="E42" s="157">
        <v>94.40313598866301</v>
      </c>
      <c r="F42" s="157">
        <v>81.114966124237611</v>
      </c>
      <c r="G42" s="157">
        <v>95.545978181206436</v>
      </c>
      <c r="H42" s="157">
        <v>115.36874524758775</v>
      </c>
      <c r="I42" s="157">
        <v>82.578818840349072</v>
      </c>
      <c r="J42" s="157">
        <v>90.802991918215412</v>
      </c>
      <c r="K42" s="157">
        <v>75.949750230304019</v>
      </c>
      <c r="L42" s="157">
        <v>80.071714508183121</v>
      </c>
      <c r="M42" s="157">
        <v>71.032135845648781</v>
      </c>
      <c r="N42" s="157">
        <v>65.827207303988018</v>
      </c>
      <c r="O42" s="181">
        <v>88.710989012606987</v>
      </c>
      <c r="P42" s="157">
        <v>85.370339210643962</v>
      </c>
    </row>
    <row r="43" spans="1:16" ht="26.25" customHeight="1" x14ac:dyDescent="0.2">
      <c r="A43" s="182">
        <v>2000</v>
      </c>
      <c r="B43" s="182" t="s">
        <v>3</v>
      </c>
      <c r="C43" s="157">
        <v>80.947997095936771</v>
      </c>
      <c r="D43" s="157">
        <v>83.523828753779085</v>
      </c>
      <c r="E43" s="157">
        <v>94.769887157685488</v>
      </c>
      <c r="F43" s="157">
        <v>81.884339225267709</v>
      </c>
      <c r="G43" s="157">
        <v>97.057124275753608</v>
      </c>
      <c r="H43" s="157">
        <v>110.99036671105056</v>
      </c>
      <c r="I43" s="157">
        <v>77.123774860748455</v>
      </c>
      <c r="J43" s="157">
        <v>101.60412114314771</v>
      </c>
      <c r="K43" s="157">
        <v>76.273320995251737</v>
      </c>
      <c r="L43" s="157">
        <v>78.979832422452176</v>
      </c>
      <c r="M43" s="157">
        <v>73.238670899307337</v>
      </c>
      <c r="N43" s="157">
        <v>66.01117242396613</v>
      </c>
      <c r="O43" s="181">
        <v>89.418837378487069</v>
      </c>
      <c r="P43" s="157">
        <v>86.402610791314927</v>
      </c>
    </row>
    <row r="44" spans="1:16" ht="12.75" customHeight="1" x14ac:dyDescent="0.2">
      <c r="A44" s="182"/>
      <c r="B44" s="182" t="s">
        <v>4</v>
      </c>
      <c r="C44" s="157">
        <v>81.017984108555282</v>
      </c>
      <c r="D44" s="157">
        <v>86.264939417393961</v>
      </c>
      <c r="E44" s="157">
        <v>96.224062945465803</v>
      </c>
      <c r="F44" s="157">
        <v>82.918571503628556</v>
      </c>
      <c r="G44" s="157">
        <v>98.43831269530952</v>
      </c>
      <c r="H44" s="157">
        <v>112.2194727816826</v>
      </c>
      <c r="I44" s="157">
        <v>80.038436362420555</v>
      </c>
      <c r="J44" s="157">
        <v>91.481110151025689</v>
      </c>
      <c r="K44" s="157">
        <v>76.701614718095627</v>
      </c>
      <c r="L44" s="157">
        <v>78.065186904319191</v>
      </c>
      <c r="M44" s="157">
        <v>77.102478541060123</v>
      </c>
      <c r="N44" s="157">
        <v>66.298090862692632</v>
      </c>
      <c r="O44" s="181">
        <v>89.477695966051613</v>
      </c>
      <c r="P44" s="157">
        <v>86.515787543429653</v>
      </c>
    </row>
    <row r="45" spans="1:16" ht="12.75" customHeight="1" x14ac:dyDescent="0.2">
      <c r="A45" s="182"/>
      <c r="B45" s="182" t="s">
        <v>1</v>
      </c>
      <c r="C45" s="157">
        <v>81.642750862617362</v>
      </c>
      <c r="D45" s="157">
        <v>86.166561871520656</v>
      </c>
      <c r="E45" s="157">
        <v>95.598154002229364</v>
      </c>
      <c r="F45" s="157">
        <v>82.3755369746642</v>
      </c>
      <c r="G45" s="157">
        <v>98.130408471660047</v>
      </c>
      <c r="H45" s="157">
        <v>111.03135685374033</v>
      </c>
      <c r="I45" s="157">
        <v>76.639696872967107</v>
      </c>
      <c r="J45" s="157">
        <v>92.903611472875852</v>
      </c>
      <c r="K45" s="157">
        <v>77.58234754407242</v>
      </c>
      <c r="L45" s="157">
        <v>78.25099035600681</v>
      </c>
      <c r="M45" s="157">
        <v>77.619426419513047</v>
      </c>
      <c r="N45" s="157">
        <v>68.40693150135192</v>
      </c>
      <c r="O45" s="181">
        <v>89.121039706798356</v>
      </c>
      <c r="P45" s="157">
        <v>87.177526467883268</v>
      </c>
    </row>
    <row r="46" spans="1:16" ht="12.75" customHeight="1" x14ac:dyDescent="0.2">
      <c r="A46" s="182"/>
      <c r="B46" s="182" t="s">
        <v>2</v>
      </c>
      <c r="C46" s="157">
        <v>81.626604254336556</v>
      </c>
      <c r="D46" s="157">
        <v>85.69787268413684</v>
      </c>
      <c r="E46" s="157">
        <v>96.013366481110253</v>
      </c>
      <c r="F46" s="157">
        <v>83.478880111029241</v>
      </c>
      <c r="G46" s="157">
        <v>98.58759333940796</v>
      </c>
      <c r="H46" s="157">
        <v>107.99040719702774</v>
      </c>
      <c r="I46" s="157">
        <v>79.424378124783857</v>
      </c>
      <c r="J46" s="157">
        <v>91.856409618920793</v>
      </c>
      <c r="K46" s="157">
        <v>77.55196706470953</v>
      </c>
      <c r="L46" s="157">
        <v>77.708469255936905</v>
      </c>
      <c r="M46" s="157">
        <v>80.128863425170479</v>
      </c>
      <c r="N46" s="157">
        <v>67.453502393130961</v>
      </c>
      <c r="O46" s="181">
        <v>89.728549517900561</v>
      </c>
      <c r="P46" s="157">
        <v>87.154863078178167</v>
      </c>
    </row>
    <row r="47" spans="1:16" ht="26.25" customHeight="1" x14ac:dyDescent="0.2">
      <c r="A47" s="182">
        <v>2001</v>
      </c>
      <c r="B47" s="182" t="s">
        <v>3</v>
      </c>
      <c r="C47" s="157">
        <v>82.656038938320833</v>
      </c>
      <c r="D47" s="157">
        <v>84.627828933491884</v>
      </c>
      <c r="E47" s="157">
        <v>95.112676146046496</v>
      </c>
      <c r="F47" s="157">
        <v>84.07081119599529</v>
      </c>
      <c r="G47" s="157">
        <v>96.874648712993704</v>
      </c>
      <c r="H47" s="157">
        <v>109.98763094061231</v>
      </c>
      <c r="I47" s="157">
        <v>80.522557982787234</v>
      </c>
      <c r="J47" s="157">
        <v>91.762754908536238</v>
      </c>
      <c r="K47" s="157">
        <v>79.173216294499582</v>
      </c>
      <c r="L47" s="157">
        <v>80.28065258717649</v>
      </c>
      <c r="M47" s="157">
        <v>82.596205135721604</v>
      </c>
      <c r="N47" s="157">
        <v>69.196863094912175</v>
      </c>
      <c r="O47" s="181">
        <v>90.163045310070061</v>
      </c>
      <c r="P47" s="157">
        <v>88.248527590922563</v>
      </c>
    </row>
    <row r="48" spans="1:16" ht="12.75" customHeight="1" x14ac:dyDescent="0.2">
      <c r="A48" s="182"/>
      <c r="B48" s="182" t="s">
        <v>4</v>
      </c>
      <c r="C48" s="157">
        <v>82.449472700794786</v>
      </c>
      <c r="D48" s="157">
        <v>83.349041470117029</v>
      </c>
      <c r="E48" s="157">
        <v>94.196295141915456</v>
      </c>
      <c r="F48" s="157">
        <v>85.005844481764726</v>
      </c>
      <c r="G48" s="157">
        <v>94.465359250663454</v>
      </c>
      <c r="H48" s="157">
        <v>110.37503371634439</v>
      </c>
      <c r="I48" s="157">
        <v>88.453776090407757</v>
      </c>
      <c r="J48" s="157">
        <v>87.869121305858968</v>
      </c>
      <c r="K48" s="157">
        <v>79.435622015588905</v>
      </c>
      <c r="L48" s="157">
        <v>81.935312112059734</v>
      </c>
      <c r="M48" s="157">
        <v>81.48083017521833</v>
      </c>
      <c r="N48" s="157">
        <v>69.267323294841802</v>
      </c>
      <c r="O48" s="181">
        <v>90.353636461916267</v>
      </c>
      <c r="P48" s="157">
        <v>88.022509670923398</v>
      </c>
    </row>
    <row r="49" spans="1:16" ht="12.75" customHeight="1" x14ac:dyDescent="0.2">
      <c r="A49" s="182"/>
      <c r="B49" s="182" t="s">
        <v>1</v>
      </c>
      <c r="C49" s="157">
        <v>82.973639540707993</v>
      </c>
      <c r="D49" s="157">
        <v>82.298010637338407</v>
      </c>
      <c r="E49" s="157">
        <v>92.263471338168458</v>
      </c>
      <c r="F49" s="157">
        <v>86.448234427209073</v>
      </c>
      <c r="G49" s="157">
        <v>91.209291536367758</v>
      </c>
      <c r="H49" s="157">
        <v>111.50797720724361</v>
      </c>
      <c r="I49" s="157">
        <v>90.030497730183185</v>
      </c>
      <c r="J49" s="157">
        <v>81.933517495778389</v>
      </c>
      <c r="K49" s="157">
        <v>81.0574064974804</v>
      </c>
      <c r="L49" s="157">
        <v>83.973670311882088</v>
      </c>
      <c r="M49" s="157">
        <v>85.331330013200613</v>
      </c>
      <c r="N49" s="157">
        <v>69.748529235861696</v>
      </c>
      <c r="O49" s="181">
        <v>92.362310125200096</v>
      </c>
      <c r="P49" s="157">
        <v>88.574236086800354</v>
      </c>
    </row>
    <row r="50" spans="1:16" ht="12.75" customHeight="1" x14ac:dyDescent="0.2">
      <c r="A50" s="182"/>
      <c r="B50" s="182" t="s">
        <v>2</v>
      </c>
      <c r="C50" s="157">
        <v>84.274551969357063</v>
      </c>
      <c r="D50" s="157">
        <v>81.790716891986222</v>
      </c>
      <c r="E50" s="157">
        <v>91.633143894651639</v>
      </c>
      <c r="F50" s="157">
        <v>85.699424749126408</v>
      </c>
      <c r="G50" s="157">
        <v>90.896967866802768</v>
      </c>
      <c r="H50" s="157">
        <v>109.08991542880646</v>
      </c>
      <c r="I50" s="157">
        <v>88.486263392327189</v>
      </c>
      <c r="J50" s="157">
        <v>84.591504574573406</v>
      </c>
      <c r="K50" s="157">
        <v>82.742492685733296</v>
      </c>
      <c r="L50" s="157">
        <v>86.90693523275462</v>
      </c>
      <c r="M50" s="157">
        <v>88.224761909019733</v>
      </c>
      <c r="N50" s="157">
        <v>71.052941799775297</v>
      </c>
      <c r="O50" s="181">
        <v>93.235507124701428</v>
      </c>
      <c r="P50" s="157">
        <v>89.954965555757923</v>
      </c>
    </row>
    <row r="51" spans="1:16" ht="26.25" customHeight="1" x14ac:dyDescent="0.2">
      <c r="A51" s="182">
        <v>2002</v>
      </c>
      <c r="B51" s="182" t="s">
        <v>3</v>
      </c>
      <c r="C51" s="157">
        <v>84.142679328861021</v>
      </c>
      <c r="D51" s="157">
        <v>80.968059615055864</v>
      </c>
      <c r="E51" s="157">
        <v>90.46314791526305</v>
      </c>
      <c r="F51" s="157">
        <v>81.307309185968634</v>
      </c>
      <c r="G51" s="157">
        <v>89.68950331030706</v>
      </c>
      <c r="H51" s="157">
        <v>111.26689468598575</v>
      </c>
      <c r="I51" s="157">
        <v>89.891634311399869</v>
      </c>
      <c r="J51" s="157">
        <v>86.979079468328635</v>
      </c>
      <c r="K51" s="157">
        <v>82.651391738625307</v>
      </c>
      <c r="L51" s="157">
        <v>85.809901047995695</v>
      </c>
      <c r="M51" s="157">
        <v>91.032940822834505</v>
      </c>
      <c r="N51" s="157">
        <v>71.144200355213158</v>
      </c>
      <c r="O51" s="181">
        <v>92.406987145206145</v>
      </c>
      <c r="P51" s="157">
        <v>89.806225538196387</v>
      </c>
    </row>
    <row r="52" spans="1:16" ht="12.75" customHeight="1" x14ac:dyDescent="0.2">
      <c r="A52" s="182"/>
      <c r="B52" s="182" t="s">
        <v>4</v>
      </c>
      <c r="C52" s="157">
        <v>84.299650368663649</v>
      </c>
      <c r="D52" s="157">
        <v>80.766785151805934</v>
      </c>
      <c r="E52" s="157">
        <v>90.984705367819927</v>
      </c>
      <c r="F52" s="157">
        <v>77.977142910268867</v>
      </c>
      <c r="G52" s="157">
        <v>90.485364399825642</v>
      </c>
      <c r="H52" s="157">
        <v>115.01512109262583</v>
      </c>
      <c r="I52" s="157">
        <v>91.296481099778745</v>
      </c>
      <c r="J52" s="157">
        <v>88.644691128817712</v>
      </c>
      <c r="K52" s="157">
        <v>82.60574404465244</v>
      </c>
      <c r="L52" s="157">
        <v>85.356961078945957</v>
      </c>
      <c r="M52" s="157">
        <v>87.587662451908756</v>
      </c>
      <c r="N52" s="157">
        <v>72.08804204671307</v>
      </c>
      <c r="O52" s="181">
        <v>92.628424322492521</v>
      </c>
      <c r="P52" s="157">
        <v>89.965769974418862</v>
      </c>
    </row>
    <row r="53" spans="1:16" ht="12.75" customHeight="1" x14ac:dyDescent="0.2">
      <c r="A53" s="182"/>
      <c r="B53" s="182" t="s">
        <v>225</v>
      </c>
      <c r="C53" s="157">
        <v>85.634169460096118</v>
      </c>
      <c r="D53" s="157">
        <v>81.674090448599699</v>
      </c>
      <c r="E53" s="157">
        <v>91.276996427269552</v>
      </c>
      <c r="F53" s="157">
        <v>74.190020673486899</v>
      </c>
      <c r="G53" s="157">
        <v>91.003329214622781</v>
      </c>
      <c r="H53" s="157">
        <v>115.04752144260154</v>
      </c>
      <c r="I53" s="157">
        <v>96.909101760454831</v>
      </c>
      <c r="J53" s="157">
        <v>95.781562000818496</v>
      </c>
      <c r="K53" s="157">
        <v>83.733104896366086</v>
      </c>
      <c r="L53" s="157">
        <v>87.622772588781842</v>
      </c>
      <c r="M53" s="157">
        <v>88.107582631725208</v>
      </c>
      <c r="N53" s="157">
        <v>73.015486126354361</v>
      </c>
      <c r="O53" s="181">
        <v>93.53050508961708</v>
      </c>
      <c r="P53" s="157">
        <v>91.378713949399526</v>
      </c>
    </row>
    <row r="54" spans="1:16" ht="12.75" customHeight="1" x14ac:dyDescent="0.2">
      <c r="A54" s="182"/>
      <c r="B54" s="182" t="s">
        <v>2</v>
      </c>
      <c r="C54" s="157">
        <v>85.797805935750887</v>
      </c>
      <c r="D54" s="157">
        <v>83.034905146911413</v>
      </c>
      <c r="E54" s="157">
        <v>88.83243234846789</v>
      </c>
      <c r="F54" s="157">
        <v>71.010298404242164</v>
      </c>
      <c r="G54" s="157">
        <v>88.747514193444616</v>
      </c>
      <c r="H54" s="157">
        <v>111.44941530256958</v>
      </c>
      <c r="I54" s="157">
        <v>95.552852388836698</v>
      </c>
      <c r="J54" s="157">
        <v>92.517715116687313</v>
      </c>
      <c r="K54" s="157">
        <v>84.729928734871677</v>
      </c>
      <c r="L54" s="157">
        <v>88.216947005425681</v>
      </c>
      <c r="M54" s="157">
        <v>88.115990878246222</v>
      </c>
      <c r="N54" s="157">
        <v>74.180219103167445</v>
      </c>
      <c r="O54" s="181">
        <v>94.944896990452548</v>
      </c>
      <c r="P54" s="157">
        <v>91.542035265714006</v>
      </c>
    </row>
    <row r="55" spans="1:16" ht="26.25" customHeight="1" x14ac:dyDescent="0.2">
      <c r="A55" s="182">
        <v>2003</v>
      </c>
      <c r="B55" s="182" t="s">
        <v>3</v>
      </c>
      <c r="C55" s="157">
        <v>86.465891525850679</v>
      </c>
      <c r="D55" s="157">
        <v>82.924214671157699</v>
      </c>
      <c r="E55" s="157">
        <v>89.668775771992557</v>
      </c>
      <c r="F55" s="157">
        <v>72.700014461682102</v>
      </c>
      <c r="G55" s="157">
        <v>88.843265271222492</v>
      </c>
      <c r="H55" s="157">
        <v>115.32615231599043</v>
      </c>
      <c r="I55" s="157">
        <v>98.745147257093109</v>
      </c>
      <c r="J55" s="157">
        <v>90.908331502310858</v>
      </c>
      <c r="K55" s="157">
        <v>85.56585264596373</v>
      </c>
      <c r="L55" s="157">
        <v>86.638651410721295</v>
      </c>
      <c r="M55" s="157">
        <v>93.062753138949503</v>
      </c>
      <c r="N55" s="157">
        <v>75.377912787016925</v>
      </c>
      <c r="O55" s="181">
        <v>95.151231752741822</v>
      </c>
      <c r="P55" s="157">
        <v>92.243472293828702</v>
      </c>
    </row>
    <row r="56" spans="1:16" ht="12.75" customHeight="1" x14ac:dyDescent="0.2">
      <c r="A56" s="182"/>
      <c r="B56" s="182" t="s">
        <v>4</v>
      </c>
      <c r="C56" s="157">
        <v>87.526391217617359</v>
      </c>
      <c r="D56" s="157">
        <v>83.587169745270032</v>
      </c>
      <c r="E56" s="157">
        <v>87.971531086846966</v>
      </c>
      <c r="F56" s="157">
        <v>72.568542031697191</v>
      </c>
      <c r="G56" s="157">
        <v>87.394184218772537</v>
      </c>
      <c r="H56" s="157">
        <v>113.13995807330269</v>
      </c>
      <c r="I56" s="157">
        <v>92.557781122783226</v>
      </c>
      <c r="J56" s="157">
        <v>93.108570343929642</v>
      </c>
      <c r="K56" s="157">
        <v>87.17747249737937</v>
      </c>
      <c r="L56" s="157">
        <v>89.133472654343038</v>
      </c>
      <c r="M56" s="157">
        <v>93.811339109550502</v>
      </c>
      <c r="N56" s="157">
        <v>77.692522509274966</v>
      </c>
      <c r="O56" s="181">
        <v>95.609931537773733</v>
      </c>
      <c r="P56" s="157">
        <v>93.363319604284868</v>
      </c>
    </row>
    <row r="57" spans="1:16" ht="12.75" customHeight="1" x14ac:dyDescent="0.2">
      <c r="A57" s="182"/>
      <c r="B57" s="182" t="s">
        <v>1</v>
      </c>
      <c r="C57" s="157">
        <v>88.469512831513413</v>
      </c>
      <c r="D57" s="157">
        <v>85.260924552058697</v>
      </c>
      <c r="E57" s="157">
        <v>87.323836164221746</v>
      </c>
      <c r="F57" s="157">
        <v>68.837434431957575</v>
      </c>
      <c r="G57" s="157">
        <v>87.292193283150709</v>
      </c>
      <c r="H57" s="157">
        <v>109.26916842582258</v>
      </c>
      <c r="I57" s="157">
        <v>96.793177618211075</v>
      </c>
      <c r="J57" s="157">
        <v>93.679639230535329</v>
      </c>
      <c r="K57" s="157">
        <v>88.506020042171272</v>
      </c>
      <c r="L57" s="157">
        <v>89.036288623849046</v>
      </c>
      <c r="M57" s="157">
        <v>94.25432568097024</v>
      </c>
      <c r="N57" s="157">
        <v>80.204641058552482</v>
      </c>
      <c r="O57" s="181">
        <v>96.540980705245033</v>
      </c>
      <c r="P57" s="157">
        <v>94.295848822604469</v>
      </c>
    </row>
    <row r="58" spans="1:16" ht="12.75" customHeight="1" x14ac:dyDescent="0.2">
      <c r="A58" s="182"/>
      <c r="B58" s="182" t="s">
        <v>2</v>
      </c>
      <c r="C58" s="157">
        <v>88.662880074952284</v>
      </c>
      <c r="D58" s="157">
        <v>86.889728121668085</v>
      </c>
      <c r="E58" s="157">
        <v>88.661156907159011</v>
      </c>
      <c r="F58" s="157">
        <v>70.749237371731965</v>
      </c>
      <c r="G58" s="157">
        <v>88.481422309222424</v>
      </c>
      <c r="H58" s="157">
        <v>111.61683347086959</v>
      </c>
      <c r="I58" s="157">
        <v>97.156931301013927</v>
      </c>
      <c r="J58" s="157">
        <v>95.254704869634594</v>
      </c>
      <c r="K58" s="157">
        <v>88.297014267672211</v>
      </c>
      <c r="L58" s="157">
        <v>89.34807860758994</v>
      </c>
      <c r="M58" s="157">
        <v>90.150578734848082</v>
      </c>
      <c r="N58" s="157">
        <v>80.616054620290825</v>
      </c>
      <c r="O58" s="181">
        <v>96.693644685111735</v>
      </c>
      <c r="P58" s="157">
        <v>94.428417693605866</v>
      </c>
    </row>
    <row r="59" spans="1:16" ht="26.25" customHeight="1" x14ac:dyDescent="0.2">
      <c r="A59" s="182">
        <v>2004</v>
      </c>
      <c r="B59" s="182" t="s">
        <v>3</v>
      </c>
      <c r="C59" s="157">
        <v>89.305843021110434</v>
      </c>
      <c r="D59" s="157">
        <v>87.968016966559745</v>
      </c>
      <c r="E59" s="157">
        <v>87.972653924143344</v>
      </c>
      <c r="F59" s="157">
        <v>69.557584248896518</v>
      </c>
      <c r="G59" s="157">
        <v>87.299042266375153</v>
      </c>
      <c r="H59" s="157">
        <v>110.86629136114379</v>
      </c>
      <c r="I59" s="157">
        <v>101.94637977265886</v>
      </c>
      <c r="J59" s="157">
        <v>96.75442651686555</v>
      </c>
      <c r="K59" s="157">
        <v>89.16825308697355</v>
      </c>
      <c r="L59" s="157">
        <v>90.588153318714575</v>
      </c>
      <c r="M59" s="157">
        <v>90.4989558996093</v>
      </c>
      <c r="N59" s="157">
        <v>81.595350104937296</v>
      </c>
      <c r="O59" s="181">
        <v>97.398463792194732</v>
      </c>
      <c r="P59" s="157">
        <v>95.039239973232142</v>
      </c>
    </row>
    <row r="60" spans="1:16" ht="12.75" customHeight="1" x14ac:dyDescent="0.2">
      <c r="A60" s="182"/>
      <c r="B60" s="182" t="s">
        <v>4</v>
      </c>
      <c r="C60" s="157">
        <v>89.430088499816009</v>
      </c>
      <c r="D60" s="157">
        <v>88.731102037364337</v>
      </c>
      <c r="E60" s="157">
        <v>88.730281457313197</v>
      </c>
      <c r="F60" s="157">
        <v>70.634425289296018</v>
      </c>
      <c r="G60" s="157">
        <v>88.475716092674162</v>
      </c>
      <c r="H60" s="157">
        <v>111.42840080407672</v>
      </c>
      <c r="I60" s="157">
        <v>98.355223711087817</v>
      </c>
      <c r="J60" s="157">
        <v>95.898685424114674</v>
      </c>
      <c r="K60" s="157">
        <v>89.213263250363354</v>
      </c>
      <c r="L60" s="157">
        <v>91.367484249989843</v>
      </c>
      <c r="M60" s="157">
        <v>92.524322096406465</v>
      </c>
      <c r="N60" s="157">
        <v>80.582392459138475</v>
      </c>
      <c r="O60" s="181">
        <v>97.653918602017157</v>
      </c>
      <c r="P60" s="157">
        <v>95.097523112563749</v>
      </c>
    </row>
    <row r="61" spans="1:16" ht="12.75" customHeight="1" x14ac:dyDescent="0.2">
      <c r="A61" s="182"/>
      <c r="B61" s="182" t="s">
        <v>1</v>
      </c>
      <c r="C61" s="157">
        <v>89.327174930609118</v>
      </c>
      <c r="D61" s="157">
        <v>88.689365054417749</v>
      </c>
      <c r="E61" s="157">
        <v>90.829213003057177</v>
      </c>
      <c r="F61" s="157">
        <v>76.496582041966732</v>
      </c>
      <c r="G61" s="157">
        <v>89.240591111233016</v>
      </c>
      <c r="H61" s="157">
        <v>118.89690946484407</v>
      </c>
      <c r="I61" s="157">
        <v>99.119276050184922</v>
      </c>
      <c r="J61" s="157">
        <v>95.303204036585072</v>
      </c>
      <c r="K61" s="157">
        <v>88.640998814346148</v>
      </c>
      <c r="L61" s="157">
        <v>90.19983113393252</v>
      </c>
      <c r="M61" s="157">
        <v>92.878951847874305</v>
      </c>
      <c r="N61" s="157">
        <v>80.142819635852433</v>
      </c>
      <c r="O61" s="181">
        <v>96.916578468454489</v>
      </c>
      <c r="P61" s="157">
        <v>94.867271466736668</v>
      </c>
    </row>
    <row r="62" spans="1:16" ht="12.75" customHeight="1" x14ac:dyDescent="0.2">
      <c r="A62" s="182"/>
      <c r="B62" s="182" t="s">
        <v>2</v>
      </c>
      <c r="C62" s="157">
        <v>90.490160470542207</v>
      </c>
      <c r="D62" s="157">
        <v>88.402080294144426</v>
      </c>
      <c r="E62" s="157">
        <v>92.643481988415758</v>
      </c>
      <c r="F62" s="157">
        <v>74.648025185467944</v>
      </c>
      <c r="G62" s="157">
        <v>93.278403777452027</v>
      </c>
      <c r="H62" s="157">
        <v>116.02670360282609</v>
      </c>
      <c r="I62" s="157">
        <v>93.33211577364915</v>
      </c>
      <c r="J62" s="157">
        <v>96.203482037382784</v>
      </c>
      <c r="K62" s="157">
        <v>89.708072137551355</v>
      </c>
      <c r="L62" s="157">
        <v>91.326653012929</v>
      </c>
      <c r="M62" s="157">
        <v>95.046117059440604</v>
      </c>
      <c r="N62" s="157">
        <v>80.93976892202177</v>
      </c>
      <c r="O62" s="181">
        <v>97.894294928834071</v>
      </c>
      <c r="P62" s="157">
        <v>95.980307528165014</v>
      </c>
    </row>
    <row r="63" spans="1:16" ht="26.25" customHeight="1" x14ac:dyDescent="0.2">
      <c r="A63" s="182">
        <v>2005</v>
      </c>
      <c r="B63" s="182" t="s">
        <v>3</v>
      </c>
      <c r="C63" s="157">
        <v>90.555847156186985</v>
      </c>
      <c r="D63" s="157">
        <v>87.847992456581082</v>
      </c>
      <c r="E63" s="157">
        <v>93.252210000257264</v>
      </c>
      <c r="F63" s="157">
        <v>74.118530129728128</v>
      </c>
      <c r="G63" s="157">
        <v>94.149688665539344</v>
      </c>
      <c r="H63" s="157">
        <v>113.89103212366973</v>
      </c>
      <c r="I63" s="157">
        <v>96.587174993894607</v>
      </c>
      <c r="J63" s="157">
        <v>96.035467961692703</v>
      </c>
      <c r="K63" s="157">
        <v>89.689302427445924</v>
      </c>
      <c r="L63" s="157">
        <v>91.324527942811557</v>
      </c>
      <c r="M63" s="157">
        <v>94.076580499619268</v>
      </c>
      <c r="N63" s="157">
        <v>81.749846452814268</v>
      </c>
      <c r="O63" s="181">
        <v>97.15722718066111</v>
      </c>
      <c r="P63" s="157">
        <v>95.928122700108986</v>
      </c>
    </row>
    <row r="64" spans="1:16" ht="12.75" customHeight="1" x14ac:dyDescent="0.2">
      <c r="A64" s="182"/>
      <c r="B64" s="182" t="s">
        <v>4</v>
      </c>
      <c r="C64" s="157">
        <v>90.70108981639423</v>
      </c>
      <c r="D64" s="157">
        <v>86.95231204925112</v>
      </c>
      <c r="E64" s="157">
        <v>92.659421032279468</v>
      </c>
      <c r="F64" s="157">
        <v>75.37501280755508</v>
      </c>
      <c r="G64" s="157">
        <v>92.534346071160897</v>
      </c>
      <c r="H64" s="157">
        <v>113.12332798935206</v>
      </c>
      <c r="I64" s="157">
        <v>101.94480797205593</v>
      </c>
      <c r="J64" s="157">
        <v>94.750363302283034</v>
      </c>
      <c r="K64" s="157">
        <v>90.139487161666295</v>
      </c>
      <c r="L64" s="157">
        <v>91.858185912523879</v>
      </c>
      <c r="M64" s="157">
        <v>92.577792351240333</v>
      </c>
      <c r="N64" s="157">
        <v>82.839499533643988</v>
      </c>
      <c r="O64" s="181">
        <v>97.451032839411042</v>
      </c>
      <c r="P64" s="157">
        <v>95.960239009207825</v>
      </c>
    </row>
    <row r="65" spans="1:16" ht="12.75" customHeight="1" x14ac:dyDescent="0.2">
      <c r="A65" s="182"/>
      <c r="B65" s="182" t="s">
        <v>1</v>
      </c>
      <c r="C65" s="157">
        <v>91.201603389837302</v>
      </c>
      <c r="D65" s="157">
        <v>87.113647012269269</v>
      </c>
      <c r="E65" s="157">
        <v>93.193245767965038</v>
      </c>
      <c r="F65" s="157">
        <v>75.234299044684946</v>
      </c>
      <c r="G65" s="157">
        <v>93.584126741612124</v>
      </c>
      <c r="H65" s="157">
        <v>110.64856956197521</v>
      </c>
      <c r="I65" s="157">
        <v>102.05962418667262</v>
      </c>
      <c r="J65" s="157">
        <v>94.10942630354937</v>
      </c>
      <c r="K65" s="157">
        <v>90.736273814223296</v>
      </c>
      <c r="L65" s="157">
        <v>91.153475382022606</v>
      </c>
      <c r="M65" s="157">
        <v>90.52213430817099</v>
      </c>
      <c r="N65" s="157">
        <v>85.197135475769727</v>
      </c>
      <c r="O65" s="181">
        <v>97.475923527203889</v>
      </c>
      <c r="P65" s="157">
        <v>96.381796678454648</v>
      </c>
    </row>
    <row r="66" spans="1:16" ht="12.75" customHeight="1" x14ac:dyDescent="0.2">
      <c r="A66" s="182"/>
      <c r="B66" s="182" t="s">
        <v>2</v>
      </c>
      <c r="C66" s="157">
        <v>92.636360089700844</v>
      </c>
      <c r="D66" s="157">
        <v>87.736175420247136</v>
      </c>
      <c r="E66" s="157">
        <v>95.074847929301626</v>
      </c>
      <c r="F66" s="157">
        <v>78.676001595221393</v>
      </c>
      <c r="G66" s="157">
        <v>94.846009471645061</v>
      </c>
      <c r="H66" s="157">
        <v>114.83081649122077</v>
      </c>
      <c r="I66" s="157">
        <v>103.95883511171762</v>
      </c>
      <c r="J66" s="157">
        <v>94.061701737281538</v>
      </c>
      <c r="K66" s="157">
        <v>92.21186460753465</v>
      </c>
      <c r="L66" s="157">
        <v>91.492185918640033</v>
      </c>
      <c r="M66" s="157">
        <v>89.623327829749144</v>
      </c>
      <c r="N66" s="157">
        <v>87.062714426405975</v>
      </c>
      <c r="O66" s="181">
        <v>99.932759494791014</v>
      </c>
      <c r="P66" s="157">
        <v>97.788615838066946</v>
      </c>
    </row>
    <row r="67" spans="1:16" ht="26.25" customHeight="1" x14ac:dyDescent="0.2">
      <c r="A67" s="182">
        <v>2006</v>
      </c>
      <c r="B67" s="182" t="s">
        <v>3</v>
      </c>
      <c r="C67" s="157">
        <v>93.633585108989237</v>
      </c>
      <c r="D67" s="157">
        <v>89.02172560998504</v>
      </c>
      <c r="E67" s="157">
        <v>97.582900128636638</v>
      </c>
      <c r="F67" s="157">
        <v>82.297923443050223</v>
      </c>
      <c r="G67" s="157">
        <v>97.653938513343562</v>
      </c>
      <c r="H67" s="157">
        <v>114.56200601375124</v>
      </c>
      <c r="I67" s="157">
        <v>104.22003907645707</v>
      </c>
      <c r="J67" s="157">
        <v>100.4484615994831</v>
      </c>
      <c r="K67" s="157">
        <v>92.40969993147506</v>
      </c>
      <c r="L67" s="157">
        <v>92.509087231822491</v>
      </c>
      <c r="M67" s="157">
        <v>89.862162849128126</v>
      </c>
      <c r="N67" s="157">
        <v>88.044292495735064</v>
      </c>
      <c r="O67" s="181">
        <v>98.678597943217582</v>
      </c>
      <c r="P67" s="157">
        <v>98.730942764078833</v>
      </c>
    </row>
    <row r="68" spans="1:16" ht="12.75" customHeight="1" x14ac:dyDescent="0.2">
      <c r="A68" s="182"/>
      <c r="B68" s="182" t="s">
        <v>4</v>
      </c>
      <c r="C68" s="157">
        <v>93.881312868417282</v>
      </c>
      <c r="D68" s="157">
        <v>90.705848335202731</v>
      </c>
      <c r="E68" s="157">
        <v>97.785150921552088</v>
      </c>
      <c r="F68" s="157">
        <v>86.79309247693746</v>
      </c>
      <c r="G68" s="157">
        <v>96.88507699247387</v>
      </c>
      <c r="H68" s="157">
        <v>116.82938673415754</v>
      </c>
      <c r="I68" s="157">
        <v>102.22676205818041</v>
      </c>
      <c r="J68" s="157">
        <v>99.20586131220719</v>
      </c>
      <c r="K68" s="157">
        <v>92.778069979821126</v>
      </c>
      <c r="L68" s="157">
        <v>93.433294259885272</v>
      </c>
      <c r="M68" s="157">
        <v>88.616537752393043</v>
      </c>
      <c r="N68" s="157">
        <v>88.927731636678601</v>
      </c>
      <c r="O68" s="181">
        <v>98.636627387145282</v>
      </c>
      <c r="P68" s="157">
        <v>98.881749692517531</v>
      </c>
    </row>
    <row r="69" spans="1:16" ht="12.75" customHeight="1" x14ac:dyDescent="0.2">
      <c r="A69" s="182"/>
      <c r="B69" s="182" t="s">
        <v>1</v>
      </c>
      <c r="C69" s="157">
        <v>93.961352121589371</v>
      </c>
      <c r="D69" s="157">
        <v>92.452103903724947</v>
      </c>
      <c r="E69" s="157">
        <v>96.820579467928439</v>
      </c>
      <c r="F69" s="157">
        <v>93.672329281000415</v>
      </c>
      <c r="G69" s="157">
        <v>94.490136705300145</v>
      </c>
      <c r="H69" s="157">
        <v>114.69646955758498</v>
      </c>
      <c r="I69" s="157">
        <v>100.0285712140148</v>
      </c>
      <c r="J69" s="157">
        <v>102.93436489563018</v>
      </c>
      <c r="K69" s="157">
        <v>92.749567816052661</v>
      </c>
      <c r="L69" s="157">
        <v>93.597768036729647</v>
      </c>
      <c r="M69" s="157">
        <v>86.66441464348793</v>
      </c>
      <c r="N69" s="157">
        <v>88.516197070157375</v>
      </c>
      <c r="O69" s="181">
        <v>99.623151940427093</v>
      </c>
      <c r="P69" s="157">
        <v>98.788513381218451</v>
      </c>
    </row>
    <row r="70" spans="1:16" ht="12.75" customHeight="1" x14ac:dyDescent="0.2">
      <c r="A70" s="182"/>
      <c r="B70" s="182" t="s">
        <v>2</v>
      </c>
      <c r="C70" s="157">
        <v>94.800251315442097</v>
      </c>
      <c r="D70" s="157">
        <v>90.647605927912508</v>
      </c>
      <c r="E70" s="157">
        <v>96.388821310309098</v>
      </c>
      <c r="F70" s="157">
        <v>95.083919133458963</v>
      </c>
      <c r="G70" s="157">
        <v>94.027433838537533</v>
      </c>
      <c r="H70" s="157">
        <v>113.45014520176441</v>
      </c>
      <c r="I70" s="157">
        <v>97.94680299493001</v>
      </c>
      <c r="J70" s="157">
        <v>103.02364949462995</v>
      </c>
      <c r="K70" s="157">
        <v>93.967880628116475</v>
      </c>
      <c r="L70" s="157">
        <v>95.565284647764429</v>
      </c>
      <c r="M70" s="157">
        <v>89.254393606314935</v>
      </c>
      <c r="N70" s="157">
        <v>89.383936684524073</v>
      </c>
      <c r="O70" s="181">
        <v>100.40656094115315</v>
      </c>
      <c r="P70" s="157">
        <v>99.492027806884096</v>
      </c>
    </row>
    <row r="71" spans="1:16" ht="26.25" customHeight="1" x14ac:dyDescent="0.2">
      <c r="A71" s="182">
        <v>2007</v>
      </c>
      <c r="B71" s="182" t="s">
        <v>3</v>
      </c>
      <c r="C71" s="157">
        <v>94.7703780034646</v>
      </c>
      <c r="D71" s="157">
        <v>91.286815270290205</v>
      </c>
      <c r="E71" s="157">
        <v>96.558213892814734</v>
      </c>
      <c r="F71" s="157">
        <v>94.495536790232094</v>
      </c>
      <c r="G71" s="157">
        <v>94.965347383351627</v>
      </c>
      <c r="H71" s="157">
        <v>104.39249707206689</v>
      </c>
      <c r="I71" s="157">
        <v>104.34616488908082</v>
      </c>
      <c r="J71" s="157">
        <v>105.17956646971479</v>
      </c>
      <c r="K71" s="157">
        <v>93.691418268838575</v>
      </c>
      <c r="L71" s="157">
        <v>95.548634942490295</v>
      </c>
      <c r="M71" s="157">
        <v>91.810923797092642</v>
      </c>
      <c r="N71" s="157">
        <v>89.416864666286173</v>
      </c>
      <c r="O71" s="181">
        <v>98.693071111097623</v>
      </c>
      <c r="P71" s="157">
        <v>99.282887860677221</v>
      </c>
    </row>
    <row r="72" spans="1:16" ht="12.75" customHeight="1" x14ac:dyDescent="0.2">
      <c r="A72" s="182"/>
      <c r="B72" s="182" t="s">
        <v>4</v>
      </c>
      <c r="C72" s="157">
        <v>93.91114580655163</v>
      </c>
      <c r="D72" s="157">
        <v>90.569415560598586</v>
      </c>
      <c r="E72" s="157">
        <v>94.197169353912642</v>
      </c>
      <c r="F72" s="157">
        <v>92.792518397674698</v>
      </c>
      <c r="G72" s="157">
        <v>91.182387500459242</v>
      </c>
      <c r="H72" s="157">
        <v>114.38302889082196</v>
      </c>
      <c r="I72" s="157">
        <v>98.955355338393346</v>
      </c>
      <c r="J72" s="157">
        <v>101.21663546739033</v>
      </c>
      <c r="K72" s="157">
        <v>93.422570884526024</v>
      </c>
      <c r="L72" s="157">
        <v>95.644408281089511</v>
      </c>
      <c r="M72" s="157">
        <v>91.605840828399792</v>
      </c>
      <c r="N72" s="157">
        <v>89.543902622604918</v>
      </c>
      <c r="O72" s="181">
        <v>97.724889524337883</v>
      </c>
      <c r="P72" s="157">
        <v>98.207195612106702</v>
      </c>
    </row>
    <row r="73" spans="1:16" ht="12.75" customHeight="1" x14ac:dyDescent="0.2">
      <c r="A73" s="182"/>
      <c r="B73" s="182" t="s">
        <v>1</v>
      </c>
      <c r="C73" s="157">
        <v>94.231928918866089</v>
      </c>
      <c r="D73" s="157">
        <v>90.034945507284036</v>
      </c>
      <c r="E73" s="157">
        <v>92.703136754928863</v>
      </c>
      <c r="F73" s="157">
        <v>88.571729201007287</v>
      </c>
      <c r="G73" s="157">
        <v>91.195650388454936</v>
      </c>
      <c r="H73" s="157">
        <v>110.51157096601203</v>
      </c>
      <c r="I73" s="157">
        <v>92.671923931621194</v>
      </c>
      <c r="J73" s="157">
        <v>101.6996578825777</v>
      </c>
      <c r="K73" s="157">
        <v>94.133036455585582</v>
      </c>
      <c r="L73" s="157">
        <v>96.518633574544367</v>
      </c>
      <c r="M73" s="157">
        <v>91.237356835443236</v>
      </c>
      <c r="N73" s="157">
        <v>90.556987152961781</v>
      </c>
      <c r="O73" s="181">
        <v>98.328113949681196</v>
      </c>
      <c r="P73" s="157">
        <v>98.386129847933134</v>
      </c>
    </row>
    <row r="74" spans="1:16" ht="12.75" customHeight="1" x14ac:dyDescent="0.2">
      <c r="A74" s="182"/>
      <c r="B74" s="182" t="s">
        <v>2</v>
      </c>
      <c r="C74" s="157">
        <v>95.017313527704815</v>
      </c>
      <c r="D74" s="157">
        <v>91.403389655667837</v>
      </c>
      <c r="E74" s="157">
        <v>93.991569877027644</v>
      </c>
      <c r="F74" s="157">
        <v>90.30251865629856</v>
      </c>
      <c r="G74" s="157">
        <v>92.347333223030603</v>
      </c>
      <c r="H74" s="157">
        <v>110.44471805240273</v>
      </c>
      <c r="I74" s="157">
        <v>96.007367287895065</v>
      </c>
      <c r="J74" s="157">
        <v>101.45730804898824</v>
      </c>
      <c r="K74" s="157">
        <v>94.893171017489692</v>
      </c>
      <c r="L74" s="157">
        <v>95.278932022954393</v>
      </c>
      <c r="M74" s="157">
        <v>95.061001778593408</v>
      </c>
      <c r="N74" s="157">
        <v>91.584757439849952</v>
      </c>
      <c r="O74" s="181">
        <v>98.817661924036699</v>
      </c>
      <c r="P74" s="157">
        <v>99.048810663622817</v>
      </c>
    </row>
    <row r="75" spans="1:16" ht="26.25" customHeight="1" x14ac:dyDescent="0.2">
      <c r="A75" s="182">
        <v>2008</v>
      </c>
      <c r="B75" s="182" t="s">
        <v>3</v>
      </c>
      <c r="C75" s="157">
        <v>95.906754469730771</v>
      </c>
      <c r="D75" s="157">
        <v>90.973700975306855</v>
      </c>
      <c r="E75" s="157">
        <v>95.49122166521569</v>
      </c>
      <c r="F75" s="157">
        <v>91.514189827782033</v>
      </c>
      <c r="G75" s="157">
        <v>94.416805111430847</v>
      </c>
      <c r="H75" s="157">
        <v>112.60377028965353</v>
      </c>
      <c r="I75" s="157">
        <v>92.885704378725478</v>
      </c>
      <c r="J75" s="157">
        <v>103.47546715436901</v>
      </c>
      <c r="K75" s="157">
        <v>95.573369611448797</v>
      </c>
      <c r="L75" s="157">
        <v>95.94051100120187</v>
      </c>
      <c r="M75" s="157">
        <v>94.73744120280135</v>
      </c>
      <c r="N75" s="157">
        <v>93.238058482621312</v>
      </c>
      <c r="O75" s="181">
        <v>98.614881582845086</v>
      </c>
      <c r="P75" s="157">
        <v>99.817692564341058</v>
      </c>
    </row>
    <row r="76" spans="1:16" ht="12.75" customHeight="1" x14ac:dyDescent="0.2">
      <c r="A76" s="182"/>
      <c r="B76" s="182" t="s">
        <v>4</v>
      </c>
      <c r="C76" s="157">
        <v>96.161459039670689</v>
      </c>
      <c r="D76" s="157">
        <v>94.410299854920197</v>
      </c>
      <c r="E76" s="157">
        <v>96.762349889208352</v>
      </c>
      <c r="F76" s="157">
        <v>91.273917482181901</v>
      </c>
      <c r="G76" s="157">
        <v>96.547699417876657</v>
      </c>
      <c r="H76" s="157">
        <v>113.57002550644776</v>
      </c>
      <c r="I76" s="157">
        <v>90.132521607785435</v>
      </c>
      <c r="J76" s="157">
        <v>103.64798279274</v>
      </c>
      <c r="K76" s="157">
        <v>95.57114023752996</v>
      </c>
      <c r="L76" s="157">
        <v>95.841250824652633</v>
      </c>
      <c r="M76" s="157">
        <v>92.49307922274744</v>
      </c>
      <c r="N76" s="157">
        <v>93.748729135283</v>
      </c>
      <c r="O76" s="181">
        <v>98.724624484036539</v>
      </c>
      <c r="P76" s="157">
        <v>99.924567833965313</v>
      </c>
    </row>
    <row r="77" spans="1:16" ht="12.75" customHeight="1" x14ac:dyDescent="0.2">
      <c r="A77" s="182"/>
      <c r="B77" s="182" t="s">
        <v>1</v>
      </c>
      <c r="C77" s="157">
        <v>94.817991455900994</v>
      </c>
      <c r="D77" s="157">
        <v>93.65297845410403</v>
      </c>
      <c r="E77" s="157">
        <v>95.89474644159526</v>
      </c>
      <c r="F77" s="157">
        <v>90.730410067146124</v>
      </c>
      <c r="G77" s="157">
        <v>95.272888328193147</v>
      </c>
      <c r="H77" s="157">
        <v>120.25732653309157</v>
      </c>
      <c r="I77" s="157">
        <v>83.365083378615864</v>
      </c>
      <c r="J77" s="157">
        <v>99.377967946741421</v>
      </c>
      <c r="K77" s="157">
        <v>94.376039476480344</v>
      </c>
      <c r="L77" s="157">
        <v>92.603229544743471</v>
      </c>
      <c r="M77" s="157">
        <v>90.72523258222634</v>
      </c>
      <c r="N77" s="157">
        <v>92.766954081445789</v>
      </c>
      <c r="O77" s="181">
        <v>98.491978255903504</v>
      </c>
      <c r="P77" s="157">
        <v>98.391422133658978</v>
      </c>
    </row>
    <row r="78" spans="1:16" ht="12.75" customHeight="1" x14ac:dyDescent="0.2">
      <c r="A78" s="182"/>
      <c r="B78" s="182" t="s">
        <v>2</v>
      </c>
      <c r="C78" s="157">
        <v>93.762611286593113</v>
      </c>
      <c r="D78" s="157">
        <v>91.901041446469563</v>
      </c>
      <c r="E78" s="157">
        <v>91.851130001434797</v>
      </c>
      <c r="F78" s="157">
        <v>88.664447685437523</v>
      </c>
      <c r="G78" s="157">
        <v>90.520868804066765</v>
      </c>
      <c r="H78" s="157">
        <v>114.4530050861847</v>
      </c>
      <c r="I78" s="157">
        <v>83.599812958340749</v>
      </c>
      <c r="J78" s="157">
        <v>96.167256399356646</v>
      </c>
      <c r="K78" s="157">
        <v>94.162244596337629</v>
      </c>
      <c r="L78" s="157">
        <v>91.755090876385651</v>
      </c>
      <c r="M78" s="157">
        <v>92.077275185975964</v>
      </c>
      <c r="N78" s="157">
        <v>92.475472562248981</v>
      </c>
      <c r="O78" s="181">
        <v>98.225260020657075</v>
      </c>
      <c r="P78" s="157">
        <v>97.161066526789597</v>
      </c>
    </row>
    <row r="79" spans="1:16" ht="26.25" customHeight="1" x14ac:dyDescent="0.2">
      <c r="A79" s="182">
        <v>2009</v>
      </c>
      <c r="B79" s="182" t="s">
        <v>3</v>
      </c>
      <c r="C79" s="157">
        <v>93.489374236122657</v>
      </c>
      <c r="D79" s="157">
        <v>91.827847617998572</v>
      </c>
      <c r="E79" s="157">
        <v>89.80590651736324</v>
      </c>
      <c r="F79" s="157">
        <v>95.276348764993585</v>
      </c>
      <c r="G79" s="157">
        <v>84.696228356615123</v>
      </c>
      <c r="H79" s="157">
        <v>117.52078904920575</v>
      </c>
      <c r="I79" s="157">
        <v>88.046859895113599</v>
      </c>
      <c r="J79" s="157">
        <v>91.206605658761035</v>
      </c>
      <c r="K79" s="157">
        <v>94.662734584838674</v>
      </c>
      <c r="L79" s="157">
        <v>91.106534431476149</v>
      </c>
      <c r="M79" s="157">
        <v>91.164144921652408</v>
      </c>
      <c r="N79" s="157">
        <v>93.052829628012859</v>
      </c>
      <c r="O79" s="181">
        <v>99.688335348790474</v>
      </c>
      <c r="P79" s="157">
        <v>96.743492992350639</v>
      </c>
    </row>
    <row r="80" spans="1:16" ht="12.75" customHeight="1" x14ac:dyDescent="0.2">
      <c r="A80" s="182"/>
      <c r="B80" s="182" t="s">
        <v>4</v>
      </c>
      <c r="C80" s="157">
        <v>92.762944243387764</v>
      </c>
      <c r="D80" s="157">
        <v>90.170753229412682</v>
      </c>
      <c r="E80" s="157">
        <v>87.73984680123516</v>
      </c>
      <c r="F80" s="157">
        <v>96.668539024030494</v>
      </c>
      <c r="G80" s="157">
        <v>82.478401848765927</v>
      </c>
      <c r="H80" s="157">
        <v>105.58986458409139</v>
      </c>
      <c r="I80" s="157">
        <v>89.525273826787824</v>
      </c>
      <c r="J80" s="157">
        <v>86.717472006175882</v>
      </c>
      <c r="K80" s="157">
        <v>94.551678671728254</v>
      </c>
      <c r="L80" s="157">
        <v>90.223663439521189</v>
      </c>
      <c r="M80" s="157">
        <v>91.346703522697496</v>
      </c>
      <c r="N80" s="157">
        <v>92.968577830823421</v>
      </c>
      <c r="O80" s="181">
        <v>99.871502988993726</v>
      </c>
      <c r="P80" s="157">
        <v>95.858759213908996</v>
      </c>
    </row>
    <row r="81" spans="1:16" ht="12.75" customHeight="1" x14ac:dyDescent="0.2">
      <c r="A81" s="182"/>
      <c r="B81" s="182" t="s">
        <v>1</v>
      </c>
      <c r="C81" s="157">
        <v>92.907568568789486</v>
      </c>
      <c r="D81" s="157">
        <v>87.213511197064832</v>
      </c>
      <c r="E81" s="157">
        <v>90.608039872643744</v>
      </c>
      <c r="F81" s="157">
        <v>96.104040814861619</v>
      </c>
      <c r="G81" s="157">
        <v>85.913426177967338</v>
      </c>
      <c r="H81" s="157">
        <v>110.23275117800695</v>
      </c>
      <c r="I81" s="157">
        <v>92.584701423641462</v>
      </c>
      <c r="J81" s="157">
        <v>84.756401924468463</v>
      </c>
      <c r="K81" s="157">
        <v>94.307180729207843</v>
      </c>
      <c r="L81" s="157">
        <v>89.507717369632289</v>
      </c>
      <c r="M81" s="157">
        <v>90.001792354846302</v>
      </c>
      <c r="N81" s="157">
        <v>92.159262125953873</v>
      </c>
      <c r="O81" s="181">
        <v>100.87036790596984</v>
      </c>
      <c r="P81" s="157">
        <v>95.869405743413196</v>
      </c>
    </row>
    <row r="82" spans="1:16" ht="12.75" customHeight="1" x14ac:dyDescent="0.2">
      <c r="A82" s="182"/>
      <c r="B82" s="182" t="s">
        <v>2</v>
      </c>
      <c r="C82" s="157">
        <v>92.332023317705847</v>
      </c>
      <c r="D82" s="157">
        <v>87.747773169622519</v>
      </c>
      <c r="E82" s="157">
        <v>89.806770243274656</v>
      </c>
      <c r="F82" s="157">
        <v>88.772108070739918</v>
      </c>
      <c r="G82" s="157">
        <v>86.993244795763559</v>
      </c>
      <c r="H82" s="157">
        <v>108.02179311794858</v>
      </c>
      <c r="I82" s="157">
        <v>91.170338561931857</v>
      </c>
      <c r="J82" s="157">
        <v>80.868373535787143</v>
      </c>
      <c r="K82" s="157">
        <v>94.032619931085861</v>
      </c>
      <c r="L82" s="157">
        <v>90.614828609051671</v>
      </c>
      <c r="M82" s="157">
        <v>89.325277146610944</v>
      </c>
      <c r="N82" s="157">
        <v>91.748998234499936</v>
      </c>
      <c r="O82" s="181">
        <v>100.14594058894332</v>
      </c>
      <c r="P82" s="157">
        <v>95.137966215747909</v>
      </c>
    </row>
    <row r="83" spans="1:16" ht="26.25" customHeight="1" x14ac:dyDescent="0.2">
      <c r="A83" s="182">
        <v>2010</v>
      </c>
      <c r="B83" s="182" t="s">
        <v>3</v>
      </c>
      <c r="C83" s="157">
        <v>92.974251789889053</v>
      </c>
      <c r="D83" s="157">
        <v>85.926855245552346</v>
      </c>
      <c r="E83" s="157">
        <v>91.002680050435316</v>
      </c>
      <c r="F83" s="157">
        <v>91.602604679757903</v>
      </c>
      <c r="G83" s="157">
        <v>88.241022264410361</v>
      </c>
      <c r="H83" s="157">
        <v>109.9336621850055</v>
      </c>
      <c r="I83" s="157">
        <v>88.144873866625161</v>
      </c>
      <c r="J83" s="157">
        <v>86.826247193699075</v>
      </c>
      <c r="K83" s="157">
        <v>94.136295003986788</v>
      </c>
      <c r="L83" s="157">
        <v>91.459814660742325</v>
      </c>
      <c r="M83" s="157">
        <v>88.646319692459244</v>
      </c>
      <c r="N83" s="157">
        <v>92.064356654179889</v>
      </c>
      <c r="O83" s="181">
        <v>99.829712109162855</v>
      </c>
      <c r="P83" s="157">
        <v>95.661608185618888</v>
      </c>
    </row>
    <row r="84" spans="1:16" ht="12.75" customHeight="1" x14ac:dyDescent="0.2">
      <c r="A84" s="182"/>
      <c r="B84" s="182" t="s">
        <v>4</v>
      </c>
      <c r="C84" s="157">
        <v>93.889519775490029</v>
      </c>
      <c r="D84" s="157">
        <v>85.285880390090483</v>
      </c>
      <c r="E84" s="157">
        <v>92.682809239106419</v>
      </c>
      <c r="F84" s="157">
        <v>92.056699956204326</v>
      </c>
      <c r="G84" s="157">
        <v>89.988265657920522</v>
      </c>
      <c r="H84" s="157">
        <v>112.4113192697322</v>
      </c>
      <c r="I84" s="157">
        <v>90.287684710654702</v>
      </c>
      <c r="J84" s="157">
        <v>91.986546273253495</v>
      </c>
      <c r="K84" s="157">
        <v>94.535329691709109</v>
      </c>
      <c r="L84" s="157">
        <v>92.874824484988821</v>
      </c>
      <c r="M84" s="157">
        <v>88.97811787460995</v>
      </c>
      <c r="N84" s="157">
        <v>91.639364307774429</v>
      </c>
      <c r="O84" s="181">
        <v>100.64819768484077</v>
      </c>
      <c r="P84" s="157">
        <v>96.464269704960415</v>
      </c>
    </row>
    <row r="85" spans="1:16" ht="12.75" customHeight="1" x14ac:dyDescent="0.2">
      <c r="A85" s="182"/>
      <c r="B85" s="182" t="s">
        <v>1</v>
      </c>
      <c r="C85" s="157">
        <v>94.476756220585358</v>
      </c>
      <c r="D85" s="157">
        <v>89.115538455126114</v>
      </c>
      <c r="E85" s="157">
        <v>94.04414988932669</v>
      </c>
      <c r="F85" s="157">
        <v>94.531829327730691</v>
      </c>
      <c r="G85" s="157">
        <v>91.781673995939286</v>
      </c>
      <c r="H85" s="157">
        <v>112.98849582080925</v>
      </c>
      <c r="I85" s="157">
        <v>87.444542346492597</v>
      </c>
      <c r="J85" s="157">
        <v>95.102470861515641</v>
      </c>
      <c r="K85" s="157">
        <v>94.680440014764628</v>
      </c>
      <c r="L85" s="157">
        <v>93.26335855934218</v>
      </c>
      <c r="M85" s="157">
        <v>87.945983585378045</v>
      </c>
      <c r="N85" s="157">
        <v>91.760905463706308</v>
      </c>
      <c r="O85" s="181">
        <v>101.05392904212066</v>
      </c>
      <c r="P85" s="157">
        <v>96.894065412588176</v>
      </c>
    </row>
    <row r="86" spans="1:16" ht="12.75" customHeight="1" x14ac:dyDescent="0.2">
      <c r="A86" s="182"/>
      <c r="B86" s="182" t="s">
        <v>2</v>
      </c>
      <c r="C86" s="157">
        <v>93.696405515222125</v>
      </c>
      <c r="D86" s="157">
        <v>91.652344229376709</v>
      </c>
      <c r="E86" s="157">
        <v>91.797186092166854</v>
      </c>
      <c r="F86" s="157">
        <v>93.885890832495562</v>
      </c>
      <c r="G86" s="157">
        <v>89.073508296753715</v>
      </c>
      <c r="H86" s="157">
        <v>111.82689155345966</v>
      </c>
      <c r="I86" s="157">
        <v>84.612767443993619</v>
      </c>
      <c r="J86" s="157">
        <v>92.619869307227006</v>
      </c>
      <c r="K86" s="157">
        <v>94.342318606485378</v>
      </c>
      <c r="L86" s="157">
        <v>93.52540690459908</v>
      </c>
      <c r="M86" s="157">
        <v>88.84763995181207</v>
      </c>
      <c r="N86" s="157">
        <v>91.886868533196164</v>
      </c>
      <c r="O86" s="181">
        <v>99.462011928794041</v>
      </c>
      <c r="P86" s="157">
        <v>95.922251555457564</v>
      </c>
    </row>
    <row r="87" spans="1:16" ht="26.25" customHeight="1" x14ac:dyDescent="0.2">
      <c r="A87" s="182">
        <v>2011</v>
      </c>
      <c r="B87" s="182" t="s">
        <v>3</v>
      </c>
      <c r="C87" s="157">
        <v>94.316840228909925</v>
      </c>
      <c r="D87" s="157">
        <v>97.055164681696283</v>
      </c>
      <c r="E87" s="157">
        <v>93.256603678455576</v>
      </c>
      <c r="F87" s="157">
        <v>93.014087622480488</v>
      </c>
      <c r="G87" s="157">
        <v>91.888923950733883</v>
      </c>
      <c r="H87" s="157">
        <v>102.24474150933376</v>
      </c>
      <c r="I87" s="157">
        <v>90.014287306503647</v>
      </c>
      <c r="J87" s="157">
        <v>96.363179212692643</v>
      </c>
      <c r="K87" s="157">
        <v>94.437153880457018</v>
      </c>
      <c r="L87" s="157">
        <v>92.85249031824317</v>
      </c>
      <c r="M87" s="157">
        <v>88.361036015063647</v>
      </c>
      <c r="N87" s="157">
        <v>92.394093860137119</v>
      </c>
      <c r="O87" s="181">
        <v>99.697420932013401</v>
      </c>
      <c r="P87" s="157">
        <v>96.385407881974757</v>
      </c>
    </row>
    <row r="88" spans="1:16" ht="12.75" customHeight="1" x14ac:dyDescent="0.2">
      <c r="A88" s="182"/>
      <c r="B88" s="182" t="s">
        <v>4</v>
      </c>
      <c r="C88" s="157">
        <v>94.183258318128381</v>
      </c>
      <c r="D88" s="157">
        <v>100.07403668391072</v>
      </c>
      <c r="E88" s="157">
        <v>95.14153835852585</v>
      </c>
      <c r="F88" s="157">
        <v>98.576986297622113</v>
      </c>
      <c r="G88" s="157">
        <v>92.551103678090215</v>
      </c>
      <c r="H88" s="157">
        <v>112.85806033959928</v>
      </c>
      <c r="I88" s="157">
        <v>87.252543918412073</v>
      </c>
      <c r="J88" s="157">
        <v>95.372604827127148</v>
      </c>
      <c r="K88" s="157">
        <v>93.860192940493093</v>
      </c>
      <c r="L88" s="157">
        <v>93.127907773981264</v>
      </c>
      <c r="M88" s="157">
        <v>88.676590636477101</v>
      </c>
      <c r="N88" s="157">
        <v>91.305583408113833</v>
      </c>
      <c r="O88" s="181">
        <v>98.962910405302097</v>
      </c>
      <c r="P88" s="157">
        <v>96.077733414284637</v>
      </c>
    </row>
    <row r="89" spans="1:16" ht="12.75" customHeight="1" x14ac:dyDescent="0.2">
      <c r="A89" s="182"/>
      <c r="B89" s="182" t="s">
        <v>1</v>
      </c>
      <c r="C89" s="157">
        <v>94.361138141928009</v>
      </c>
      <c r="D89" s="157">
        <v>99.510647069567042</v>
      </c>
      <c r="E89" s="157">
        <v>93.647957514450127</v>
      </c>
      <c r="F89" s="157">
        <v>100.77437576545471</v>
      </c>
      <c r="G89" s="157">
        <v>90.147159049510904</v>
      </c>
      <c r="H89" s="157">
        <v>111.37583811818847</v>
      </c>
      <c r="I89" s="157">
        <v>86.829373581210845</v>
      </c>
      <c r="J89" s="157">
        <v>94.106833808868913</v>
      </c>
      <c r="K89" s="157">
        <v>94.536041820552796</v>
      </c>
      <c r="L89" s="157">
        <v>93.232177579582867</v>
      </c>
      <c r="M89" s="157">
        <v>89.843621929790075</v>
      </c>
      <c r="N89" s="157">
        <v>92.365391714864742</v>
      </c>
      <c r="O89" s="181">
        <v>99.365015673860341</v>
      </c>
      <c r="P89" s="157">
        <v>96.197025019235824</v>
      </c>
    </row>
    <row r="90" spans="1:16" ht="12.75" customHeight="1" x14ac:dyDescent="0.2">
      <c r="A90" s="182"/>
      <c r="B90" s="182" t="s">
        <v>2</v>
      </c>
      <c r="C90" s="157">
        <v>94.942455201068682</v>
      </c>
      <c r="D90" s="157">
        <v>93.93367290706847</v>
      </c>
      <c r="E90" s="157">
        <v>95.053281516303315</v>
      </c>
      <c r="F90" s="157">
        <v>104.11279757317338</v>
      </c>
      <c r="G90" s="157">
        <v>91.805757551438987</v>
      </c>
      <c r="H90" s="157">
        <v>107.4934038126286</v>
      </c>
      <c r="I90" s="157">
        <v>88.298648210173894</v>
      </c>
      <c r="J90" s="157">
        <v>95.1254807219957</v>
      </c>
      <c r="K90" s="157">
        <v>95.00562696253651</v>
      </c>
      <c r="L90" s="157">
        <v>93.510043752280339</v>
      </c>
      <c r="M90" s="157">
        <v>90.291127024128585</v>
      </c>
      <c r="N90" s="157">
        <v>92.574099347483809</v>
      </c>
      <c r="O90" s="181">
        <v>100.235629447566</v>
      </c>
      <c r="P90" s="157">
        <v>96.72718369093765</v>
      </c>
    </row>
    <row r="91" spans="1:16" ht="26.25" customHeight="1" x14ac:dyDescent="0.2">
      <c r="A91" s="182">
        <v>2012</v>
      </c>
      <c r="B91" s="182" t="s">
        <v>3</v>
      </c>
      <c r="C91" s="157">
        <v>94.136073072789117</v>
      </c>
      <c r="D91" s="157">
        <v>88.866985694310614</v>
      </c>
      <c r="E91" s="157">
        <v>95.933947038625078</v>
      </c>
      <c r="F91" s="157">
        <v>104.59888991903817</v>
      </c>
      <c r="G91" s="157">
        <v>92.620732950440555</v>
      </c>
      <c r="H91" s="157">
        <v>111.24700696897833</v>
      </c>
      <c r="I91" s="157">
        <v>87.721841072746741</v>
      </c>
      <c r="J91" s="157">
        <v>86.915904410290537</v>
      </c>
      <c r="K91" s="157">
        <v>94.477629765858026</v>
      </c>
      <c r="L91" s="157">
        <v>94.042625071694843</v>
      </c>
      <c r="M91" s="157">
        <v>88.807699681798937</v>
      </c>
      <c r="N91" s="157">
        <v>92.442795346542098</v>
      </c>
      <c r="O91" s="181">
        <v>99.001980403478129</v>
      </c>
      <c r="P91" s="157">
        <v>95.843785185278847</v>
      </c>
    </row>
    <row r="92" spans="1:16" ht="12.75" customHeight="1" x14ac:dyDescent="0.2">
      <c r="A92" s="182"/>
      <c r="B92" s="182" t="s">
        <v>4</v>
      </c>
      <c r="C92" s="157">
        <v>94.538617420296077</v>
      </c>
      <c r="D92" s="157">
        <v>82.792716946926134</v>
      </c>
      <c r="E92" s="157">
        <v>95.214506117011382</v>
      </c>
      <c r="F92" s="157">
        <v>105.29582981786984</v>
      </c>
      <c r="G92" s="157">
        <v>93.160926260245617</v>
      </c>
      <c r="H92" s="157">
        <v>100.34172849873489</v>
      </c>
      <c r="I92" s="157">
        <v>85.193373388939051</v>
      </c>
      <c r="J92" s="157">
        <v>85.137775651445821</v>
      </c>
      <c r="K92" s="157">
        <v>95.397347708590232</v>
      </c>
      <c r="L92" s="157">
        <v>93.196504591481954</v>
      </c>
      <c r="M92" s="157">
        <v>88.935527206429455</v>
      </c>
      <c r="N92" s="157">
        <v>94.038552018276292</v>
      </c>
      <c r="O92" s="181">
        <v>100.32394394214371</v>
      </c>
      <c r="P92" s="157">
        <v>96.191589609024376</v>
      </c>
    </row>
    <row r="93" spans="1:16" ht="12.75" customHeight="1" x14ac:dyDescent="0.2">
      <c r="A93" s="182"/>
      <c r="B93" s="182" t="s">
        <v>1</v>
      </c>
      <c r="C93" s="157">
        <v>94.583270198165906</v>
      </c>
      <c r="D93" s="157">
        <v>80.642407511725978</v>
      </c>
      <c r="E93" s="157">
        <v>95.879816831265899</v>
      </c>
      <c r="F93" s="157">
        <v>109.90270269662399</v>
      </c>
      <c r="G93" s="157">
        <v>92.801209110643313</v>
      </c>
      <c r="H93" s="157">
        <v>105.84113647658867</v>
      </c>
      <c r="I93" s="157">
        <v>82.641377703009326</v>
      </c>
      <c r="J93" s="157">
        <v>85.93855803786839</v>
      </c>
      <c r="K93" s="157">
        <v>95.282786639973637</v>
      </c>
      <c r="L93" s="157">
        <v>93.623493922490169</v>
      </c>
      <c r="M93" s="157">
        <v>87.426452153857937</v>
      </c>
      <c r="N93" s="157">
        <v>93.958049806076545</v>
      </c>
      <c r="O93" s="181">
        <v>100.33249626565407</v>
      </c>
      <c r="P93" s="157">
        <v>96.173222572596359</v>
      </c>
    </row>
    <row r="94" spans="1:16" ht="12.75" customHeight="1" x14ac:dyDescent="0.2">
      <c r="A94" s="182"/>
      <c r="B94" s="182" t="s">
        <v>2</v>
      </c>
      <c r="C94" s="157">
        <v>95.643730566742406</v>
      </c>
      <c r="D94" s="157">
        <v>82.252278328085083</v>
      </c>
      <c r="E94" s="157">
        <v>96.954710382667386</v>
      </c>
      <c r="F94" s="157">
        <v>109.12089344199845</v>
      </c>
      <c r="G94" s="157">
        <v>94.097165893124313</v>
      </c>
      <c r="H94" s="157">
        <v>110.07724162597762</v>
      </c>
      <c r="I94" s="157">
        <v>81.854606945121645</v>
      </c>
      <c r="J94" s="157">
        <v>90.870974462385092</v>
      </c>
      <c r="K94" s="157">
        <v>96.028212508737596</v>
      </c>
      <c r="L94" s="157">
        <v>93.784121110983875</v>
      </c>
      <c r="M94" s="157">
        <v>89.859841913146639</v>
      </c>
      <c r="N94" s="157">
        <v>94.582449420227448</v>
      </c>
      <c r="O94" s="181">
        <v>100.99009094087424</v>
      </c>
      <c r="P94" s="157">
        <v>97.187078972206734</v>
      </c>
    </row>
    <row r="95" spans="1:16" ht="26.25" customHeight="1" x14ac:dyDescent="0.2">
      <c r="A95" s="182">
        <v>2013</v>
      </c>
      <c r="B95" s="182" t="s">
        <v>3</v>
      </c>
      <c r="C95" s="157">
        <v>95.776370503525953</v>
      </c>
      <c r="D95" s="157">
        <v>84.7736990804231</v>
      </c>
      <c r="E95" s="157">
        <v>97.145368405307266</v>
      </c>
      <c r="F95" s="157">
        <v>113.61751589228491</v>
      </c>
      <c r="G95" s="157">
        <v>93.904544614900601</v>
      </c>
      <c r="H95" s="157">
        <v>105.97118575574623</v>
      </c>
      <c r="I95" s="157">
        <v>83.465144955981657</v>
      </c>
      <c r="J95" s="157">
        <v>90.91729426062507</v>
      </c>
      <c r="K95" s="157">
        <v>96.106988644620088</v>
      </c>
      <c r="L95" s="157">
        <v>93.722871931567809</v>
      </c>
      <c r="M95" s="157">
        <v>90.313280148302525</v>
      </c>
      <c r="N95" s="157">
        <v>95.428375705772126</v>
      </c>
      <c r="O95" s="181">
        <v>100.12189594995509</v>
      </c>
      <c r="P95" s="157">
        <v>97.257424931964437</v>
      </c>
    </row>
    <row r="96" spans="1:16" ht="12.75" customHeight="1" x14ac:dyDescent="0.2">
      <c r="A96" s="182"/>
      <c r="B96" s="182" t="s">
        <v>4</v>
      </c>
      <c r="C96" s="157">
        <v>96.512134885429603</v>
      </c>
      <c r="D96" s="157">
        <v>89.561748291256166</v>
      </c>
      <c r="E96" s="157">
        <v>98.863104425921762</v>
      </c>
      <c r="F96" s="157">
        <v>106.26666934611848</v>
      </c>
      <c r="G96" s="157">
        <v>95.801104604678571</v>
      </c>
      <c r="H96" s="157">
        <v>118.47906642525344</v>
      </c>
      <c r="I96" s="157">
        <v>83.278026859061256</v>
      </c>
      <c r="J96" s="157">
        <v>92.044071914608523</v>
      </c>
      <c r="K96" s="157">
        <v>96.51409352829134</v>
      </c>
      <c r="L96" s="157">
        <v>95.134353956697908</v>
      </c>
      <c r="M96" s="157">
        <v>90.67877985423489</v>
      </c>
      <c r="N96" s="157">
        <v>95.907098269946388</v>
      </c>
      <c r="O96" s="181">
        <v>99.912427197271896</v>
      </c>
      <c r="P96" s="157">
        <v>97.939723549038192</v>
      </c>
    </row>
    <row r="97" spans="1:18" ht="12.75" customHeight="1" x14ac:dyDescent="0.2">
      <c r="A97" s="182"/>
      <c r="B97" s="182" t="s">
        <v>1</v>
      </c>
      <c r="C97" s="157">
        <v>96.945261955076603</v>
      </c>
      <c r="D97" s="157">
        <v>94.372621848473813</v>
      </c>
      <c r="E97" s="157">
        <v>97.908312891793429</v>
      </c>
      <c r="F97" s="157">
        <v>103.98966656202511</v>
      </c>
      <c r="G97" s="157">
        <v>96.028447750095594</v>
      </c>
      <c r="H97" s="157">
        <v>111.88180753349751</v>
      </c>
      <c r="I97" s="157">
        <v>83.305364163875737</v>
      </c>
      <c r="J97" s="157">
        <v>93.609936154070539</v>
      </c>
      <c r="K97" s="157">
        <v>97.074745206646725</v>
      </c>
      <c r="L97" s="157">
        <v>95.775875764972199</v>
      </c>
      <c r="M97" s="157">
        <v>92.061980581924729</v>
      </c>
      <c r="N97" s="157">
        <v>96.910141544483892</v>
      </c>
      <c r="O97" s="181">
        <v>99.638288892260178</v>
      </c>
      <c r="P97" s="157">
        <v>98.287476619588475</v>
      </c>
    </row>
    <row r="98" spans="1:18" ht="12.75" customHeight="1" x14ac:dyDescent="0.2">
      <c r="A98" s="182"/>
      <c r="B98" s="182" t="s">
        <v>2</v>
      </c>
      <c r="C98" s="157">
        <v>97.385834563639506</v>
      </c>
      <c r="D98" s="157">
        <v>96.403688685749046</v>
      </c>
      <c r="E98" s="157">
        <v>98.552901654955122</v>
      </c>
      <c r="F98" s="157">
        <v>109.55973497526659</v>
      </c>
      <c r="G98" s="157">
        <v>96.183753416534387</v>
      </c>
      <c r="H98" s="157">
        <v>110.95100651955597</v>
      </c>
      <c r="I98" s="157">
        <v>82.199291334770251</v>
      </c>
      <c r="J98" s="157">
        <v>93.324285027851118</v>
      </c>
      <c r="K98" s="157">
        <v>97.50026369955863</v>
      </c>
      <c r="L98" s="157">
        <v>96.158091080551088</v>
      </c>
      <c r="M98" s="157">
        <v>94.302601998775586</v>
      </c>
      <c r="N98" s="157">
        <v>97.322500091241508</v>
      </c>
      <c r="O98" s="181">
        <v>99.512020645328505</v>
      </c>
      <c r="P98" s="157">
        <v>98.64212302521949</v>
      </c>
    </row>
    <row r="99" spans="1:18" ht="26.25" customHeight="1" x14ac:dyDescent="0.2">
      <c r="A99" s="90">
        <v>2014</v>
      </c>
      <c r="B99" s="90" t="s">
        <v>3</v>
      </c>
      <c r="C99" s="157">
        <v>97.793013004516567</v>
      </c>
      <c r="D99" s="157">
        <v>99.44763925259096</v>
      </c>
      <c r="E99" s="157">
        <v>101.37679039136724</v>
      </c>
      <c r="F99" s="157">
        <v>116.52462508105442</v>
      </c>
      <c r="G99" s="157">
        <v>99.563607227178181</v>
      </c>
      <c r="H99" s="157">
        <v>108.85697315534507</v>
      </c>
      <c r="I99" s="157">
        <v>84.581308365833038</v>
      </c>
      <c r="J99" s="157">
        <v>91.225281885819186</v>
      </c>
      <c r="K99" s="157">
        <v>97.524897924273901</v>
      </c>
      <c r="L99" s="157">
        <v>96.128400767484777</v>
      </c>
      <c r="M99" s="157">
        <v>95.057390060161396</v>
      </c>
      <c r="N99" s="157">
        <v>97.089557140948102</v>
      </c>
      <c r="O99" s="181">
        <v>99.622055051361102</v>
      </c>
      <c r="P99" s="157">
        <v>98.962315485520804</v>
      </c>
    </row>
    <row r="100" spans="1:18" x14ac:dyDescent="0.2">
      <c r="A100" s="90"/>
      <c r="B100" s="90" t="s">
        <v>4</v>
      </c>
      <c r="C100" s="157">
        <v>98.435360867442299</v>
      </c>
      <c r="D100" s="157">
        <v>99.275234173757909</v>
      </c>
      <c r="E100" s="157">
        <v>101.87426117408637</v>
      </c>
      <c r="F100" s="157">
        <v>123.79654473950606</v>
      </c>
      <c r="G100" s="157">
        <v>99.87604976865677</v>
      </c>
      <c r="H100" s="157">
        <v>106.02334591325952</v>
      </c>
      <c r="I100" s="157">
        <v>83.966854335972954</v>
      </c>
      <c r="J100" s="157">
        <v>91.100018990170966</v>
      </c>
      <c r="K100" s="157">
        <v>98.280046209111518</v>
      </c>
      <c r="L100" s="157">
        <v>96.563859410514624</v>
      </c>
      <c r="M100" s="157">
        <v>96.35911554716651</v>
      </c>
      <c r="N100" s="157">
        <v>98.556759382323804</v>
      </c>
      <c r="O100" s="181">
        <v>99.518935530045752</v>
      </c>
      <c r="P100" s="157">
        <v>99.51967210293391</v>
      </c>
    </row>
    <row r="101" spans="1:18" ht="12.75" customHeight="1" x14ac:dyDescent="0.2">
      <c r="A101" s="90"/>
      <c r="B101" s="90" t="s">
        <v>1</v>
      </c>
      <c r="C101" s="157">
        <v>99.181222728285519</v>
      </c>
      <c r="D101" s="157">
        <v>100.12352549602547</v>
      </c>
      <c r="E101" s="157">
        <v>102.14942187344803</v>
      </c>
      <c r="F101" s="157">
        <v>123.76882304190029</v>
      </c>
      <c r="G101" s="157">
        <v>102.16218292592767</v>
      </c>
      <c r="H101" s="157">
        <v>99.158922567731707</v>
      </c>
      <c r="I101" s="157">
        <v>82.832601146446976</v>
      </c>
      <c r="J101" s="157">
        <v>96.031109182747542</v>
      </c>
      <c r="K101" s="157">
        <v>98.785736599887002</v>
      </c>
      <c r="L101" s="157">
        <v>97.378730672987018</v>
      </c>
      <c r="M101" s="157">
        <v>95.61727704598556</v>
      </c>
      <c r="N101" s="157">
        <v>98.908483129652907</v>
      </c>
      <c r="O101" s="181">
        <v>100.44354664874842</v>
      </c>
      <c r="P101" s="157">
        <v>100.15482127890725</v>
      </c>
    </row>
    <row r="102" spans="1:18" ht="12.75" customHeight="1" x14ac:dyDescent="0.2">
      <c r="A102" s="90"/>
      <c r="B102" s="90" t="s">
        <v>2</v>
      </c>
      <c r="C102" s="157">
        <v>99.246837007234646</v>
      </c>
      <c r="D102" s="157">
        <v>103.70165587884451</v>
      </c>
      <c r="E102" s="157">
        <v>103.0868830531935</v>
      </c>
      <c r="F102" s="157">
        <v>123.64601715391412</v>
      </c>
      <c r="G102" s="157">
        <v>102.79732874671195</v>
      </c>
      <c r="H102" s="157">
        <v>102.14652831033936</v>
      </c>
      <c r="I102" s="157">
        <v>84.019093500662279</v>
      </c>
      <c r="J102" s="157">
        <v>95.673095855982098</v>
      </c>
      <c r="K102" s="157">
        <v>98.627421201952515</v>
      </c>
      <c r="L102" s="157">
        <v>97.450663296797032</v>
      </c>
      <c r="M102" s="157">
        <v>98.706198371988748</v>
      </c>
      <c r="N102" s="157">
        <v>98.733232753805879</v>
      </c>
      <c r="O102" s="181">
        <v>99.106428515225531</v>
      </c>
      <c r="P102" s="157">
        <v>100.1023542336481</v>
      </c>
    </row>
    <row r="103" spans="1:18" ht="24.75" customHeight="1" x14ac:dyDescent="0.2">
      <c r="A103" s="90">
        <v>2015</v>
      </c>
      <c r="B103" s="90" t="s">
        <v>3</v>
      </c>
      <c r="C103" s="157">
        <v>99.4290708317222</v>
      </c>
      <c r="D103" s="157">
        <v>99.895271077619967</v>
      </c>
      <c r="E103" s="157">
        <v>103.53180164540761</v>
      </c>
      <c r="F103" s="157">
        <v>119.91172912663893</v>
      </c>
      <c r="G103" s="157">
        <v>102.17299103095448</v>
      </c>
      <c r="H103" s="157">
        <v>105.76048641471114</v>
      </c>
      <c r="I103" s="157">
        <v>90.152652980171467</v>
      </c>
      <c r="J103" s="157">
        <v>97.618388228262461</v>
      </c>
      <c r="K103" s="157">
        <v>98.677663502253736</v>
      </c>
      <c r="L103" s="157">
        <v>97.455072961589948</v>
      </c>
      <c r="M103" s="157">
        <v>100.24509511667769</v>
      </c>
      <c r="N103" s="157">
        <v>98.093426821874445</v>
      </c>
      <c r="O103" s="181">
        <v>99.523968268199226</v>
      </c>
      <c r="P103" s="157">
        <v>100.16749698947</v>
      </c>
    </row>
    <row r="104" spans="1:18" ht="15.75" customHeight="1" x14ac:dyDescent="0.2">
      <c r="A104" s="90"/>
      <c r="B104" s="90" t="s">
        <v>4</v>
      </c>
      <c r="C104" s="157">
        <v>99.091988836200898</v>
      </c>
      <c r="D104" s="157">
        <v>99.946097514138884</v>
      </c>
      <c r="E104" s="157">
        <v>102.36529019731496</v>
      </c>
      <c r="F104" s="157">
        <v>113.83727866109631</v>
      </c>
      <c r="G104" s="157">
        <v>100.03202725109176</v>
      </c>
      <c r="H104" s="157">
        <v>109.8457573918778</v>
      </c>
      <c r="I104" s="157">
        <v>90.980188494931667</v>
      </c>
      <c r="J104" s="157">
        <v>98.011779771256144</v>
      </c>
      <c r="K104" s="157">
        <v>98.455680241756269</v>
      </c>
      <c r="L104" s="157">
        <v>97.900068317863784</v>
      </c>
      <c r="M104" s="157">
        <v>98.818799134801665</v>
      </c>
      <c r="N104" s="157">
        <v>97.890958069799609</v>
      </c>
      <c r="O104" s="181">
        <v>99.300508322344015</v>
      </c>
      <c r="P104" s="157">
        <v>99.709931469681507</v>
      </c>
    </row>
    <row r="105" spans="1:18" ht="15" customHeight="1" x14ac:dyDescent="0.2">
      <c r="A105" s="90"/>
      <c r="B105" s="90" t="s">
        <v>1</v>
      </c>
      <c r="C105" s="157">
        <v>98.874371729088423</v>
      </c>
      <c r="D105" s="157">
        <v>99.563074434114341</v>
      </c>
      <c r="E105" s="157">
        <v>100.29255583047993</v>
      </c>
      <c r="F105" s="157">
        <v>108.61386959635063</v>
      </c>
      <c r="G105" s="157">
        <v>100.27463425720292</v>
      </c>
      <c r="H105" s="157">
        <v>99.993976330414696</v>
      </c>
      <c r="I105" s="157">
        <v>91.067818239692059</v>
      </c>
      <c r="J105" s="157">
        <v>99.805665994024821</v>
      </c>
      <c r="K105" s="157">
        <v>98.479491271337352</v>
      </c>
      <c r="L105" s="157">
        <v>98.817715221997886</v>
      </c>
      <c r="M105" s="157">
        <v>98.541100209694036</v>
      </c>
      <c r="N105" s="157">
        <v>97.556305124465524</v>
      </c>
      <c r="O105" s="181">
        <v>99.346110129478774</v>
      </c>
      <c r="P105" s="157">
        <v>99.344427496444524</v>
      </c>
    </row>
    <row r="106" spans="1:18" ht="15" customHeight="1" x14ac:dyDescent="0.2">
      <c r="A106" s="90"/>
      <c r="B106" s="90" t="s">
        <v>2</v>
      </c>
      <c r="C106" s="157">
        <v>99.253200677155377</v>
      </c>
      <c r="D106" s="157">
        <v>97.546789908105808</v>
      </c>
      <c r="E106" s="157">
        <v>101.58700308359383</v>
      </c>
      <c r="F106" s="157">
        <v>108.37212487051072</v>
      </c>
      <c r="G106" s="157">
        <v>102.25632285130922</v>
      </c>
      <c r="H106" s="157">
        <v>100.21100221662724</v>
      </c>
      <c r="I106" s="157">
        <v>91.398762823587788</v>
      </c>
      <c r="J106" s="157">
        <v>98.850186506468589</v>
      </c>
      <c r="K106" s="157">
        <v>98.808444096221365</v>
      </c>
      <c r="L106" s="157">
        <v>98.51507081061331</v>
      </c>
      <c r="M106" s="157">
        <v>100.00964329923056</v>
      </c>
      <c r="N106" s="157">
        <v>97.839163794377953</v>
      </c>
      <c r="O106" s="181">
        <v>99.719463526035995</v>
      </c>
      <c r="P106" s="157">
        <v>99.578398845789494</v>
      </c>
    </row>
    <row r="107" spans="1:18" ht="24.75" customHeight="1" x14ac:dyDescent="0.2">
      <c r="A107" s="90">
        <v>2016</v>
      </c>
      <c r="B107" s="90" t="s">
        <v>3</v>
      </c>
      <c r="C107" s="157">
        <v>99.356248034637517</v>
      </c>
      <c r="D107" s="157">
        <v>97.619517118193698</v>
      </c>
      <c r="E107" s="157">
        <v>99.919771555394789</v>
      </c>
      <c r="F107" s="157">
        <v>98.518269014161646</v>
      </c>
      <c r="G107" s="157">
        <v>99.820932047003723</v>
      </c>
      <c r="H107" s="157">
        <v>103.09579686654862</v>
      </c>
      <c r="I107" s="157">
        <v>95.694838986421317</v>
      </c>
      <c r="J107" s="157">
        <v>98.324618918640596</v>
      </c>
      <c r="K107" s="157">
        <v>99.343291669604511</v>
      </c>
      <c r="L107" s="157">
        <v>100.56516048181257</v>
      </c>
      <c r="M107" s="157">
        <v>99.103490220837614</v>
      </c>
      <c r="N107" s="157">
        <v>98.561719252755623</v>
      </c>
      <c r="O107" s="181">
        <v>99.68220670717055</v>
      </c>
      <c r="P107" s="157">
        <v>99.535404164045559</v>
      </c>
    </row>
    <row r="108" spans="1:18" ht="15" customHeight="1" x14ac:dyDescent="0.2">
      <c r="A108" s="90"/>
      <c r="B108" s="90" t="s">
        <v>4</v>
      </c>
      <c r="C108" s="157">
        <v>99.86972477611522</v>
      </c>
      <c r="D108" s="157">
        <v>98.512825995226308</v>
      </c>
      <c r="E108" s="157">
        <v>100.68601736232212</v>
      </c>
      <c r="F108" s="157">
        <v>98.779488652880858</v>
      </c>
      <c r="G108" s="157">
        <v>101.56789489520374</v>
      </c>
      <c r="H108" s="157">
        <v>99.011076643207133</v>
      </c>
      <c r="I108" s="157">
        <v>99.864451716100575</v>
      </c>
      <c r="J108" s="157">
        <v>99.23439333362532</v>
      </c>
      <c r="K108" s="157">
        <v>99.763503238584462</v>
      </c>
      <c r="L108" s="157">
        <v>100.39496598454699</v>
      </c>
      <c r="M108" s="157">
        <v>98.934396680052487</v>
      </c>
      <c r="N108" s="157">
        <v>99.579236203914519</v>
      </c>
      <c r="O108" s="181">
        <v>99.904840869760349</v>
      </c>
      <c r="P108" s="157">
        <v>99.903102123043965</v>
      </c>
    </row>
    <row r="109" spans="1:18" ht="15" customHeight="1" x14ac:dyDescent="0.2">
      <c r="A109" s="90"/>
      <c r="B109" s="90" t="s">
        <v>1</v>
      </c>
      <c r="C109" s="157">
        <v>100.4190476954146</v>
      </c>
      <c r="D109" s="157">
        <v>100.31492221834469</v>
      </c>
      <c r="E109" s="157">
        <v>100.11728237987361</v>
      </c>
      <c r="F109" s="157">
        <v>101.07233585891184</v>
      </c>
      <c r="G109" s="157">
        <v>99.557878528951704</v>
      </c>
      <c r="H109" s="157">
        <v>100.9576818528228</v>
      </c>
      <c r="I109" s="157">
        <v>101.38086093445679</v>
      </c>
      <c r="J109" s="157">
        <v>100.19523351482785</v>
      </c>
      <c r="K109" s="157">
        <v>100.50350196766648</v>
      </c>
      <c r="L109" s="157">
        <v>99.833563239279016</v>
      </c>
      <c r="M109" s="157">
        <v>100.40018335131587</v>
      </c>
      <c r="N109" s="157">
        <v>100.96731813101182</v>
      </c>
      <c r="O109" s="181">
        <v>100.35100413313464</v>
      </c>
      <c r="P109" s="157">
        <v>100.35929993993949</v>
      </c>
      <c r="Q109" s="172"/>
      <c r="R109" s="172"/>
    </row>
    <row r="110" spans="1:18" ht="15" customHeight="1" x14ac:dyDescent="0.2">
      <c r="A110" s="90"/>
      <c r="B110" s="90" t="s">
        <v>2</v>
      </c>
      <c r="C110" s="157">
        <v>100.35497949383267</v>
      </c>
      <c r="D110" s="157">
        <v>103.55273466823539</v>
      </c>
      <c r="E110" s="157">
        <v>99.276928702409492</v>
      </c>
      <c r="F110" s="157">
        <v>101.6299064740456</v>
      </c>
      <c r="G110" s="157">
        <v>99.053294528840809</v>
      </c>
      <c r="H110" s="157">
        <v>96.935444637421455</v>
      </c>
      <c r="I110" s="157">
        <v>103.05984836302136</v>
      </c>
      <c r="J110" s="157">
        <v>102.24575423290621</v>
      </c>
      <c r="K110" s="157">
        <v>100.38970312414449</v>
      </c>
      <c r="L110" s="157">
        <v>99.206310294361472</v>
      </c>
      <c r="M110" s="157">
        <v>101.56192974779397</v>
      </c>
      <c r="N110" s="157">
        <v>100.89172641231805</v>
      </c>
      <c r="O110" s="181">
        <v>100.06194828993449</v>
      </c>
      <c r="P110" s="157">
        <v>100.20219377297099</v>
      </c>
    </row>
    <row r="111" spans="1:18" ht="26.25" customHeight="1" x14ac:dyDescent="0.2">
      <c r="A111" s="90">
        <v>2017</v>
      </c>
      <c r="B111" s="120" t="s">
        <v>3</v>
      </c>
      <c r="C111" s="157">
        <v>100.90352520121444</v>
      </c>
      <c r="D111" s="157">
        <v>104.74138274065729</v>
      </c>
      <c r="E111" s="157">
        <v>101.33340062031085</v>
      </c>
      <c r="F111" s="157">
        <v>103.68611189735171</v>
      </c>
      <c r="G111" s="157">
        <v>102.60447660620012</v>
      </c>
      <c r="H111" s="157">
        <v>94.770260798589007</v>
      </c>
      <c r="I111" s="157">
        <v>104.06965331980315</v>
      </c>
      <c r="J111" s="157">
        <v>102.80930611622685</v>
      </c>
      <c r="K111" s="157">
        <v>100.59167082980537</v>
      </c>
      <c r="L111" s="157">
        <v>99.826726317193518</v>
      </c>
      <c r="M111" s="157">
        <v>101.2528947142556</v>
      </c>
      <c r="N111" s="157">
        <v>100.95716670653231</v>
      </c>
      <c r="O111" s="181">
        <v>100.36262283463938</v>
      </c>
      <c r="P111" s="157">
        <v>100.65649303785491</v>
      </c>
      <c r="Q111" s="173"/>
      <c r="R111" s="173"/>
    </row>
    <row r="112" spans="1:18" x14ac:dyDescent="0.2">
      <c r="A112" s="90"/>
      <c r="B112" s="90" t="s">
        <v>4</v>
      </c>
      <c r="C112" s="157">
        <v>100.95385684629987</v>
      </c>
      <c r="D112" s="157">
        <v>106.26556572889285</v>
      </c>
      <c r="E112" s="157">
        <v>101.34872858855886</v>
      </c>
      <c r="F112" s="157">
        <v>104.58706400825102</v>
      </c>
      <c r="G112" s="157">
        <v>101.83440819918999</v>
      </c>
      <c r="H112" s="157">
        <v>97.711728903634736</v>
      </c>
      <c r="I112" s="157">
        <v>101.98330042942402</v>
      </c>
      <c r="J112" s="157">
        <v>104.37513534873329</v>
      </c>
      <c r="K112" s="157">
        <v>100.5124311501723</v>
      </c>
      <c r="L112" s="157">
        <v>100.3083045697005</v>
      </c>
      <c r="M112" s="157">
        <v>101.15409412461034</v>
      </c>
      <c r="N112" s="157">
        <v>100.48449620193125</v>
      </c>
      <c r="O112" s="181">
        <v>100.45140771323615</v>
      </c>
      <c r="P112" s="157">
        <v>100.61341669930962</v>
      </c>
      <c r="Q112" s="173"/>
      <c r="R112" s="173"/>
    </row>
    <row r="113" spans="1:18" ht="15" customHeight="1" x14ac:dyDescent="0.2">
      <c r="A113" s="90"/>
      <c r="B113" s="127" t="s">
        <v>1</v>
      </c>
      <c r="C113" s="157">
        <v>101.15352856252994</v>
      </c>
      <c r="D113" s="157">
        <v>106.52288836072498</v>
      </c>
      <c r="E113" s="157">
        <v>102.14304790010091</v>
      </c>
      <c r="F113" s="157">
        <v>106.2281141378526</v>
      </c>
      <c r="G113" s="157">
        <v>100.74917655853287</v>
      </c>
      <c r="H113" s="157">
        <v>105.07843754841278</v>
      </c>
      <c r="I113" s="157">
        <v>100.21972158180651</v>
      </c>
      <c r="J113" s="157">
        <v>102.9365830855737</v>
      </c>
      <c r="K113" s="157">
        <v>100.70509700214747</v>
      </c>
      <c r="L113" s="157">
        <v>101.3567138449496</v>
      </c>
      <c r="M113" s="157">
        <v>100.33095704285395</v>
      </c>
      <c r="N113" s="157">
        <v>100.60507170630549</v>
      </c>
      <c r="O113" s="181">
        <v>100.59994190662516</v>
      </c>
      <c r="P113" s="157">
        <v>100.75066239297561</v>
      </c>
    </row>
    <row r="114" spans="1:18" ht="15" customHeight="1" x14ac:dyDescent="0.2">
      <c r="A114" s="90"/>
      <c r="B114" s="138" t="s">
        <v>2</v>
      </c>
      <c r="C114" s="157">
        <v>101.47578961236839</v>
      </c>
      <c r="D114" s="157">
        <v>105.73722229922649</v>
      </c>
      <c r="E114" s="157">
        <v>103.19186581133438</v>
      </c>
      <c r="F114" s="157">
        <v>105.75142148937879</v>
      </c>
      <c r="G114" s="157">
        <v>102.36321881510604</v>
      </c>
      <c r="H114" s="157">
        <v>105.40135254750778</v>
      </c>
      <c r="I114" s="157">
        <v>100.79805361958431</v>
      </c>
      <c r="J114" s="157">
        <v>103.38889867651825</v>
      </c>
      <c r="K114" s="157">
        <v>100.87280920257214</v>
      </c>
      <c r="L114" s="157">
        <v>101.97527203902463</v>
      </c>
      <c r="M114" s="157">
        <v>101.28478232334291</v>
      </c>
      <c r="N114" s="157">
        <v>100.60855323203118</v>
      </c>
      <c r="O114" s="181">
        <v>100.48124493974647</v>
      </c>
      <c r="P114" s="157">
        <v>101.00976639711773</v>
      </c>
    </row>
    <row r="115" spans="1:18" ht="26.25" customHeight="1" x14ac:dyDescent="0.2">
      <c r="A115" s="90">
        <v>2018</v>
      </c>
      <c r="B115" s="138" t="s">
        <v>3</v>
      </c>
      <c r="C115" s="157">
        <v>101.95458717961759</v>
      </c>
      <c r="D115" s="157">
        <v>105.24422543249722</v>
      </c>
      <c r="E115" s="157">
        <v>104.37121899533827</v>
      </c>
      <c r="F115" s="157">
        <v>104.03082464374629</v>
      </c>
      <c r="G115" s="157">
        <v>105.06559093271039</v>
      </c>
      <c r="H115" s="157">
        <v>104.02790780448187</v>
      </c>
      <c r="I115" s="157">
        <v>100.44464972791799</v>
      </c>
      <c r="J115" s="157">
        <v>101.83705790685134</v>
      </c>
      <c r="K115" s="157">
        <v>101.36528199064092</v>
      </c>
      <c r="L115" s="157">
        <v>102.24252598781119</v>
      </c>
      <c r="M115" s="157">
        <v>101.96855527944254</v>
      </c>
      <c r="N115" s="157">
        <v>101.28981257940397</v>
      </c>
      <c r="O115" s="181">
        <v>100.81446177544433</v>
      </c>
      <c r="P115" s="157">
        <v>101.42427566195954</v>
      </c>
      <c r="Q115" s="174"/>
      <c r="R115" s="174"/>
    </row>
    <row r="116" spans="1:18" ht="15" customHeight="1" x14ac:dyDescent="0.2">
      <c r="A116" s="90"/>
      <c r="B116" s="90" t="s">
        <v>4</v>
      </c>
      <c r="C116" s="157">
        <v>102.52260312927271</v>
      </c>
      <c r="D116" s="157">
        <v>103.69887723187564</v>
      </c>
      <c r="E116" s="157">
        <v>105.53194644253936</v>
      </c>
      <c r="F116" s="157">
        <v>104.09150761751002</v>
      </c>
      <c r="G116" s="157">
        <v>105.78595215264512</v>
      </c>
      <c r="H116" s="157">
        <v>105.57416811732233</v>
      </c>
      <c r="I116" s="157">
        <v>105.46370054008115</v>
      </c>
      <c r="J116" s="157">
        <v>102.56045995634166</v>
      </c>
      <c r="K116" s="157">
        <v>101.82262326245369</v>
      </c>
      <c r="L116" s="157">
        <v>103.39526431453723</v>
      </c>
      <c r="M116" s="157">
        <v>102.02185715496068</v>
      </c>
      <c r="N116" s="157">
        <v>101.88499410681547</v>
      </c>
      <c r="O116" s="181">
        <v>100.88080477356633</v>
      </c>
      <c r="P116" s="157">
        <v>101.92697809349927</v>
      </c>
      <c r="Q116" s="174"/>
      <c r="R116" s="174"/>
    </row>
    <row r="117" spans="1:18" s="90" customFormat="1" ht="14.25" customHeight="1" x14ac:dyDescent="0.2">
      <c r="B117" s="182" t="s">
        <v>1</v>
      </c>
      <c r="C117" s="157">
        <v>102.78652275561517</v>
      </c>
      <c r="D117" s="157">
        <v>102.57411802759749</v>
      </c>
      <c r="E117" s="157">
        <v>105.42252137840157</v>
      </c>
      <c r="F117" s="157">
        <v>105.2790138738057</v>
      </c>
      <c r="G117" s="288">
        <v>105.65442110572209</v>
      </c>
      <c r="H117" s="290">
        <v>105.38103255847173</v>
      </c>
      <c r="I117" s="291">
        <v>103.93675011675174</v>
      </c>
      <c r="J117" s="291">
        <v>104.16673014638461</v>
      </c>
      <c r="K117" s="291">
        <v>102.09034268931691</v>
      </c>
      <c r="L117" s="291">
        <v>102.8777339184701</v>
      </c>
      <c r="M117" s="291">
        <v>102.41232060148535</v>
      </c>
      <c r="N117" s="291">
        <v>102.60529766460044</v>
      </c>
      <c r="O117" s="320">
        <v>100.99671950637675</v>
      </c>
      <c r="P117" s="291">
        <v>102.03820505553102</v>
      </c>
      <c r="Q117" s="289"/>
      <c r="R117" s="289"/>
    </row>
    <row r="118" spans="1:18" s="90" customFormat="1" ht="14.25" customHeight="1" x14ac:dyDescent="0.2">
      <c r="B118" s="182" t="s">
        <v>2</v>
      </c>
      <c r="C118" s="157">
        <v>102.95261723961642</v>
      </c>
      <c r="D118" s="157">
        <v>101.75846791607495</v>
      </c>
      <c r="E118" s="157">
        <v>103.97977261789859</v>
      </c>
      <c r="F118" s="157">
        <v>106.91906031197411</v>
      </c>
      <c r="G118" s="288">
        <v>105.18084183211167</v>
      </c>
      <c r="H118" s="290">
        <v>99.982386606834922</v>
      </c>
      <c r="I118" s="291">
        <v>100.43686315086188</v>
      </c>
      <c r="J118" s="291">
        <v>104.19415527086301</v>
      </c>
      <c r="K118" s="291">
        <v>102.64558058073862</v>
      </c>
      <c r="L118" s="291">
        <v>104.15994881499483</v>
      </c>
      <c r="M118" s="291">
        <v>102.60348693593831</v>
      </c>
      <c r="N118" s="291">
        <v>103.19426870250541</v>
      </c>
      <c r="O118" s="320">
        <v>101.25163907291042</v>
      </c>
      <c r="P118" s="291">
        <v>102.05213394094895</v>
      </c>
      <c r="Q118" s="289"/>
      <c r="R118" s="289"/>
    </row>
    <row r="119" spans="1:18" ht="26.25" customHeight="1" x14ac:dyDescent="0.2">
      <c r="A119" s="90">
        <v>2019</v>
      </c>
      <c r="B119" s="182" t="s">
        <v>3</v>
      </c>
      <c r="C119" s="157">
        <v>103.5262144749319</v>
      </c>
      <c r="D119" s="157">
        <v>102.53216250939438</v>
      </c>
      <c r="E119" s="157">
        <v>106.05037114505366</v>
      </c>
      <c r="F119" s="157">
        <v>110.07507184954845</v>
      </c>
      <c r="G119" s="288">
        <v>107.56556147877801</v>
      </c>
      <c r="H119" s="290">
        <v>99.94272383404153</v>
      </c>
      <c r="I119" s="291">
        <v>103.71584461315926</v>
      </c>
      <c r="J119" s="291">
        <v>104.56403510982447</v>
      </c>
      <c r="K119" s="291">
        <v>102.89480612530147</v>
      </c>
      <c r="L119" s="291">
        <v>103.8922523983472</v>
      </c>
      <c r="M119" s="291">
        <v>102.58441348186123</v>
      </c>
      <c r="N119" s="291">
        <v>103.50744669582001</v>
      </c>
      <c r="O119" s="181">
        <v>101.77642000103943</v>
      </c>
      <c r="P119" s="291">
        <v>102.46936448961134</v>
      </c>
      <c r="Q119" s="174"/>
      <c r="R119" s="174"/>
    </row>
    <row r="120" spans="1:18" ht="13.5" thickBot="1" x14ac:dyDescent="0.25">
      <c r="A120" s="90"/>
      <c r="B120" s="182" t="s">
        <v>4</v>
      </c>
      <c r="C120" s="157">
        <v>103.22892365675294</v>
      </c>
      <c r="D120" s="157">
        <v>102.87980172223014</v>
      </c>
      <c r="E120" s="196">
        <v>104.83806211282194</v>
      </c>
      <c r="F120" s="196">
        <v>112.97701293666893</v>
      </c>
      <c r="G120" s="197">
        <v>104.90780122090229</v>
      </c>
      <c r="H120" s="330">
        <v>101.37679219159723</v>
      </c>
      <c r="I120" s="331">
        <v>101.4655086247062</v>
      </c>
      <c r="J120" s="331">
        <v>102.23326361169113</v>
      </c>
      <c r="K120" s="331">
        <v>102.9491400188798</v>
      </c>
      <c r="L120" s="331">
        <v>104.15667010872154</v>
      </c>
      <c r="M120" s="331">
        <v>103.18847727641004</v>
      </c>
      <c r="N120" s="331">
        <v>103.81419632241982</v>
      </c>
      <c r="O120" s="332">
        <v>101.26384257431502</v>
      </c>
      <c r="P120" s="331">
        <v>102.02463801978296</v>
      </c>
      <c r="Q120" s="174"/>
      <c r="R120" s="174"/>
    </row>
    <row r="121" spans="1:18" s="91" customFormat="1" ht="21.75" customHeight="1" x14ac:dyDescent="0.2">
      <c r="A121" s="89" t="s">
        <v>210</v>
      </c>
      <c r="B121" s="265"/>
      <c r="C121" s="158"/>
      <c r="D121" s="158"/>
      <c r="E121" s="157"/>
      <c r="F121" s="157"/>
      <c r="G121" s="157"/>
      <c r="O121" s="266"/>
    </row>
    <row r="122" spans="1:18" s="91" customFormat="1" x14ac:dyDescent="0.2">
      <c r="A122" s="195">
        <v>2016</v>
      </c>
      <c r="B122" s="195"/>
      <c r="C122" s="157">
        <v>0.84492108501876828</v>
      </c>
      <c r="D122" s="157">
        <v>0.76804574795921177</v>
      </c>
      <c r="E122" s="157">
        <v>-1.9070858378878786</v>
      </c>
      <c r="F122" s="157">
        <v>-11.256059991085209</v>
      </c>
      <c r="G122" s="157">
        <v>-1.170139468325837</v>
      </c>
      <c r="H122" s="157">
        <v>-3.8025001499801037</v>
      </c>
      <c r="I122" s="157">
        <v>10.01117581746831</v>
      </c>
      <c r="J122" s="157">
        <v>1.4491965737821078</v>
      </c>
      <c r="K122" s="157">
        <v>1.4144066722255211</v>
      </c>
      <c r="L122" s="157">
        <v>1.8620569106837515</v>
      </c>
      <c r="M122" s="157">
        <v>0.59991811494459757</v>
      </c>
      <c r="N122" s="157">
        <v>2.2025012543583466</v>
      </c>
      <c r="O122" s="181">
        <v>0.53028462326143444</v>
      </c>
      <c r="P122" s="157">
        <v>0.25343885688489109</v>
      </c>
    </row>
    <row r="123" spans="1:18" s="91" customFormat="1" x14ac:dyDescent="0.2">
      <c r="A123" s="195">
        <v>2017</v>
      </c>
      <c r="B123" s="195"/>
      <c r="C123" s="157">
        <v>1.1216750556031441</v>
      </c>
      <c r="D123" s="157">
        <v>5.816764782375361</v>
      </c>
      <c r="E123" s="157">
        <v>2.0042607300762461</v>
      </c>
      <c r="F123" s="157">
        <v>5.0631778832085583</v>
      </c>
      <c r="G123" s="157">
        <v>1.8878200447572713</v>
      </c>
      <c r="H123" s="157">
        <v>0.74044494953606765</v>
      </c>
      <c r="I123" s="157">
        <v>1.7676822376545109</v>
      </c>
      <c r="J123" s="157">
        <v>3.3774808067630113</v>
      </c>
      <c r="K123" s="157">
        <v>0.67050204617431497</v>
      </c>
      <c r="L123" s="157">
        <v>0.86675419271704524</v>
      </c>
      <c r="M123" s="157">
        <v>1.0056820512656994</v>
      </c>
      <c r="N123" s="157">
        <v>0.6638219617000507</v>
      </c>
      <c r="O123" s="181">
        <v>0.47380434856179043</v>
      </c>
      <c r="P123" s="157">
        <v>0.74699844658205894</v>
      </c>
    </row>
    <row r="124" spans="1:18" s="91" customFormat="1" x14ac:dyDescent="0.2">
      <c r="A124" s="195">
        <v>2018</v>
      </c>
      <c r="B124" s="195"/>
      <c r="C124" s="157">
        <v>1.41651878258513</v>
      </c>
      <c r="D124" s="157">
        <v>-2.3605358144346833</v>
      </c>
      <c r="E124" s="157">
        <v>2.7666531851410214</v>
      </c>
      <c r="F124" s="157">
        <v>1.6108144538806712E-2</v>
      </c>
      <c r="G124" s="157">
        <v>3.4684042307389751</v>
      </c>
      <c r="H124" s="157">
        <v>2.9788719155895205</v>
      </c>
      <c r="I124" s="157">
        <v>0.78886403679108152</v>
      </c>
      <c r="J124" s="157">
        <v>-0.18174169576066213</v>
      </c>
      <c r="K124" s="157">
        <v>1.3017269785862151</v>
      </c>
      <c r="L124" s="157">
        <v>2.2823318591553399</v>
      </c>
      <c r="M124" s="157">
        <v>1.2334681736604347</v>
      </c>
      <c r="N124" s="157">
        <v>1.5693535878583242</v>
      </c>
      <c r="O124" s="181">
        <v>0.50968701427498431</v>
      </c>
      <c r="P124" s="157">
        <v>1.1684836784479291</v>
      </c>
    </row>
    <row r="125" spans="1:18" s="91" customFormat="1" x14ac:dyDescent="0.2">
      <c r="A125" s="115"/>
      <c r="B125" s="195"/>
      <c r="C125" s="157"/>
      <c r="D125" s="157"/>
      <c r="E125" s="157"/>
      <c r="F125" s="157"/>
      <c r="G125" s="157"/>
      <c r="O125" s="266"/>
    </row>
    <row r="126" spans="1:18" s="91" customFormat="1" x14ac:dyDescent="0.2">
      <c r="A126" s="115" t="s">
        <v>209</v>
      </c>
      <c r="B126" s="195"/>
      <c r="C126" s="157"/>
      <c r="D126" s="157"/>
      <c r="E126" s="157"/>
      <c r="F126" s="157"/>
      <c r="G126" s="157"/>
      <c r="O126" s="266"/>
    </row>
    <row r="127" spans="1:18" s="91" customFormat="1" ht="21" customHeight="1" x14ac:dyDescent="0.2">
      <c r="A127" s="195">
        <v>2016</v>
      </c>
      <c r="B127" s="195" t="s">
        <v>3</v>
      </c>
      <c r="C127" s="157">
        <v>0.10382270473807687</v>
      </c>
      <c r="D127" s="157">
        <v>7.4556231072708812E-2</v>
      </c>
      <c r="E127" s="157">
        <v>-1.6411858580246852</v>
      </c>
      <c r="F127" s="157">
        <v>-9.0926111009847155</v>
      </c>
      <c r="G127" s="157">
        <v>-2.381653022910668</v>
      </c>
      <c r="H127" s="157">
        <v>2.8787204858856663</v>
      </c>
      <c r="I127" s="157">
        <v>4.7003657709520086</v>
      </c>
      <c r="J127" s="157">
        <v>-0.53168092686765034</v>
      </c>
      <c r="K127" s="157">
        <v>0.54129743492601357</v>
      </c>
      <c r="L127" s="157">
        <v>2.0809909126902726</v>
      </c>
      <c r="M127" s="157">
        <v>-0.90606570376591256</v>
      </c>
      <c r="N127" s="157">
        <v>0.73851352603158116</v>
      </c>
      <c r="O127" s="181">
        <v>-3.7361631870103107E-2</v>
      </c>
      <c r="P127" s="157">
        <v>-4.3176715273873789E-2</v>
      </c>
    </row>
    <row r="128" spans="1:18" s="91" customFormat="1" x14ac:dyDescent="0.2">
      <c r="A128" s="195"/>
      <c r="B128" s="195" t="s">
        <v>4</v>
      </c>
      <c r="C128" s="157">
        <v>0.51680367529447491</v>
      </c>
      <c r="D128" s="157">
        <v>0.91509249728312092</v>
      </c>
      <c r="E128" s="157">
        <v>0.76686104761811702</v>
      </c>
      <c r="F128" s="157">
        <v>0.26514842509226533</v>
      </c>
      <c r="G128" s="157">
        <v>1.7500967105550602</v>
      </c>
      <c r="H128" s="157">
        <v>-3.9620628071083464</v>
      </c>
      <c r="I128" s="157">
        <v>4.3571970796365544</v>
      </c>
      <c r="J128" s="157">
        <v>0.92527631939007815</v>
      </c>
      <c r="K128" s="157">
        <v>0.42298937544518189</v>
      </c>
      <c r="L128" s="157">
        <v>-0.16923803079532673</v>
      </c>
      <c r="M128" s="157">
        <v>-0.17062319440851459</v>
      </c>
      <c r="N128" s="157">
        <v>1.0323652619629531</v>
      </c>
      <c r="O128" s="181">
        <v>0.2233439346340127</v>
      </c>
      <c r="P128" s="157">
        <v>0.36941424218501773</v>
      </c>
    </row>
    <row r="129" spans="1:16" s="91" customFormat="1" x14ac:dyDescent="0.2">
      <c r="A129" s="195"/>
      <c r="B129" s="195" t="s">
        <v>1</v>
      </c>
      <c r="C129" s="157">
        <v>0.55003948446923356</v>
      </c>
      <c r="D129" s="157">
        <v>1.829301113751125</v>
      </c>
      <c r="E129" s="157">
        <v>-0.56485994515196314</v>
      </c>
      <c r="F129" s="157">
        <v>2.3211774400738516</v>
      </c>
      <c r="G129" s="157">
        <v>-1.978987915744379</v>
      </c>
      <c r="H129" s="157">
        <v>1.9660479166693445</v>
      </c>
      <c r="I129" s="157">
        <v>1.5184674749600946</v>
      </c>
      <c r="J129" s="157">
        <v>0.96825319218931671</v>
      </c>
      <c r="K129" s="157">
        <v>0.74175295078833248</v>
      </c>
      <c r="L129" s="157">
        <v>-0.55919411871147018</v>
      </c>
      <c r="M129" s="157">
        <v>1.4815743770123291</v>
      </c>
      <c r="N129" s="157">
        <v>1.3939471520497015</v>
      </c>
      <c r="O129" s="181">
        <v>0.44658823285241844</v>
      </c>
      <c r="P129" s="157">
        <v>0.45664029164345088</v>
      </c>
    </row>
    <row r="130" spans="1:16" s="91" customFormat="1" x14ac:dyDescent="0.2">
      <c r="A130" s="195"/>
      <c r="B130" s="195" t="s">
        <v>2</v>
      </c>
      <c r="C130" s="157">
        <v>-6.3800845608752432E-2</v>
      </c>
      <c r="D130" s="157">
        <v>3.2276478696193323</v>
      </c>
      <c r="E130" s="157">
        <v>-0.83936924523737577</v>
      </c>
      <c r="F130" s="157">
        <v>0.55165502053111659</v>
      </c>
      <c r="G130" s="157">
        <v>-0.50682478128957209</v>
      </c>
      <c r="H130" s="157">
        <v>-3.9840823814328519</v>
      </c>
      <c r="I130" s="157">
        <v>1.6561187319666271</v>
      </c>
      <c r="J130" s="157">
        <v>2.0465252149693303</v>
      </c>
      <c r="K130" s="157">
        <v>-0.11322873461523386</v>
      </c>
      <c r="L130" s="157">
        <v>-0.6282986648629918</v>
      </c>
      <c r="M130" s="157">
        <v>1.1571158116444602</v>
      </c>
      <c r="N130" s="157">
        <v>-7.4867511679066467E-2</v>
      </c>
      <c r="O130" s="181">
        <v>-0.28804479406768779</v>
      </c>
      <c r="P130" s="157">
        <v>-0.15654370552856678</v>
      </c>
    </row>
    <row r="131" spans="1:16" s="91" customFormat="1" ht="21.75" customHeight="1" x14ac:dyDescent="0.2">
      <c r="A131" s="195">
        <v>2017</v>
      </c>
      <c r="B131" s="267" t="s">
        <v>3</v>
      </c>
      <c r="C131" s="157">
        <v>0.5466053704046292</v>
      </c>
      <c r="D131" s="157">
        <v>1.1478673897218794</v>
      </c>
      <c r="E131" s="157">
        <v>2.0714499781372187</v>
      </c>
      <c r="F131" s="157">
        <v>2.0232286879366734</v>
      </c>
      <c r="G131" s="157">
        <v>3.5851226294399963</v>
      </c>
      <c r="H131" s="157">
        <v>-2.2336348143149554</v>
      </c>
      <c r="I131" s="157">
        <v>0.97982383325931899</v>
      </c>
      <c r="J131" s="157">
        <v>0.55117387274283836</v>
      </c>
      <c r="K131" s="157">
        <v>0.20118368654913343</v>
      </c>
      <c r="L131" s="157">
        <v>0.62537959630910578</v>
      </c>
      <c r="M131" s="157">
        <v>-0.30428235688882976</v>
      </c>
      <c r="N131" s="157">
        <v>6.4861903489310535E-2</v>
      </c>
      <c r="O131" s="181">
        <v>0.30048839728131771</v>
      </c>
      <c r="P131" s="157">
        <v>0.4533825535928182</v>
      </c>
    </row>
    <row r="132" spans="1:16" s="91" customFormat="1" x14ac:dyDescent="0.2">
      <c r="A132" s="195"/>
      <c r="B132" s="195" t="s">
        <v>4</v>
      </c>
      <c r="C132" s="157">
        <v>4.9880958058756697E-2</v>
      </c>
      <c r="D132" s="157">
        <v>1.4551870028386871</v>
      </c>
      <c r="E132" s="157">
        <v>1.5126274411181306E-2</v>
      </c>
      <c r="F132" s="157">
        <v>0.8689226497288649</v>
      </c>
      <c r="G132" s="157">
        <v>-0.75052125646104528</v>
      </c>
      <c r="H132" s="157">
        <v>3.1037881295875147</v>
      </c>
      <c r="I132" s="157">
        <v>-2.0047658696121795</v>
      </c>
      <c r="J132" s="157">
        <v>1.5230423116913805</v>
      </c>
      <c r="K132" s="157">
        <v>-7.8773599224857271E-2</v>
      </c>
      <c r="L132" s="157">
        <v>0.4824141492697942</v>
      </c>
      <c r="M132" s="157">
        <v>-9.7578039545520578E-2</v>
      </c>
      <c r="N132" s="157">
        <v>-0.46818915389635896</v>
      </c>
      <c r="O132" s="181">
        <v>8.8464087614625875E-2</v>
      </c>
      <c r="P132" s="157">
        <v>-4.2795389790784011E-2</v>
      </c>
    </row>
    <row r="133" spans="1:16" s="91" customFormat="1" x14ac:dyDescent="0.2">
      <c r="A133" s="195"/>
      <c r="B133" s="268" t="s">
        <v>1</v>
      </c>
      <c r="C133" s="157">
        <v>0.19778512923391833</v>
      </c>
      <c r="D133" s="157">
        <v>0.24215053114065022</v>
      </c>
      <c r="E133" s="157">
        <v>0.7837486691783857</v>
      </c>
      <c r="F133" s="157">
        <v>1.5690756262859873</v>
      </c>
      <c r="G133" s="157">
        <v>-1.0656826703744349</v>
      </c>
      <c r="H133" s="157">
        <v>7.5392265876732534</v>
      </c>
      <c r="I133" s="157">
        <v>-1.7292819904744738</v>
      </c>
      <c r="J133" s="157">
        <v>-1.3782518780485087</v>
      </c>
      <c r="K133" s="157">
        <v>0.1916836054709492</v>
      </c>
      <c r="L133" s="157">
        <v>1.0451869162244609</v>
      </c>
      <c r="M133" s="157">
        <v>-0.81374569055244761</v>
      </c>
      <c r="N133" s="157">
        <v>0.11999413733629893</v>
      </c>
      <c r="O133" s="181">
        <v>0.14786671164732645</v>
      </c>
      <c r="P133" s="157">
        <v>0.1364089384581435</v>
      </c>
    </row>
    <row r="134" spans="1:16" s="91" customFormat="1" x14ac:dyDescent="0.2">
      <c r="A134" s="195"/>
      <c r="B134" s="269" t="s">
        <v>2</v>
      </c>
      <c r="C134" s="157">
        <v>0.318586068541582</v>
      </c>
      <c r="D134" s="157">
        <v>-0.73755610046729592</v>
      </c>
      <c r="E134" s="157">
        <v>1.0268128206427196</v>
      </c>
      <c r="F134" s="157">
        <v>-0.4487443388623169</v>
      </c>
      <c r="G134" s="157">
        <v>1.6020401473310741</v>
      </c>
      <c r="H134" s="157">
        <v>0.30730852744762505</v>
      </c>
      <c r="I134" s="157">
        <v>0.57706410340176983</v>
      </c>
      <c r="J134" s="157">
        <v>0.43941189554401738</v>
      </c>
      <c r="K134" s="157">
        <v>0.166537946357459</v>
      </c>
      <c r="L134" s="157">
        <v>0.61027846169250388</v>
      </c>
      <c r="M134" s="157">
        <v>0.95067894157687682</v>
      </c>
      <c r="N134" s="157">
        <v>3.4605866947368114E-3</v>
      </c>
      <c r="O134" s="181">
        <v>-0.11798910081762815</v>
      </c>
      <c r="P134" s="157">
        <v>0.25717349939744505</v>
      </c>
    </row>
    <row r="135" spans="1:16" s="91" customFormat="1" ht="21.75" customHeight="1" x14ac:dyDescent="0.2">
      <c r="A135" s="195">
        <v>2018</v>
      </c>
      <c r="B135" s="270" t="s">
        <v>3</v>
      </c>
      <c r="C135" s="157">
        <v>0.47183428587072029</v>
      </c>
      <c r="D135" s="157">
        <v>-0.46624722686031683</v>
      </c>
      <c r="E135" s="157">
        <v>1.1428741739781145</v>
      </c>
      <c r="F135" s="157">
        <v>-1.6270200640331911</v>
      </c>
      <c r="G135" s="157">
        <v>2.6399835301052166</v>
      </c>
      <c r="H135" s="157">
        <v>-1.303061782254511</v>
      </c>
      <c r="I135" s="157">
        <v>-0.35060586883957079</v>
      </c>
      <c r="J135" s="157">
        <v>-1.5009742724141906</v>
      </c>
      <c r="K135" s="157">
        <v>0.48821163201651085</v>
      </c>
      <c r="L135" s="157">
        <v>0.26207721091862091</v>
      </c>
      <c r="M135" s="157">
        <v>0.67509939836445376</v>
      </c>
      <c r="N135" s="157">
        <v>0.6771385985460121</v>
      </c>
      <c r="O135" s="181">
        <v>0.33162092676863875</v>
      </c>
      <c r="P135" s="157">
        <v>0.41036553159838896</v>
      </c>
    </row>
    <row r="136" spans="1:16" s="91" customFormat="1" x14ac:dyDescent="0.2">
      <c r="A136" s="195"/>
      <c r="B136" s="271" t="s">
        <v>4</v>
      </c>
      <c r="C136" s="157">
        <v>0.55712642792071776</v>
      </c>
      <c r="D136" s="157">
        <v>-1.4683448847393032</v>
      </c>
      <c r="E136" s="157">
        <v>1.1121144874747024</v>
      </c>
      <c r="F136" s="157">
        <v>5.8331724247628891E-2</v>
      </c>
      <c r="G136" s="157">
        <v>0.68563000839740873</v>
      </c>
      <c r="H136" s="157">
        <v>1.4863898981287038</v>
      </c>
      <c r="I136" s="157">
        <v>4.9968324104455952</v>
      </c>
      <c r="J136" s="157">
        <v>0.71035246339501423</v>
      </c>
      <c r="K136" s="157">
        <v>0.45118137377153644</v>
      </c>
      <c r="L136" s="157">
        <v>1.1274548585228139</v>
      </c>
      <c r="M136" s="157">
        <v>5.2272855462232037E-2</v>
      </c>
      <c r="N136" s="157">
        <v>0.58760255573078179</v>
      </c>
      <c r="O136" s="181">
        <v>6.5807025057340596E-2</v>
      </c>
      <c r="P136" s="157">
        <v>0.49564310739096396</v>
      </c>
    </row>
    <row r="137" spans="1:16" s="91" customFormat="1" x14ac:dyDescent="0.2">
      <c r="A137" s="195"/>
      <c r="B137" s="271" t="s">
        <v>1</v>
      </c>
      <c r="C137" s="157">
        <v>0.25742579517775699</v>
      </c>
      <c r="D137" s="157">
        <v>-1.0846397128901786</v>
      </c>
      <c r="E137" s="157">
        <v>-0.10368904187451067</v>
      </c>
      <c r="F137" s="157">
        <v>1.1408291449281682</v>
      </c>
      <c r="G137" s="157">
        <v>-0.12433696936738903</v>
      </c>
      <c r="H137" s="157">
        <v>-0.18293827201741886</v>
      </c>
      <c r="I137" s="157">
        <v>-1.4478445337209656</v>
      </c>
      <c r="J137" s="157">
        <v>1.56616905845266</v>
      </c>
      <c r="K137" s="157">
        <v>0.26292725357621727</v>
      </c>
      <c r="L137" s="157">
        <v>-0.50053587995361193</v>
      </c>
      <c r="M137" s="157">
        <v>0.38272528790725957</v>
      </c>
      <c r="N137" s="157">
        <v>0.70697708146285621</v>
      </c>
      <c r="O137" s="181">
        <v>0.11490266465519205</v>
      </c>
      <c r="P137" s="157">
        <v>0.10912416331005925</v>
      </c>
    </row>
    <row r="138" spans="1:16" s="91" customFormat="1" x14ac:dyDescent="0.2">
      <c r="A138" s="195"/>
      <c r="B138" s="271" t="s">
        <v>2</v>
      </c>
      <c r="C138" s="157">
        <v>0.16159169465841394</v>
      </c>
      <c r="D138" s="157">
        <v>-0.79518120867789754</v>
      </c>
      <c r="E138" s="157">
        <v>-1.3685394179905885</v>
      </c>
      <c r="F138" s="157">
        <v>1.5578094606150783</v>
      </c>
      <c r="G138" s="157">
        <v>-0.44823422309658856</v>
      </c>
      <c r="H138" s="157">
        <v>-5.1229768968541034</v>
      </c>
      <c r="I138" s="157">
        <v>-3.3673238406612183</v>
      </c>
      <c r="J138" s="157">
        <v>2.6328103454775764E-2</v>
      </c>
      <c r="K138" s="157">
        <v>0.54386916215123371</v>
      </c>
      <c r="L138" s="157">
        <v>1.2463483085085159</v>
      </c>
      <c r="M138" s="157">
        <v>0.18666341445072732</v>
      </c>
      <c r="N138" s="157">
        <v>0.57401620706780676</v>
      </c>
      <c r="O138" s="181">
        <v>0.25240380853912558</v>
      </c>
      <c r="P138" s="157">
        <v>1.3650657036090585E-2</v>
      </c>
    </row>
    <row r="139" spans="1:16" s="91" customFormat="1" ht="21.75" customHeight="1" x14ac:dyDescent="0.2">
      <c r="A139" s="86">
        <v>2019</v>
      </c>
      <c r="B139" s="169" t="s">
        <v>3</v>
      </c>
      <c r="C139" s="272">
        <v>0.55714682219343281</v>
      </c>
      <c r="D139" s="272">
        <v>0.76032453039440728</v>
      </c>
      <c r="E139" s="272">
        <v>1.9913474275078835</v>
      </c>
      <c r="F139" s="157">
        <v>2.9517763515369166</v>
      </c>
      <c r="G139" s="157">
        <v>2.2672566649283965</v>
      </c>
      <c r="H139" s="272">
        <v>-3.9669759984184427E-2</v>
      </c>
      <c r="I139" s="272">
        <v>3.264719107537406</v>
      </c>
      <c r="J139" s="272">
        <v>0.35499096662372498</v>
      </c>
      <c r="K139" s="272">
        <v>0.24280202143414087</v>
      </c>
      <c r="L139" s="272">
        <v>-0.25700513459651075</v>
      </c>
      <c r="M139" s="272">
        <v>-1.8589479409192311E-2</v>
      </c>
      <c r="N139" s="272">
        <v>0.30348390201537789</v>
      </c>
      <c r="O139" s="181">
        <v>0.51829376090506418</v>
      </c>
      <c r="P139" s="272">
        <v>0.40884059210737345</v>
      </c>
    </row>
    <row r="140" spans="1:16" s="91" customFormat="1" x14ac:dyDescent="0.2">
      <c r="A140" s="86"/>
      <c r="B140" s="169" t="s">
        <v>4</v>
      </c>
      <c r="C140" s="272">
        <v>-0.28716477240743332</v>
      </c>
      <c r="D140" s="272">
        <v>0.33905381914081101</v>
      </c>
      <c r="E140" s="272">
        <v>-1.1431445445613253</v>
      </c>
      <c r="F140" s="157">
        <v>2.6363290419531893</v>
      </c>
      <c r="G140" s="157">
        <v>-2.4708282291633687</v>
      </c>
      <c r="H140" s="272">
        <v>1.4348902076523506</v>
      </c>
      <c r="I140" s="272">
        <v>-2.1697128310976921</v>
      </c>
      <c r="J140" s="272">
        <v>-2.2290374464655205</v>
      </c>
      <c r="K140" s="272">
        <v>5.2805283011236881E-2</v>
      </c>
      <c r="L140" s="272">
        <v>0.2545114811453919</v>
      </c>
      <c r="M140" s="272">
        <v>0.58884558974021672</v>
      </c>
      <c r="N140" s="272">
        <v>0.29635512843946277</v>
      </c>
      <c r="O140" s="181">
        <v>-0.50363082796502923</v>
      </c>
      <c r="P140" s="272">
        <v>-0.43400920074356808</v>
      </c>
    </row>
    <row r="141" spans="1:16" s="91" customFormat="1" x14ac:dyDescent="0.2">
      <c r="A141" s="86"/>
      <c r="B141" s="169"/>
      <c r="C141" s="272"/>
      <c r="D141" s="272"/>
      <c r="E141" s="272"/>
      <c r="F141" s="157"/>
      <c r="G141" s="157"/>
      <c r="H141" s="272"/>
      <c r="I141" s="272"/>
      <c r="J141" s="272"/>
      <c r="K141" s="272"/>
      <c r="L141" s="272"/>
      <c r="M141" s="272"/>
      <c r="N141" s="272"/>
      <c r="O141" s="181"/>
      <c r="P141" s="272"/>
    </row>
    <row r="142" spans="1:16" s="91" customFormat="1" x14ac:dyDescent="0.2">
      <c r="A142" s="85" t="s">
        <v>208</v>
      </c>
      <c r="B142" s="84"/>
      <c r="C142" s="159"/>
      <c r="D142" s="272"/>
      <c r="E142" s="272"/>
      <c r="F142" s="157"/>
      <c r="G142" s="157"/>
      <c r="O142" s="266"/>
    </row>
    <row r="143" spans="1:16" s="91" customFormat="1" ht="21" customHeight="1" x14ac:dyDescent="0.2">
      <c r="A143" s="195">
        <v>2016</v>
      </c>
      <c r="B143" s="195" t="s">
        <v>3</v>
      </c>
      <c r="C143" s="157">
        <v>-7.3240951037278901E-2</v>
      </c>
      <c r="D143" s="157">
        <v>-2.278139830721293</v>
      </c>
      <c r="E143" s="157">
        <v>-3.488812164579036</v>
      </c>
      <c r="F143" s="157">
        <v>-17.841007104387284</v>
      </c>
      <c r="G143" s="157">
        <v>-2.3020359492443299</v>
      </c>
      <c r="H143" s="157">
        <v>-2.5195511466481468</v>
      </c>
      <c r="I143" s="157">
        <v>6.147557307568996</v>
      </c>
      <c r="J143" s="157">
        <v>0.72346071595317252</v>
      </c>
      <c r="K143" s="157">
        <v>0.67454796123700422</v>
      </c>
      <c r="L143" s="157">
        <v>3.1913038754261658</v>
      </c>
      <c r="M143" s="157">
        <v>-1.1388137190266878</v>
      </c>
      <c r="N143" s="157">
        <v>0.47739430260860249</v>
      </c>
      <c r="O143" s="181">
        <v>0.15899530708511911</v>
      </c>
      <c r="P143" s="157">
        <v>-0.63103585935753159</v>
      </c>
    </row>
    <row r="144" spans="1:16" s="91" customFormat="1" x14ac:dyDescent="0.2">
      <c r="A144" s="195"/>
      <c r="B144" s="195" t="s">
        <v>4</v>
      </c>
      <c r="C144" s="157">
        <v>0.78486257975900475</v>
      </c>
      <c r="D144" s="157">
        <v>-1.4340445045488814</v>
      </c>
      <c r="E144" s="157">
        <v>-1.6404709367364156</v>
      </c>
      <c r="F144" s="157">
        <v>-13.227468352475135</v>
      </c>
      <c r="G144" s="157">
        <v>1.535375905415548</v>
      </c>
      <c r="H144" s="157">
        <v>-9.8635404825127999</v>
      </c>
      <c r="I144" s="157">
        <v>9.7650525550008425</v>
      </c>
      <c r="J144" s="157">
        <v>1.247414918107359</v>
      </c>
      <c r="K144" s="157">
        <v>1.3283367639295829</v>
      </c>
      <c r="L144" s="157">
        <v>2.5484125900532728</v>
      </c>
      <c r="M144" s="157">
        <v>0.11697930582330596</v>
      </c>
      <c r="N144" s="157">
        <v>1.7246517629453617</v>
      </c>
      <c r="O144" s="181">
        <v>0.60858958088572113</v>
      </c>
      <c r="P144" s="157">
        <v>0.19373261069906</v>
      </c>
    </row>
    <row r="145" spans="1:16" s="91" customFormat="1" x14ac:dyDescent="0.2">
      <c r="A145" s="195"/>
      <c r="B145" s="195" t="s">
        <v>1</v>
      </c>
      <c r="C145" s="157">
        <v>1.5622612202872199</v>
      </c>
      <c r="D145" s="157">
        <v>0.75514721547482733</v>
      </c>
      <c r="E145" s="157">
        <v>-0.17476217367774494</v>
      </c>
      <c r="F145" s="157">
        <v>-6.9434352771574392</v>
      </c>
      <c r="G145" s="157">
        <v>-0.71479266273137831</v>
      </c>
      <c r="H145" s="157">
        <v>0.96376357634153642</v>
      </c>
      <c r="I145" s="157">
        <v>11.324574250390661</v>
      </c>
      <c r="J145" s="157">
        <v>0.39032605706608159</v>
      </c>
      <c r="K145" s="157">
        <v>2.0552611210718386</v>
      </c>
      <c r="L145" s="157">
        <v>1.0280019275885843</v>
      </c>
      <c r="M145" s="157">
        <v>1.886606844926364</v>
      </c>
      <c r="N145" s="157">
        <v>3.4964557156961007</v>
      </c>
      <c r="O145" s="181">
        <v>1.0115081530078784</v>
      </c>
      <c r="P145" s="157">
        <v>1.0215695727184171</v>
      </c>
    </row>
    <row r="146" spans="1:16" s="91" customFormat="1" x14ac:dyDescent="0.2">
      <c r="A146" s="195"/>
      <c r="B146" s="195" t="s">
        <v>2</v>
      </c>
      <c r="C146" s="157">
        <v>1.110068802981079</v>
      </c>
      <c r="D146" s="157">
        <v>6.1569886264709384</v>
      </c>
      <c r="E146" s="157">
        <v>-2.2739861508498493</v>
      </c>
      <c r="F146" s="157">
        <v>-6.2213584946508309</v>
      </c>
      <c r="G146" s="157">
        <v>-3.1323523408189891</v>
      </c>
      <c r="H146" s="157">
        <v>-3.2686606328165113</v>
      </c>
      <c r="I146" s="157">
        <v>12.758471974003704</v>
      </c>
      <c r="J146" s="157">
        <v>3.4350645622863052</v>
      </c>
      <c r="K146" s="157">
        <v>1.600327828645165</v>
      </c>
      <c r="L146" s="157">
        <v>0.70165861736730673</v>
      </c>
      <c r="M146" s="157">
        <v>1.5521367713700718</v>
      </c>
      <c r="N146" s="157">
        <v>3.1199802814703803</v>
      </c>
      <c r="O146" s="181">
        <v>0.34344826154131258</v>
      </c>
      <c r="P146" s="157">
        <v>0.62643598853955318</v>
      </c>
    </row>
    <row r="147" spans="1:16" s="91" customFormat="1" ht="21.75" customHeight="1" x14ac:dyDescent="0.2">
      <c r="A147" s="195">
        <v>2017</v>
      </c>
      <c r="B147" s="267" t="s">
        <v>3</v>
      </c>
      <c r="C147" s="157">
        <v>1.5573023309389811</v>
      </c>
      <c r="D147" s="157">
        <v>7.2955345741371858</v>
      </c>
      <c r="E147" s="157">
        <v>1.4147641081548645</v>
      </c>
      <c r="F147" s="157">
        <v>5.245568090977315</v>
      </c>
      <c r="G147" s="157">
        <v>2.788537936998714</v>
      </c>
      <c r="H147" s="157">
        <v>-8.075533941249347</v>
      </c>
      <c r="I147" s="157">
        <v>8.7515841210310086</v>
      </c>
      <c r="J147" s="157">
        <v>4.5611030552756393</v>
      </c>
      <c r="K147" s="157">
        <v>1.2566315643664394</v>
      </c>
      <c r="L147" s="157">
        <v>-0.73428428004408408</v>
      </c>
      <c r="M147" s="157">
        <v>2.1688484317034185</v>
      </c>
      <c r="N147" s="157">
        <v>2.4304034790968876</v>
      </c>
      <c r="O147" s="181">
        <v>0.68258533789047338</v>
      </c>
      <c r="P147" s="157">
        <v>1.1263217176088025</v>
      </c>
    </row>
    <row r="148" spans="1:16" s="91" customFormat="1" x14ac:dyDescent="0.2">
      <c r="A148" s="195"/>
      <c r="B148" s="195" t="s">
        <v>4</v>
      </c>
      <c r="C148" s="157">
        <v>1.0855462680156913</v>
      </c>
      <c r="D148" s="157">
        <v>7.8697770116169741</v>
      </c>
      <c r="E148" s="157">
        <v>0.65819588816582453</v>
      </c>
      <c r="F148" s="157">
        <v>5.8793332852516089</v>
      </c>
      <c r="G148" s="157">
        <v>0.26239916093686588</v>
      </c>
      <c r="H148" s="157">
        <v>-1.3123256342870371</v>
      </c>
      <c r="I148" s="157">
        <v>2.1217246747090801</v>
      </c>
      <c r="J148" s="157">
        <v>5.1804035298778306</v>
      </c>
      <c r="K148" s="157">
        <v>0.75070330058155665</v>
      </c>
      <c r="L148" s="157">
        <v>-8.6320478319423799E-2</v>
      </c>
      <c r="M148" s="157">
        <v>2.2436053779518295</v>
      </c>
      <c r="N148" s="157">
        <v>0.90908509898888212</v>
      </c>
      <c r="O148" s="181">
        <v>0.54708744713214408</v>
      </c>
      <c r="P148" s="157">
        <v>0.71100352358508534</v>
      </c>
    </row>
    <row r="149" spans="1:16" s="91" customFormat="1" x14ac:dyDescent="0.2">
      <c r="A149" s="195"/>
      <c r="B149" s="268" t="s">
        <v>1</v>
      </c>
      <c r="C149" s="157">
        <v>0.73141588570240224</v>
      </c>
      <c r="D149" s="157">
        <v>6.1884772525348408</v>
      </c>
      <c r="E149" s="157">
        <v>2.023392437422511</v>
      </c>
      <c r="F149" s="157">
        <v>5.1010775947018416</v>
      </c>
      <c r="G149" s="157">
        <v>1.1965884038345864</v>
      </c>
      <c r="H149" s="157">
        <v>4.0816663179700008</v>
      </c>
      <c r="I149" s="157">
        <v>-1.1453240206758197</v>
      </c>
      <c r="J149" s="157">
        <v>2.7360079662274162</v>
      </c>
      <c r="K149" s="157">
        <v>0.20058508463300928</v>
      </c>
      <c r="L149" s="157">
        <v>1.5256899145429825</v>
      </c>
      <c r="M149" s="157">
        <v>-6.8950380518417731E-2</v>
      </c>
      <c r="N149" s="157">
        <v>-0.35877592018072058</v>
      </c>
      <c r="O149" s="181">
        <v>0.24806704789945844</v>
      </c>
      <c r="P149" s="157">
        <v>0.38996132223951818</v>
      </c>
    </row>
    <row r="150" spans="1:16" s="91" customFormat="1" x14ac:dyDescent="0.2">
      <c r="A150" s="195"/>
      <c r="B150" s="269" t="s">
        <v>2</v>
      </c>
      <c r="C150" s="157">
        <v>1.1168455458700821</v>
      </c>
      <c r="D150" s="157">
        <v>2.1095412284280135</v>
      </c>
      <c r="E150" s="157">
        <v>3.9434510717593074</v>
      </c>
      <c r="F150" s="157">
        <v>4.0554155349791232</v>
      </c>
      <c r="G150" s="157">
        <v>3.3415590082180424</v>
      </c>
      <c r="H150" s="157">
        <v>8.7335524603536996</v>
      </c>
      <c r="I150" s="157">
        <v>-2.1946420253501908</v>
      </c>
      <c r="J150" s="157">
        <v>1.1180361005583395</v>
      </c>
      <c r="K150" s="157">
        <v>0.48123070732686291</v>
      </c>
      <c r="L150" s="157">
        <v>2.7911145333872289</v>
      </c>
      <c r="M150" s="157">
        <v>-0.27288515011411052</v>
      </c>
      <c r="N150" s="157">
        <v>-0.28067036847958526</v>
      </c>
      <c r="O150" s="181">
        <v>0.41903706351693604</v>
      </c>
      <c r="P150" s="157">
        <v>0.80594305747083705</v>
      </c>
    </row>
    <row r="151" spans="1:16" s="91" customFormat="1" ht="21.75" customHeight="1" x14ac:dyDescent="0.2">
      <c r="A151" s="195">
        <v>2018</v>
      </c>
      <c r="B151" s="270" t="s">
        <v>3</v>
      </c>
      <c r="C151" s="157">
        <v>1.0416504044900243</v>
      </c>
      <c r="D151" s="157">
        <v>0.48008024973758001</v>
      </c>
      <c r="E151" s="157">
        <v>2.9978450900013831</v>
      </c>
      <c r="F151" s="157">
        <v>0.33245797348042672</v>
      </c>
      <c r="G151" s="157">
        <v>2.3986422502364269</v>
      </c>
      <c r="H151" s="157">
        <v>9.7685148567520752</v>
      </c>
      <c r="I151" s="157">
        <v>-3.4832474945848291</v>
      </c>
      <c r="J151" s="157">
        <v>-0.94568113150804711</v>
      </c>
      <c r="K151" s="157">
        <v>0.7690608521101705</v>
      </c>
      <c r="L151" s="157">
        <v>2.4199928814069516</v>
      </c>
      <c r="M151" s="157">
        <v>0.70680504217346396</v>
      </c>
      <c r="N151" s="157">
        <v>0.32949208433969979</v>
      </c>
      <c r="O151" s="181">
        <v>0.45020638963313431</v>
      </c>
      <c r="P151" s="157">
        <v>0.76277505894815079</v>
      </c>
    </row>
    <row r="152" spans="1:16" s="91" customFormat="1" x14ac:dyDescent="0.2">
      <c r="A152" s="195"/>
      <c r="B152" s="271" t="s">
        <v>4</v>
      </c>
      <c r="C152" s="157">
        <v>1.5539240718274172</v>
      </c>
      <c r="D152" s="157">
        <v>-2.4153529691503306</v>
      </c>
      <c r="E152" s="157">
        <v>4.1275484283211261</v>
      </c>
      <c r="F152" s="157">
        <v>-0.47382187791590313</v>
      </c>
      <c r="G152" s="157">
        <v>3.880362269819293</v>
      </c>
      <c r="H152" s="157">
        <v>8.0465664684346017</v>
      </c>
      <c r="I152" s="157">
        <v>3.4127157054165913</v>
      </c>
      <c r="J152" s="157">
        <v>-1.7386088998385785</v>
      </c>
      <c r="K152" s="157">
        <v>1.3035125081432675</v>
      </c>
      <c r="L152" s="157">
        <v>3.0774717587731981</v>
      </c>
      <c r="M152" s="157">
        <v>0.85786248975880941</v>
      </c>
      <c r="N152" s="157">
        <v>1.3937452620251145</v>
      </c>
      <c r="O152" s="181">
        <v>0.42746743933743669</v>
      </c>
      <c r="P152" s="157">
        <v>1.3055529145931999</v>
      </c>
    </row>
    <row r="153" spans="1:16" s="91" customFormat="1" x14ac:dyDescent="0.2">
      <c r="A153" s="195"/>
      <c r="B153" s="271" t="s">
        <v>1</v>
      </c>
      <c r="C153" s="157">
        <v>1.6143719515189892</v>
      </c>
      <c r="D153" s="157">
        <v>-3.7069688908129561</v>
      </c>
      <c r="E153" s="157">
        <v>3.2106673393064167</v>
      </c>
      <c r="F153" s="157">
        <v>-0.89345487468153184</v>
      </c>
      <c r="G153" s="157">
        <v>4.8687688721102296</v>
      </c>
      <c r="H153" s="157">
        <v>0.28797060283614062</v>
      </c>
      <c r="I153" s="157">
        <v>3.7088793266214726</v>
      </c>
      <c r="J153" s="157">
        <v>1.1950533269481589</v>
      </c>
      <c r="K153" s="157">
        <v>1.375546748284151</v>
      </c>
      <c r="L153" s="157">
        <v>1.5006604060262774</v>
      </c>
      <c r="M153" s="157">
        <v>2.0744978618537413</v>
      </c>
      <c r="N153" s="157">
        <v>1.9881959471528043</v>
      </c>
      <c r="O153" s="181">
        <v>0.39441136071416416</v>
      </c>
      <c r="P153" s="157">
        <v>1.2779495756895187</v>
      </c>
    </row>
    <row r="154" spans="1:16" s="91" customFormat="1" x14ac:dyDescent="0.2">
      <c r="A154" s="195"/>
      <c r="B154" s="271" t="s">
        <v>2</v>
      </c>
      <c r="C154" s="157">
        <v>1.4553497271510896</v>
      </c>
      <c r="D154" s="157">
        <v>-3.7628701573907741</v>
      </c>
      <c r="E154" s="157">
        <v>0.76353576938392731</v>
      </c>
      <c r="F154" s="157">
        <v>1.104135345086199</v>
      </c>
      <c r="G154" s="157">
        <v>2.7525736779486998</v>
      </c>
      <c r="H154" s="157">
        <v>-5.141267934138094</v>
      </c>
      <c r="I154" s="157">
        <v>-0.35833079682825453</v>
      </c>
      <c r="J154" s="157">
        <v>0.77886175851842321</v>
      </c>
      <c r="K154" s="157">
        <v>1.7574323469136344</v>
      </c>
      <c r="L154" s="157">
        <v>2.1423593507396088</v>
      </c>
      <c r="M154" s="157">
        <v>1.3019770417095344</v>
      </c>
      <c r="N154" s="157">
        <v>2.5700751948105838</v>
      </c>
      <c r="O154" s="181">
        <v>0.76670440700243869</v>
      </c>
      <c r="P154" s="157">
        <v>1.0319472868922208</v>
      </c>
    </row>
    <row r="155" spans="1:16" s="91" customFormat="1" ht="21.75" customHeight="1" x14ac:dyDescent="0.2">
      <c r="A155" s="326">
        <v>2019</v>
      </c>
      <c r="B155" s="325" t="s">
        <v>3</v>
      </c>
      <c r="C155" s="272">
        <v>1.5414973850519598</v>
      </c>
      <c r="D155" s="272">
        <v>-2.5769232582193546</v>
      </c>
      <c r="E155" s="272">
        <v>1.6088268067371958</v>
      </c>
      <c r="F155" s="157">
        <v>5.8100541128081051</v>
      </c>
      <c r="G155" s="157">
        <v>2.3794379528772058</v>
      </c>
      <c r="H155" s="272">
        <v>-3.9270077200037057</v>
      </c>
      <c r="I155" s="272">
        <v>3.256713915676146</v>
      </c>
      <c r="J155" s="272">
        <v>2.6777847465580207</v>
      </c>
      <c r="K155" s="272">
        <v>1.5089230796021091</v>
      </c>
      <c r="L155" s="272">
        <v>1.6135423050215758</v>
      </c>
      <c r="M155" s="272">
        <v>0.60396874382593335</v>
      </c>
      <c r="N155" s="272">
        <v>2.1893950239838533</v>
      </c>
      <c r="O155" s="181">
        <v>0.95418673933684861</v>
      </c>
      <c r="P155" s="272">
        <v>1.0304129073940738</v>
      </c>
    </row>
    <row r="156" spans="1:16" s="91" customFormat="1" x14ac:dyDescent="0.2">
      <c r="A156" s="326"/>
      <c r="B156" s="325" t="s">
        <v>4</v>
      </c>
      <c r="C156" s="272">
        <v>0.68894127335961119</v>
      </c>
      <c r="D156" s="272">
        <v>-0.78985957370976134</v>
      </c>
      <c r="E156" s="272">
        <v>-0.65751116425700751</v>
      </c>
      <c r="F156" s="157">
        <v>8.5362442359939514</v>
      </c>
      <c r="G156" s="157">
        <v>-0.83012055369667825</v>
      </c>
      <c r="H156" s="272">
        <v>-3.9757603593529089</v>
      </c>
      <c r="I156" s="272">
        <v>-3.79105976264833</v>
      </c>
      <c r="J156" s="272">
        <v>-0.31902776644119335</v>
      </c>
      <c r="K156" s="272">
        <v>1.1063521252270725</v>
      </c>
      <c r="L156" s="272">
        <v>0.73640296703343378</v>
      </c>
      <c r="M156" s="272">
        <v>1.1435001812184042</v>
      </c>
      <c r="N156" s="272">
        <v>1.8935096699144838</v>
      </c>
      <c r="O156" s="181">
        <v>0.37969344277977157</v>
      </c>
      <c r="P156" s="272">
        <v>9.5813618838080927E-2</v>
      </c>
    </row>
    <row r="157" spans="1:16" s="91" customFormat="1" x14ac:dyDescent="0.2">
      <c r="A157" s="326"/>
      <c r="B157" s="325"/>
      <c r="C157" s="337"/>
      <c r="D157" s="272"/>
      <c r="E157" s="272"/>
      <c r="F157" s="157"/>
      <c r="G157" s="157"/>
      <c r="H157" s="272"/>
      <c r="I157" s="272"/>
      <c r="J157" s="272"/>
      <c r="K157" s="272"/>
      <c r="L157" s="272"/>
      <c r="M157" s="272"/>
      <c r="N157" s="272"/>
      <c r="O157" s="181"/>
      <c r="P157" s="272"/>
    </row>
    <row r="158" spans="1:16" s="91" customFormat="1" ht="14.25" x14ac:dyDescent="0.2">
      <c r="A158" s="85" t="s">
        <v>224</v>
      </c>
      <c r="B158" s="84"/>
      <c r="F158" s="195"/>
      <c r="G158" s="195"/>
      <c r="O158" s="266"/>
    </row>
    <row r="159" spans="1:16" s="91" customFormat="1" ht="21.75" customHeight="1" x14ac:dyDescent="0.2">
      <c r="A159" s="273">
        <v>2016</v>
      </c>
      <c r="B159" s="273" t="s">
        <v>3</v>
      </c>
      <c r="C159" s="157">
        <v>7.1492104574545579E-2</v>
      </c>
      <c r="D159" s="157">
        <v>-2.0645897531433235</v>
      </c>
      <c r="E159" s="157">
        <v>-1.5774668149577309</v>
      </c>
      <c r="F159" s="157">
        <v>-12.579650631561563</v>
      </c>
      <c r="G159" s="157">
        <v>-1.1362503410683473</v>
      </c>
      <c r="H159" s="157">
        <v>1.3858892436601877E-2</v>
      </c>
      <c r="I159" s="157">
        <v>8.2618140239347753</v>
      </c>
      <c r="J159" s="157">
        <v>3.8298561819921417</v>
      </c>
      <c r="K159" s="157">
        <v>0.18156507609954531</v>
      </c>
      <c r="L159" s="157">
        <v>1.7872491713616085</v>
      </c>
      <c r="M159" s="157">
        <v>1.4185096068086409</v>
      </c>
      <c r="N159" s="157">
        <v>-0.61978342271788733</v>
      </c>
      <c r="O159" s="181">
        <v>-0.13662820033498235</v>
      </c>
      <c r="P159" s="157">
        <v>-0.44410744968843119</v>
      </c>
    </row>
    <row r="160" spans="1:16" s="91" customFormat="1" ht="12.75" customHeight="1" x14ac:dyDescent="0.2">
      <c r="A160" s="273"/>
      <c r="B160" s="273" t="s">
        <v>4</v>
      </c>
      <c r="C160" s="157">
        <v>0.10188353967409114</v>
      </c>
      <c r="D160" s="157">
        <v>-2.582414250536857</v>
      </c>
      <c r="E160" s="157">
        <v>-2.1034654458939031</v>
      </c>
      <c r="F160" s="157">
        <v>-13.899651050245225</v>
      </c>
      <c r="G160" s="157">
        <v>-0.79691271347418535</v>
      </c>
      <c r="H160" s="157">
        <v>-3.5019028763165494</v>
      </c>
      <c r="I160" s="157">
        <v>8.6329513312163044</v>
      </c>
      <c r="J160" s="157">
        <v>2.2927197617016617</v>
      </c>
      <c r="K160" s="157">
        <v>0.46844382668626849</v>
      </c>
      <c r="L160" s="157">
        <v>2.078087806466641</v>
      </c>
      <c r="M160" s="157">
        <v>0.81376805336961411</v>
      </c>
      <c r="N160" s="157">
        <v>-2.2782127364664007E-2</v>
      </c>
      <c r="O160" s="181">
        <v>6.9826133855571015E-2</v>
      </c>
      <c r="P160" s="157">
        <v>-0.44316870492626492</v>
      </c>
    </row>
    <row r="161" spans="1:16" s="91" customFormat="1" ht="12.75" customHeight="1" x14ac:dyDescent="0.2">
      <c r="A161" s="273"/>
      <c r="B161" s="273" t="s">
        <v>1</v>
      </c>
      <c r="C161" s="157">
        <v>0.56876257494002402</v>
      </c>
      <c r="D161" s="157">
        <v>-2.2604579016803825</v>
      </c>
      <c r="E161" s="157">
        <v>-1.7021392193799727</v>
      </c>
      <c r="F161" s="157">
        <v>-12.717928098838485</v>
      </c>
      <c r="G161" s="157">
        <v>-0.51173717217099579</v>
      </c>
      <c r="H161" s="157">
        <v>-3.4641061652598779</v>
      </c>
      <c r="I161" s="157">
        <v>9.0166704555774402</v>
      </c>
      <c r="J161" s="157">
        <v>1.4051078880124805</v>
      </c>
      <c r="K161" s="157">
        <v>1.0598828224365491</v>
      </c>
      <c r="L161" s="157">
        <v>1.9624053024093939</v>
      </c>
      <c r="M161" s="157">
        <v>0.5391017858972873</v>
      </c>
      <c r="N161" s="157">
        <v>1.1913905923477159</v>
      </c>
      <c r="O161" s="181">
        <v>0.5992040590227532</v>
      </c>
      <c r="P161" s="157">
        <v>1.3020719066787478E-2</v>
      </c>
    </row>
    <row r="162" spans="1:16" s="91" customFormat="1" ht="12.75" customHeight="1" x14ac:dyDescent="0.2">
      <c r="A162" s="273"/>
      <c r="B162" s="273" t="s">
        <v>2</v>
      </c>
      <c r="C162" s="157">
        <v>0.84492108501876828</v>
      </c>
      <c r="D162" s="157">
        <v>0.76804574795923486</v>
      </c>
      <c r="E162" s="157">
        <v>-1.9070858378878768</v>
      </c>
      <c r="F162" s="157">
        <v>-11.256059991085209</v>
      </c>
      <c r="G162" s="157">
        <v>-1.1701394683258428</v>
      </c>
      <c r="H162" s="157">
        <v>-3.802500149980105</v>
      </c>
      <c r="I162" s="157">
        <v>10.011175817468313</v>
      </c>
      <c r="J162" s="157">
        <v>1.4491965737821033</v>
      </c>
      <c r="K162" s="157">
        <v>1.4144066722255104</v>
      </c>
      <c r="L162" s="157">
        <v>1.8620569106837479</v>
      </c>
      <c r="M162" s="157">
        <v>0.59991811494458602</v>
      </c>
      <c r="N162" s="157">
        <v>2.2025012543583529</v>
      </c>
      <c r="O162" s="181">
        <v>0.5302846232614371</v>
      </c>
      <c r="P162" s="157">
        <v>0.30083862389005844</v>
      </c>
    </row>
    <row r="163" spans="1:16" s="91" customFormat="1" ht="21.75" customHeight="1" x14ac:dyDescent="0.2">
      <c r="A163" s="273">
        <v>2017</v>
      </c>
      <c r="B163" s="273" t="s">
        <v>3</v>
      </c>
      <c r="C163" s="157">
        <v>1.2535983721642623</v>
      </c>
      <c r="D163" s="157">
        <v>3.1535748509760992</v>
      </c>
      <c r="E163" s="157">
        <v>-0.68066116161500645</v>
      </c>
      <c r="F163" s="157">
        <v>-5.6304123608256305</v>
      </c>
      <c r="G163" s="157">
        <v>9.9315140664060664E-2</v>
      </c>
      <c r="H163" s="157">
        <v>-5.1972041802268478</v>
      </c>
      <c r="I163" s="157">
        <v>10.628226371832966</v>
      </c>
      <c r="J163" s="157">
        <v>2.4031955003139274</v>
      </c>
      <c r="K163" s="157">
        <v>1.5595231752216563</v>
      </c>
      <c r="L163" s="157">
        <v>0.87508043832939109</v>
      </c>
      <c r="M163" s="157">
        <v>1.4317169538219616</v>
      </c>
      <c r="N163" s="157">
        <v>2.6916807731636681</v>
      </c>
      <c r="O163" s="181">
        <v>0.66125832399252715</v>
      </c>
      <c r="P163" s="157">
        <v>0.74162808075713826</v>
      </c>
    </row>
    <row r="164" spans="1:16" s="91" customFormat="1" ht="12.75" customHeight="1" x14ac:dyDescent="0.2">
      <c r="A164" s="273"/>
      <c r="B164" s="273" t="s">
        <v>4</v>
      </c>
      <c r="C164" s="157">
        <v>1.3282539147556065</v>
      </c>
      <c r="D164" s="157">
        <v>5.5010366360356642</v>
      </c>
      <c r="E164" s="157">
        <v>-0.1016204795630955</v>
      </c>
      <c r="F164" s="157">
        <v>-0.7985671362449267</v>
      </c>
      <c r="G164" s="157">
        <v>-0.21532151230992724</v>
      </c>
      <c r="H164" s="157">
        <v>-2.9670355977095539</v>
      </c>
      <c r="I164" s="157">
        <v>8.5887749241190363</v>
      </c>
      <c r="J164" s="157">
        <v>3.3846696964040319</v>
      </c>
      <c r="K164" s="157">
        <v>1.4133832687794694</v>
      </c>
      <c r="L164" s="157">
        <v>0.22144303699253953</v>
      </c>
      <c r="M164" s="157">
        <v>1.9618493652027098</v>
      </c>
      <c r="N164" s="157">
        <v>2.481163742790585</v>
      </c>
      <c r="O164" s="181">
        <v>0.64576566197916918</v>
      </c>
      <c r="P164" s="157">
        <v>0.87108625675283236</v>
      </c>
    </row>
    <row r="165" spans="1:16" s="91" customFormat="1" ht="12.75" customHeight="1" x14ac:dyDescent="0.2">
      <c r="A165" s="273"/>
      <c r="B165" s="273" t="s">
        <v>1</v>
      </c>
      <c r="C165" s="157">
        <v>1.120002216931681</v>
      </c>
      <c r="D165" s="157">
        <v>6.8753616706597569</v>
      </c>
      <c r="E165" s="157">
        <v>0.44543538536841254</v>
      </c>
      <c r="F165" s="157">
        <v>2.3083362622279111</v>
      </c>
      <c r="G165" s="157">
        <v>0.25751978466418279</v>
      </c>
      <c r="H165" s="157">
        <v>-2.1770934355284908</v>
      </c>
      <c r="I165" s="157">
        <v>5.4060019358735758</v>
      </c>
      <c r="J165" s="157">
        <v>3.9743243461801114</v>
      </c>
      <c r="K165" s="157">
        <v>0.94879099436181491</v>
      </c>
      <c r="L165" s="157">
        <v>0.34792487601750111</v>
      </c>
      <c r="M165" s="157">
        <v>1.4687402836161141</v>
      </c>
      <c r="N165" s="157">
        <v>1.5092737931598776</v>
      </c>
      <c r="O165" s="181">
        <v>0.45499094574998367</v>
      </c>
      <c r="P165" s="157">
        <v>0.71275173486451138</v>
      </c>
    </row>
    <row r="166" spans="1:16" s="91" customFormat="1" ht="12.75" customHeight="1" x14ac:dyDescent="0.2">
      <c r="A166" s="273"/>
      <c r="B166" s="273" t="s">
        <v>2</v>
      </c>
      <c r="C166" s="157">
        <v>1.1216750556031343</v>
      </c>
      <c r="D166" s="157">
        <v>5.8167647823753583</v>
      </c>
      <c r="E166" s="157">
        <v>2.0042607300762398</v>
      </c>
      <c r="F166" s="157">
        <v>5.063177883208553</v>
      </c>
      <c r="G166" s="157">
        <v>1.8878200447572766</v>
      </c>
      <c r="H166" s="157">
        <v>0.74044494953606943</v>
      </c>
      <c r="I166" s="157">
        <v>1.7676822376545118</v>
      </c>
      <c r="J166" s="157">
        <v>3.3774808067630175</v>
      </c>
      <c r="K166" s="157">
        <v>0.67050204617430609</v>
      </c>
      <c r="L166" s="157">
        <v>0.86675419271703902</v>
      </c>
      <c r="M166" s="157">
        <v>1.0056820512656941</v>
      </c>
      <c r="N166" s="157">
        <v>0.66382196170005159</v>
      </c>
      <c r="O166" s="181">
        <v>0.47380434856179932</v>
      </c>
      <c r="P166" s="157">
        <v>0.75758463181443858</v>
      </c>
    </row>
    <row r="167" spans="1:16" s="91" customFormat="1" ht="21.75" customHeight="1" x14ac:dyDescent="0.2">
      <c r="A167" s="273">
        <v>2018</v>
      </c>
      <c r="B167" s="271" t="s">
        <v>3</v>
      </c>
      <c r="C167" s="157">
        <v>0.99377713687830749</v>
      </c>
      <c r="D167" s="157">
        <v>4.0892021786705186</v>
      </c>
      <c r="E167" s="157">
        <v>2.4018198517263301</v>
      </c>
      <c r="F167" s="157">
        <v>3.8081949658791103</v>
      </c>
      <c r="G167" s="157">
        <v>1.7947232561980826</v>
      </c>
      <c r="H167" s="157">
        <v>5.2454180100854302</v>
      </c>
      <c r="I167" s="157">
        <v>-1.2070012159528432</v>
      </c>
      <c r="J167" s="157">
        <v>1.9909252624331231</v>
      </c>
      <c r="K167" s="157">
        <v>0.55009323400925325</v>
      </c>
      <c r="L167" s="157">
        <v>1.658374151854872</v>
      </c>
      <c r="M167" s="157">
        <v>0.64378667428167091</v>
      </c>
      <c r="N167" s="157">
        <v>0.14723980344318477</v>
      </c>
      <c r="O167" s="157">
        <v>0.41595249992278127</v>
      </c>
      <c r="P167" s="274">
        <v>0.66738756744733507</v>
      </c>
    </row>
    <row r="168" spans="1:16" s="91" customFormat="1" ht="14.25" customHeight="1" x14ac:dyDescent="0.2">
      <c r="A168" s="273"/>
      <c r="B168" s="271" t="s">
        <v>4</v>
      </c>
      <c r="C168" s="157">
        <v>1.1114630265706751</v>
      </c>
      <c r="D168" s="157">
        <v>1.5254266919426271</v>
      </c>
      <c r="E168" s="157">
        <v>3.2734427617972841</v>
      </c>
      <c r="F168" s="157">
        <v>2.2206801781584886</v>
      </c>
      <c r="G168" s="157">
        <v>2.7078226098447971</v>
      </c>
      <c r="H168" s="157">
        <v>7.6097959611263803</v>
      </c>
      <c r="I168" s="157">
        <v>-0.86908468959957474</v>
      </c>
      <c r="J168" s="157">
        <v>0.26794489167829738</v>
      </c>
      <c r="K168" s="157">
        <v>0.68868729648760052</v>
      </c>
      <c r="L168" s="157">
        <v>2.4537794478856085</v>
      </c>
      <c r="M168" s="157">
        <v>0.30592096594314455</v>
      </c>
      <c r="N168" s="157">
        <v>0.26970549584089554</v>
      </c>
      <c r="O168" s="157">
        <v>0.38618300617876855</v>
      </c>
      <c r="P168" s="274">
        <v>0.81633218989682632</v>
      </c>
    </row>
    <row r="169" spans="1:16" s="91" customFormat="1" x14ac:dyDescent="0.2">
      <c r="A169" s="273"/>
      <c r="B169" s="271" t="s">
        <v>1</v>
      </c>
      <c r="C169" s="157">
        <v>1.3321931042838315</v>
      </c>
      <c r="D169" s="157">
        <v>-0.90911587570354868</v>
      </c>
      <c r="E169" s="157">
        <v>3.5672783212275618</v>
      </c>
      <c r="F169" s="157">
        <v>0.72611021048808766</v>
      </c>
      <c r="G169" s="157">
        <v>3.6185874849727782</v>
      </c>
      <c r="H169" s="157">
        <v>6.5624486805965461</v>
      </c>
      <c r="I169" s="157">
        <v>0.32018719119903949</v>
      </c>
      <c r="J169" s="157">
        <v>-0.10030684299168513</v>
      </c>
      <c r="K169" s="157">
        <v>0.9826369535115731</v>
      </c>
      <c r="L169" s="157">
        <v>2.4439203312323627</v>
      </c>
      <c r="M169" s="157">
        <v>0.83790273851627717</v>
      </c>
      <c r="N169" s="157">
        <v>0.85625893020227295</v>
      </c>
      <c r="O169" s="157">
        <v>0.4227676338724109</v>
      </c>
      <c r="P169" s="274">
        <v>1.0383448325255955</v>
      </c>
    </row>
    <row r="170" spans="1:16" s="91" customFormat="1" ht="12.75" customHeight="1" x14ac:dyDescent="0.2">
      <c r="A170" s="273"/>
      <c r="B170" s="271" t="s">
        <v>2</v>
      </c>
      <c r="C170" s="157">
        <v>1.4165187825851291</v>
      </c>
      <c r="D170" s="157">
        <v>-2.3605358144346837</v>
      </c>
      <c r="E170" s="157">
        <v>2.7666531851410383</v>
      </c>
      <c r="F170" s="157">
        <v>1.6108144538819147E-2</v>
      </c>
      <c r="G170" s="157">
        <v>3.4684042307389689</v>
      </c>
      <c r="H170" s="157">
        <v>2.9788719155895222</v>
      </c>
      <c r="I170" s="157">
        <v>0.7888640367910682</v>
      </c>
      <c r="J170" s="157">
        <v>-0.1817416957606639</v>
      </c>
      <c r="K170" s="157">
        <v>1.3017269785862027</v>
      </c>
      <c r="L170" s="157">
        <v>2.2823318591553345</v>
      </c>
      <c r="M170" s="157">
        <v>1.2334681736604409</v>
      </c>
      <c r="N170" s="157">
        <v>1.5693535878583162</v>
      </c>
      <c r="O170" s="157">
        <v>0.50968701427497365</v>
      </c>
      <c r="P170" s="274">
        <v>1.0945216285206811</v>
      </c>
    </row>
    <row r="171" spans="1:16" s="91" customFormat="1" ht="21.75" customHeight="1" x14ac:dyDescent="0.2">
      <c r="A171" s="273">
        <v>2019</v>
      </c>
      <c r="B171" s="271" t="s">
        <v>3</v>
      </c>
      <c r="C171" s="157">
        <v>1.5412116900535153</v>
      </c>
      <c r="D171" s="157">
        <v>-3.116378978223608</v>
      </c>
      <c r="E171" s="157">
        <v>2.4156751868278121</v>
      </c>
      <c r="F171" s="157">
        <v>1.3711994036798671</v>
      </c>
      <c r="G171" s="157">
        <v>3.4570618482915592</v>
      </c>
      <c r="H171" s="157">
        <v>-0.32485506511636686</v>
      </c>
      <c r="I171" s="157">
        <v>2.5052770240988451</v>
      </c>
      <c r="J171" s="157">
        <v>0.71453000398348365</v>
      </c>
      <c r="K171" s="157">
        <v>1.4865905999790243</v>
      </c>
      <c r="L171" s="157">
        <v>2.0800050317184571</v>
      </c>
      <c r="M171" s="157">
        <v>1.2066286617472741</v>
      </c>
      <c r="N171" s="157">
        <v>2.0358111902617111</v>
      </c>
      <c r="O171" s="157">
        <v>0.63590051885708476</v>
      </c>
      <c r="P171" s="274">
        <v>1.1611149687520594</v>
      </c>
    </row>
    <row r="172" spans="1:16" s="91" customFormat="1" x14ac:dyDescent="0.2">
      <c r="A172" s="273"/>
      <c r="B172" s="271" t="s">
        <v>4</v>
      </c>
      <c r="C172" s="157">
        <v>1.3234299945716543</v>
      </c>
      <c r="D172" s="157">
        <v>-2.7204595754601542</v>
      </c>
      <c r="E172" s="157">
        <v>1.2168075035926336</v>
      </c>
      <c r="F172" s="157">
        <v>3.6058613972957687</v>
      </c>
      <c r="G172" s="157">
        <v>2.2573674444459613</v>
      </c>
      <c r="H172" s="157">
        <v>-3.189599911512019</v>
      </c>
      <c r="I172" s="157">
        <v>0.64602414825462517</v>
      </c>
      <c r="J172" s="157">
        <v>1.0798481014028027</v>
      </c>
      <c r="K172" s="157">
        <v>1.4364004547425679</v>
      </c>
      <c r="L172" s="157">
        <v>1.495667751111327</v>
      </c>
      <c r="M172" s="157">
        <v>1.2777287701599391</v>
      </c>
      <c r="N172" s="157">
        <v>2.1595023689741311</v>
      </c>
      <c r="O172" s="157">
        <v>0.62371266693520511</v>
      </c>
      <c r="P172" s="275">
        <v>0.85721027310329134</v>
      </c>
    </row>
    <row r="173" spans="1:16" x14ac:dyDescent="0.2">
      <c r="A173" s="141" t="s">
        <v>280</v>
      </c>
      <c r="B173" s="141"/>
      <c r="C173" s="141"/>
      <c r="D173" s="141"/>
      <c r="E173" s="141"/>
      <c r="F173" s="141"/>
      <c r="G173" s="141"/>
      <c r="H173" s="222"/>
      <c r="I173" s="222"/>
      <c r="J173" s="222"/>
      <c r="K173" s="222"/>
      <c r="L173" s="223"/>
      <c r="M173" s="224"/>
      <c r="N173" s="222"/>
      <c r="O173" s="222"/>
      <c r="P173" s="90"/>
    </row>
    <row r="174" spans="1:16" x14ac:dyDescent="0.2">
      <c r="A174" s="187" t="s">
        <v>211</v>
      </c>
      <c r="B174" s="187"/>
      <c r="C174" s="187"/>
      <c r="D174" s="187"/>
      <c r="E174" s="187"/>
      <c r="F174" s="187"/>
      <c r="G174" s="187"/>
      <c r="L174" s="175"/>
      <c r="M174" s="176"/>
    </row>
    <row r="175" spans="1:16" x14ac:dyDescent="0.2">
      <c r="A175" s="342" t="s">
        <v>281</v>
      </c>
      <c r="B175" s="342"/>
      <c r="C175" s="342"/>
      <c r="D175" s="342"/>
      <c r="E175" s="342"/>
      <c r="F175" s="342"/>
      <c r="G175" s="342"/>
      <c r="L175" s="175"/>
      <c r="M175" s="176"/>
    </row>
    <row r="176" spans="1:16" x14ac:dyDescent="0.2">
      <c r="A176" s="333" t="s">
        <v>282</v>
      </c>
      <c r="B176" s="333"/>
      <c r="C176" s="333"/>
      <c r="D176" s="333"/>
      <c r="E176" s="333"/>
      <c r="F176" s="333"/>
      <c r="G176" s="333"/>
      <c r="L176" s="175"/>
      <c r="M176" s="176"/>
    </row>
    <row r="177" spans="1:15" x14ac:dyDescent="0.2">
      <c r="A177" s="187" t="s">
        <v>247</v>
      </c>
      <c r="D177" s="160"/>
      <c r="L177" s="175"/>
      <c r="M177" s="176"/>
    </row>
    <row r="178" spans="1:15" x14ac:dyDescent="0.2">
      <c r="A178" s="345" t="s">
        <v>293</v>
      </c>
      <c r="B178" s="345"/>
      <c r="C178" s="345"/>
      <c r="D178" s="345"/>
      <c r="E178" s="345"/>
      <c r="F178" s="345"/>
      <c r="G178" s="345"/>
      <c r="H178" s="345"/>
      <c r="I178" s="345"/>
      <c r="J178" s="345"/>
      <c r="K178" s="345"/>
      <c r="L178" s="345"/>
      <c r="M178" s="345"/>
      <c r="N178" s="345"/>
      <c r="O178" s="345"/>
    </row>
    <row r="179" spans="1:15" x14ac:dyDescent="0.2">
      <c r="D179" s="160"/>
      <c r="E179" s="177"/>
    </row>
    <row r="180" spans="1:15" x14ac:dyDescent="0.2">
      <c r="D180" s="160"/>
      <c r="E180" s="177"/>
      <c r="N180" s="178"/>
    </row>
    <row r="184" spans="1:15" x14ac:dyDescent="0.2">
      <c r="C184" s="179"/>
      <c r="D184" s="180"/>
      <c r="E184" s="179"/>
      <c r="F184" s="179"/>
      <c r="G184" s="179"/>
    </row>
    <row r="185" spans="1:15" x14ac:dyDescent="0.2">
      <c r="C185" s="179"/>
      <c r="D185" s="180"/>
      <c r="E185" s="179"/>
      <c r="F185" s="179"/>
      <c r="G185" s="179"/>
    </row>
    <row r="204" spans="1:7" x14ac:dyDescent="0.2">
      <c r="A204" s="90"/>
      <c r="B204" s="90"/>
      <c r="C204" s="90"/>
      <c r="D204" s="92"/>
      <c r="E204" s="90"/>
      <c r="F204" s="90"/>
      <c r="G204" s="90"/>
    </row>
    <row r="205" spans="1:7" x14ac:dyDescent="0.2">
      <c r="A205" s="90"/>
      <c r="B205" s="90"/>
      <c r="C205" s="90"/>
      <c r="D205" s="92"/>
      <c r="E205" s="90"/>
      <c r="F205" s="90"/>
      <c r="G205" s="90"/>
    </row>
    <row r="206" spans="1:7" x14ac:dyDescent="0.2">
      <c r="A206" s="90"/>
      <c r="B206" s="90"/>
      <c r="C206" s="90"/>
      <c r="D206" s="92"/>
      <c r="E206" s="90"/>
      <c r="F206" s="90"/>
      <c r="G206" s="90"/>
    </row>
    <row r="207" spans="1:7" x14ac:dyDescent="0.2">
      <c r="A207" s="90"/>
      <c r="B207" s="90"/>
      <c r="C207" s="90"/>
      <c r="D207" s="92"/>
      <c r="E207" s="90"/>
      <c r="F207" s="90"/>
      <c r="G207" s="90"/>
    </row>
    <row r="208" spans="1:7" x14ac:dyDescent="0.2">
      <c r="A208" s="90"/>
      <c r="B208" s="90"/>
      <c r="C208" s="90"/>
      <c r="D208" s="92"/>
      <c r="E208" s="90"/>
      <c r="F208" s="90"/>
      <c r="G208" s="90"/>
    </row>
    <row r="209" spans="1:7" x14ac:dyDescent="0.2">
      <c r="A209" s="90"/>
      <c r="B209" s="90"/>
      <c r="C209" s="90"/>
      <c r="D209" s="92"/>
      <c r="E209" s="90"/>
      <c r="F209" s="90"/>
      <c r="G209" s="90"/>
    </row>
    <row r="210" spans="1:7" x14ac:dyDescent="0.2">
      <c r="A210" s="90"/>
      <c r="B210" s="90"/>
      <c r="C210" s="90"/>
      <c r="D210" s="92"/>
      <c r="E210" s="90"/>
      <c r="F210" s="90"/>
      <c r="G210" s="90"/>
    </row>
    <row r="211" spans="1:7" x14ac:dyDescent="0.2">
      <c r="A211" s="90"/>
      <c r="B211" s="90"/>
      <c r="C211" s="90"/>
      <c r="D211" s="92"/>
      <c r="E211" s="90"/>
      <c r="F211" s="90"/>
      <c r="G211" s="90"/>
    </row>
    <row r="212" spans="1:7" x14ac:dyDescent="0.2">
      <c r="A212" s="90"/>
      <c r="B212" s="90"/>
      <c r="C212" s="90"/>
      <c r="D212" s="92"/>
      <c r="E212" s="90"/>
      <c r="F212" s="90"/>
      <c r="G212" s="90"/>
    </row>
    <row r="213" spans="1:7" x14ac:dyDescent="0.2">
      <c r="A213" s="90"/>
      <c r="B213" s="90"/>
      <c r="C213" s="90"/>
      <c r="D213" s="92"/>
      <c r="E213" s="90"/>
      <c r="F213" s="90"/>
      <c r="G213" s="90"/>
    </row>
    <row r="214" spans="1:7" x14ac:dyDescent="0.2">
      <c r="A214" s="90"/>
      <c r="B214" s="90"/>
      <c r="C214" s="90"/>
      <c r="D214" s="92"/>
      <c r="E214" s="90"/>
      <c r="F214" s="90"/>
      <c r="G214" s="90"/>
    </row>
    <row r="215" spans="1:7" x14ac:dyDescent="0.2">
      <c r="A215" s="90"/>
      <c r="B215" s="90"/>
      <c r="C215" s="90"/>
      <c r="D215" s="92"/>
      <c r="E215" s="90"/>
      <c r="F215" s="90"/>
      <c r="G215" s="90"/>
    </row>
    <row r="216" spans="1:7" x14ac:dyDescent="0.2">
      <c r="A216" s="90"/>
      <c r="B216" s="90"/>
      <c r="C216" s="90"/>
      <c r="D216" s="92"/>
      <c r="E216" s="90"/>
      <c r="F216" s="90"/>
      <c r="G216" s="90"/>
    </row>
    <row r="217" spans="1:7" x14ac:dyDescent="0.2">
      <c r="A217" s="90"/>
      <c r="B217" s="90"/>
      <c r="C217" s="90"/>
      <c r="D217" s="92"/>
      <c r="E217" s="90"/>
      <c r="F217" s="90"/>
      <c r="G217" s="90"/>
    </row>
    <row r="218" spans="1:7" x14ac:dyDescent="0.2">
      <c r="A218" s="90"/>
      <c r="B218" s="90"/>
      <c r="C218" s="90"/>
      <c r="D218" s="92"/>
      <c r="E218" s="90"/>
      <c r="F218" s="90"/>
      <c r="G218" s="90"/>
    </row>
    <row r="271" spans="3:7" x14ac:dyDescent="0.2">
      <c r="C271" s="109"/>
      <c r="D271" s="109"/>
      <c r="E271" s="109"/>
      <c r="F271" s="109"/>
      <c r="G271" s="109"/>
    </row>
  </sheetData>
  <mergeCells count="3">
    <mergeCell ref="A175:G175"/>
    <mergeCell ref="A1:O1"/>
    <mergeCell ref="A178:O178"/>
  </mergeCells>
  <pageMargins left="0.55118110236220474" right="0.55118110236220474" top="0.78740157480314965" bottom="0.78740157480314965" header="0.51181102362204722" footer="0.51181102362204722"/>
  <pageSetup paperSize="9" scale="43"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173"/>
  <sheetViews>
    <sheetView view="pageBreakPreview" zoomScaleNormal="40" zoomScaleSheetLayoutView="100" workbookViewId="0">
      <pane ySplit="9" topLeftCell="A10" activePane="bottomLeft" state="frozen"/>
      <selection activeCell="E32" sqref="E32"/>
      <selection pane="bottomLeft" sqref="A1:O1"/>
    </sheetView>
  </sheetViews>
  <sheetFormatPr defaultRowHeight="12.75" customHeight="1" x14ac:dyDescent="0.2"/>
  <cols>
    <col min="1" max="1" customWidth="true" style="90" width="7.140625" collapsed="false"/>
    <col min="2" max="2" bestFit="true" customWidth="true" style="90" width="15.0" collapsed="false"/>
    <col min="3" max="3" customWidth="true" style="90" width="12.140625" collapsed="false"/>
    <col min="4" max="4" bestFit="true" customWidth="true" style="90" width="15.5703125" collapsed="false"/>
    <col min="5" max="5" customWidth="true" style="90" width="15.42578125" collapsed="false"/>
    <col min="6" max="6" bestFit="true" customWidth="true" style="90" width="17.140625" collapsed="false"/>
    <col min="7" max="7" customWidth="true" style="90" width="15.28515625" collapsed="false"/>
    <col min="8" max="9" customWidth="true" style="90" width="12.140625" collapsed="false"/>
    <col min="10" max="10" customWidth="true" style="90" width="13.0" collapsed="false"/>
    <col min="11" max="11" bestFit="true" customWidth="true" style="90" width="17.28515625" collapsed="false"/>
    <col min="12" max="12" customWidth="true" style="90" width="11.85546875" collapsed="false"/>
    <col min="13" max="13" customWidth="true" style="90" width="12.42578125" collapsed="false"/>
    <col min="14" max="14" bestFit="true" customWidth="true" style="90" width="16.42578125" collapsed="false"/>
    <col min="15" max="15" bestFit="true" customWidth="true" style="90" width="12.42578125" collapsed="false"/>
    <col min="16" max="16384" style="90" width="9.140625" collapsed="false"/>
  </cols>
  <sheetData>
    <row r="1" spans="1:15" s="213" customFormat="1" ht="51" customHeight="1" x14ac:dyDescent="0.35">
      <c r="A1" s="347" t="s">
        <v>256</v>
      </c>
      <c r="B1" s="348"/>
      <c r="C1" s="348"/>
      <c r="D1" s="348"/>
      <c r="E1" s="348"/>
      <c r="F1" s="348"/>
      <c r="G1" s="348"/>
      <c r="H1" s="348"/>
      <c r="I1" s="348"/>
      <c r="J1" s="348"/>
      <c r="K1" s="348"/>
      <c r="L1" s="348"/>
      <c r="M1" s="348"/>
      <c r="N1" s="348"/>
      <c r="O1" s="348"/>
    </row>
    <row r="2" spans="1:15" s="213" customFormat="1" x14ac:dyDescent="0.2">
      <c r="A2" s="110"/>
      <c r="B2" s="110"/>
      <c r="C2" s="110"/>
      <c r="D2" s="110"/>
      <c r="E2" s="110"/>
      <c r="F2" s="110"/>
      <c r="G2" s="110"/>
      <c r="H2" s="110"/>
      <c r="I2" s="110"/>
      <c r="J2" s="214"/>
      <c r="K2" s="110"/>
      <c r="L2" s="110"/>
      <c r="M2" s="110"/>
      <c r="N2" s="110"/>
      <c r="O2" s="110"/>
    </row>
    <row r="3" spans="1:15" s="213" customFormat="1" ht="15.75" x14ac:dyDescent="0.25">
      <c r="A3" s="349" t="s">
        <v>287</v>
      </c>
      <c r="B3" s="349"/>
      <c r="C3" s="349"/>
      <c r="D3" s="349"/>
      <c r="E3" s="189"/>
      <c r="F3" s="169"/>
      <c r="G3" s="215"/>
      <c r="H3" s="215"/>
      <c r="I3" s="215"/>
      <c r="J3" s="216"/>
      <c r="K3" s="215"/>
      <c r="L3" s="215"/>
      <c r="M3" s="215"/>
      <c r="N3" s="215"/>
      <c r="O3" s="215"/>
    </row>
    <row r="4" spans="1:15" s="182" customFormat="1" ht="16.5" thickBot="1" x14ac:dyDescent="0.3">
      <c r="O4" s="95" t="s">
        <v>264</v>
      </c>
    </row>
    <row r="5" spans="1:15" s="182" customFormat="1" ht="59.25" customHeight="1" x14ac:dyDescent="0.2">
      <c r="A5" s="217"/>
      <c r="B5" s="217"/>
      <c r="C5" s="227" t="s">
        <v>216</v>
      </c>
      <c r="D5" s="227" t="s">
        <v>7</v>
      </c>
      <c r="E5" s="227" t="s">
        <v>226</v>
      </c>
      <c r="F5" s="227" t="s">
        <v>62</v>
      </c>
      <c r="G5" s="227" t="s">
        <v>227</v>
      </c>
      <c r="H5" s="227" t="s">
        <v>63</v>
      </c>
      <c r="I5" s="227" t="s">
        <v>70</v>
      </c>
      <c r="J5" s="227" t="s">
        <v>228</v>
      </c>
      <c r="K5" s="227" t="s">
        <v>229</v>
      </c>
      <c r="L5" s="227" t="s">
        <v>28</v>
      </c>
      <c r="M5" s="227" t="s">
        <v>9</v>
      </c>
      <c r="N5" s="227" t="s">
        <v>29</v>
      </c>
      <c r="O5" s="227" t="s">
        <v>8</v>
      </c>
    </row>
    <row r="6" spans="1:15" s="182" customFormat="1" x14ac:dyDescent="0.2">
      <c r="C6" s="228"/>
      <c r="D6" s="225"/>
      <c r="E6" s="225"/>
      <c r="F6" s="225"/>
      <c r="G6" s="225"/>
      <c r="H6" s="225"/>
      <c r="I6" s="225"/>
      <c r="J6" s="225"/>
      <c r="K6" s="225"/>
      <c r="L6" s="225"/>
      <c r="M6" s="225"/>
      <c r="N6" s="225"/>
      <c r="O6" s="225"/>
    </row>
    <row r="7" spans="1:15" s="182" customFormat="1" ht="13.5" thickBot="1" x14ac:dyDescent="0.25">
      <c r="A7" s="93" t="s">
        <v>44</v>
      </c>
      <c r="B7" s="218"/>
      <c r="C7" s="229" t="s">
        <v>178</v>
      </c>
      <c r="D7" s="229" t="s">
        <v>32</v>
      </c>
      <c r="E7" s="229" t="s">
        <v>230</v>
      </c>
      <c r="F7" s="229" t="s">
        <v>31</v>
      </c>
      <c r="G7" s="229" t="s">
        <v>231</v>
      </c>
      <c r="H7" s="229" t="s">
        <v>33</v>
      </c>
      <c r="I7" s="229" t="s">
        <v>34</v>
      </c>
      <c r="J7" s="229" t="s">
        <v>232</v>
      </c>
      <c r="K7" s="229" t="s">
        <v>233</v>
      </c>
      <c r="L7" s="229" t="s">
        <v>64</v>
      </c>
      <c r="M7" s="229" t="s">
        <v>65</v>
      </c>
      <c r="N7" s="229" t="s">
        <v>66</v>
      </c>
      <c r="O7" s="229" t="s">
        <v>241</v>
      </c>
    </row>
    <row r="8" spans="1:15" s="213" customFormat="1" x14ac:dyDescent="0.2">
      <c r="A8" s="199"/>
      <c r="B8" s="199"/>
      <c r="C8" s="228"/>
      <c r="D8" s="225"/>
      <c r="E8" s="230"/>
      <c r="F8" s="227"/>
      <c r="G8" s="230"/>
      <c r="H8" s="225"/>
      <c r="I8" s="228"/>
      <c r="J8" s="228"/>
      <c r="K8" s="228"/>
      <c r="L8" s="228"/>
      <c r="M8" s="228"/>
      <c r="N8" s="228"/>
      <c r="O8" s="225"/>
    </row>
    <row r="9" spans="1:15" s="213" customFormat="1" ht="14.25" x14ac:dyDescent="0.2">
      <c r="A9" s="130" t="s">
        <v>289</v>
      </c>
      <c r="C9" s="231">
        <v>758.31522379444118</v>
      </c>
      <c r="D9" s="231">
        <v>98.089596211813401</v>
      </c>
      <c r="E9" s="232">
        <v>43.823775107474532</v>
      </c>
      <c r="F9" s="161">
        <v>33.394589942490683</v>
      </c>
      <c r="G9" s="232">
        <v>35.244558115127326</v>
      </c>
      <c r="H9" s="231">
        <v>67.843745883240075</v>
      </c>
      <c r="I9" s="231">
        <v>123.60859752883593</v>
      </c>
      <c r="J9" s="231">
        <v>66.241675460616662</v>
      </c>
      <c r="K9" s="231">
        <v>38.518307581953046</v>
      </c>
      <c r="L9" s="231">
        <v>64.807194143713716</v>
      </c>
      <c r="M9" s="231">
        <v>57.477586503492937</v>
      </c>
      <c r="N9" s="231">
        <v>96.646112252058288</v>
      </c>
      <c r="O9" s="231">
        <v>36.655517426483506</v>
      </c>
    </row>
    <row r="10" spans="1:15" ht="12.75" customHeight="1" x14ac:dyDescent="0.2">
      <c r="C10" s="163"/>
      <c r="D10" s="163"/>
      <c r="E10" s="163"/>
      <c r="F10" s="163"/>
      <c r="G10" s="163"/>
      <c r="H10" s="163"/>
      <c r="I10" s="163"/>
      <c r="J10" s="163"/>
      <c r="K10" s="163"/>
      <c r="L10" s="163"/>
      <c r="M10" s="163"/>
      <c r="N10" s="163"/>
      <c r="O10" s="163"/>
    </row>
    <row r="11" spans="1:15" s="213" customFormat="1" x14ac:dyDescent="0.2">
      <c r="A11" s="169">
        <v>1998</v>
      </c>
      <c r="C11" s="226">
        <v>72.688324880055788</v>
      </c>
      <c r="D11" s="226">
        <v>73.166968585765574</v>
      </c>
      <c r="E11" s="226">
        <v>85.390337338283587</v>
      </c>
      <c r="F11" s="226">
        <v>97.804520134507868</v>
      </c>
      <c r="G11" s="226">
        <v>49.558727486962702</v>
      </c>
      <c r="H11" s="226">
        <v>63.30613476928476</v>
      </c>
      <c r="I11" s="226">
        <v>66.206153100811633</v>
      </c>
      <c r="J11" s="226">
        <v>53.155510081026875</v>
      </c>
      <c r="K11" s="226">
        <v>52.82431229365767</v>
      </c>
      <c r="L11" s="226">
        <v>98.852466230988938</v>
      </c>
      <c r="M11" s="226">
        <v>102.99823702394737</v>
      </c>
      <c r="N11" s="226">
        <v>73.672309317165642</v>
      </c>
      <c r="O11" s="226">
        <v>79.995679265577721</v>
      </c>
    </row>
    <row r="12" spans="1:15" s="213" customFormat="1" x14ac:dyDescent="0.2">
      <c r="A12" s="169">
        <v>1999</v>
      </c>
      <c r="C12" s="226">
        <v>74.532854629312993</v>
      </c>
      <c r="D12" s="226">
        <v>74.679966839802631</v>
      </c>
      <c r="E12" s="226">
        <v>89.418810249976872</v>
      </c>
      <c r="F12" s="226">
        <v>95.014970866739958</v>
      </c>
      <c r="G12" s="226">
        <v>52.1235857273671</v>
      </c>
      <c r="H12" s="226">
        <v>65.81895211308418</v>
      </c>
      <c r="I12" s="226">
        <v>69.303113809575905</v>
      </c>
      <c r="J12" s="226">
        <v>52.15994576163483</v>
      </c>
      <c r="K12" s="226">
        <v>56.625340273670105</v>
      </c>
      <c r="L12" s="226">
        <v>99.79470045967858</v>
      </c>
      <c r="M12" s="226">
        <v>103.57729909562862</v>
      </c>
      <c r="N12" s="226">
        <v>75.426085786462352</v>
      </c>
      <c r="O12" s="226">
        <v>81.214940712111883</v>
      </c>
    </row>
    <row r="13" spans="1:15" s="213" customFormat="1" x14ac:dyDescent="0.2">
      <c r="A13" s="169">
        <v>2000</v>
      </c>
      <c r="C13" s="226">
        <v>77.027312580532325</v>
      </c>
      <c r="D13" s="226">
        <v>75.321760441680908</v>
      </c>
      <c r="E13" s="226">
        <v>91.30309547978888</v>
      </c>
      <c r="F13" s="226">
        <v>90.462941736791834</v>
      </c>
      <c r="G13" s="226">
        <v>63.295492226673431</v>
      </c>
      <c r="H13" s="226">
        <v>71.018524443502429</v>
      </c>
      <c r="I13" s="226">
        <v>72.654838784650579</v>
      </c>
      <c r="J13" s="226">
        <v>54.228886335974863</v>
      </c>
      <c r="K13" s="226">
        <v>59.805143569756588</v>
      </c>
      <c r="L13" s="226">
        <v>100.81575724274147</v>
      </c>
      <c r="M13" s="226">
        <v>103.54100423448774</v>
      </c>
      <c r="N13" s="226">
        <v>76.650558884545546</v>
      </c>
      <c r="O13" s="226">
        <v>82.520775741757518</v>
      </c>
    </row>
    <row r="14" spans="1:15" s="213" customFormat="1" x14ac:dyDescent="0.2">
      <c r="A14" s="169">
        <v>2001</v>
      </c>
      <c r="C14" s="226">
        <v>80.602184373325542</v>
      </c>
      <c r="D14" s="226">
        <v>80.548537042589416</v>
      </c>
      <c r="E14" s="226">
        <v>97.505394344718482</v>
      </c>
      <c r="F14" s="226">
        <v>94.699995061654249</v>
      </c>
      <c r="G14" s="226">
        <v>71.579834108511363</v>
      </c>
      <c r="H14" s="226">
        <v>76.40597651756687</v>
      </c>
      <c r="I14" s="226">
        <v>72.375549761865187</v>
      </c>
      <c r="J14" s="226">
        <v>59.892259871843557</v>
      </c>
      <c r="K14" s="226">
        <v>65.008603398117174</v>
      </c>
      <c r="L14" s="226">
        <v>102.58996014939852</v>
      </c>
      <c r="M14" s="226">
        <v>102.95437271809625</v>
      </c>
      <c r="N14" s="226">
        <v>80.416783473443189</v>
      </c>
      <c r="O14" s="226">
        <v>85.026147768697228</v>
      </c>
    </row>
    <row r="15" spans="1:15" s="213" customFormat="1" x14ac:dyDescent="0.2">
      <c r="A15" s="169">
        <v>2002</v>
      </c>
      <c r="C15" s="226">
        <v>83.430042353628878</v>
      </c>
      <c r="D15" s="226">
        <v>84.438330201277608</v>
      </c>
      <c r="E15" s="226">
        <v>99.635715879117072</v>
      </c>
      <c r="F15" s="226">
        <v>96.497607299456845</v>
      </c>
      <c r="G15" s="226">
        <v>77.811618243892923</v>
      </c>
      <c r="H15" s="226">
        <v>82.294039340433486</v>
      </c>
      <c r="I15" s="226">
        <v>75.197643864200316</v>
      </c>
      <c r="J15" s="226">
        <v>61.698336874193316</v>
      </c>
      <c r="K15" s="226">
        <v>65.361984285039583</v>
      </c>
      <c r="L15" s="226">
        <v>105.08014474093414</v>
      </c>
      <c r="M15" s="226">
        <v>103.40934528485012</v>
      </c>
      <c r="N15" s="226">
        <v>81.631193569378325</v>
      </c>
      <c r="O15" s="226">
        <v>89.897938221146177</v>
      </c>
    </row>
    <row r="16" spans="1:15" s="213" customFormat="1" x14ac:dyDescent="0.2">
      <c r="A16" s="169">
        <v>2003</v>
      </c>
      <c r="C16" s="226">
        <v>87.386589863296649</v>
      </c>
      <c r="D16" s="226">
        <v>86.596237521962038</v>
      </c>
      <c r="E16" s="226">
        <v>101.59408347428987</v>
      </c>
      <c r="F16" s="226">
        <v>96.888207334430589</v>
      </c>
      <c r="G16" s="226">
        <v>83.833907651285429</v>
      </c>
      <c r="H16" s="226">
        <v>86.728069760394447</v>
      </c>
      <c r="I16" s="226">
        <v>80.282698150329892</v>
      </c>
      <c r="J16" s="226">
        <v>68.605667565548842</v>
      </c>
      <c r="K16" s="226">
        <v>73.355374279156933</v>
      </c>
      <c r="L16" s="226">
        <v>109.12565307024789</v>
      </c>
      <c r="M16" s="226">
        <v>102.20066952733467</v>
      </c>
      <c r="N16" s="226">
        <v>85.605257035474551</v>
      </c>
      <c r="O16" s="226">
        <v>93.151749076980039</v>
      </c>
    </row>
    <row r="17" spans="1:15" s="213" customFormat="1" x14ac:dyDescent="0.2">
      <c r="A17" s="169">
        <v>2004</v>
      </c>
      <c r="C17" s="226">
        <v>89.182646822308598</v>
      </c>
      <c r="D17" s="226">
        <v>88.578018578165029</v>
      </c>
      <c r="E17" s="226">
        <v>95.856447810174302</v>
      </c>
      <c r="F17" s="226">
        <v>100.52442783793465</v>
      </c>
      <c r="G17" s="226">
        <v>88.943717277961809</v>
      </c>
      <c r="H17" s="226">
        <v>89.720385021478904</v>
      </c>
      <c r="I17" s="226">
        <v>81.253679231366277</v>
      </c>
      <c r="J17" s="226">
        <v>72.105084327901594</v>
      </c>
      <c r="K17" s="226">
        <v>77.086296661196513</v>
      </c>
      <c r="L17" s="226">
        <v>110.8747740635563</v>
      </c>
      <c r="M17" s="226">
        <v>101.87661844786398</v>
      </c>
      <c r="N17" s="226">
        <v>87.883005723138794</v>
      </c>
      <c r="O17" s="226">
        <v>95.129090288877265</v>
      </c>
    </row>
    <row r="18" spans="1:15" s="213" customFormat="1" x14ac:dyDescent="0.2">
      <c r="A18" s="169">
        <v>2005</v>
      </c>
      <c r="C18" s="226">
        <v>90.694232002717541</v>
      </c>
      <c r="D18" s="226">
        <v>87.709939083960876</v>
      </c>
      <c r="E18" s="226">
        <v>93.912354654824213</v>
      </c>
      <c r="F18" s="226">
        <v>106.60309937287039</v>
      </c>
      <c r="G18" s="226">
        <v>88.802082117958435</v>
      </c>
      <c r="H18" s="226">
        <v>93.514291750145688</v>
      </c>
      <c r="I18" s="226">
        <v>84.841920705802579</v>
      </c>
      <c r="J18" s="226">
        <v>74.609773929654494</v>
      </c>
      <c r="K18" s="226">
        <v>80.586575243855336</v>
      </c>
      <c r="L18" s="226">
        <v>112.32443408477673</v>
      </c>
      <c r="M18" s="226">
        <v>101.1217469786727</v>
      </c>
      <c r="N18" s="226">
        <v>89.668012351541506</v>
      </c>
      <c r="O18" s="226">
        <v>93.28522673358016</v>
      </c>
    </row>
    <row r="19" spans="1:15" s="213" customFormat="1" x14ac:dyDescent="0.2">
      <c r="A19" s="169">
        <v>2006</v>
      </c>
      <c r="C19" s="226">
        <v>92.976304588866327</v>
      </c>
      <c r="D19" s="226">
        <v>91.310138608854757</v>
      </c>
      <c r="E19" s="226">
        <v>93.928567737082545</v>
      </c>
      <c r="F19" s="226">
        <v>103.90101560563087</v>
      </c>
      <c r="G19" s="226">
        <v>82.505557560695706</v>
      </c>
      <c r="H19" s="226">
        <v>96.334462940830008</v>
      </c>
      <c r="I19" s="226">
        <v>87.242598022067028</v>
      </c>
      <c r="J19" s="226">
        <v>83.956341156597802</v>
      </c>
      <c r="K19" s="226">
        <v>86.650324198954877</v>
      </c>
      <c r="L19" s="226">
        <v>113.95438893439689</v>
      </c>
      <c r="M19" s="226">
        <v>100.82547016232371</v>
      </c>
      <c r="N19" s="226">
        <v>91.301549812968304</v>
      </c>
      <c r="O19" s="226">
        <v>96.051499063964741</v>
      </c>
    </row>
    <row r="20" spans="1:15" s="213" customFormat="1" x14ac:dyDescent="0.2">
      <c r="A20" s="169">
        <v>2007</v>
      </c>
      <c r="C20" s="226">
        <v>94.035049156609972</v>
      </c>
      <c r="D20" s="226">
        <v>94.068221366374615</v>
      </c>
      <c r="E20" s="226">
        <v>99.543020895835468</v>
      </c>
      <c r="F20" s="226">
        <v>102.92628677687708</v>
      </c>
      <c r="G20" s="226">
        <v>84.502882759772803</v>
      </c>
      <c r="H20" s="226">
        <v>98.123772626502216</v>
      </c>
      <c r="I20" s="226">
        <v>87.489677487907414</v>
      </c>
      <c r="J20" s="226">
        <v>88.453622187228277</v>
      </c>
      <c r="K20" s="226">
        <v>87.326728983349383</v>
      </c>
      <c r="L20" s="226">
        <v>112.81964916505254</v>
      </c>
      <c r="M20" s="226">
        <v>99.692283909920775</v>
      </c>
      <c r="N20" s="226">
        <v>91.460046370278022</v>
      </c>
      <c r="O20" s="226">
        <v>92.681763925714876</v>
      </c>
    </row>
    <row r="21" spans="1:15" s="213" customFormat="1" x14ac:dyDescent="0.2">
      <c r="A21" s="169">
        <v>2008</v>
      </c>
      <c r="C21" s="226">
        <v>94.92069848044919</v>
      </c>
      <c r="D21" s="226">
        <v>92.241621228637413</v>
      </c>
      <c r="E21" s="226">
        <v>99.470837012656659</v>
      </c>
      <c r="F21" s="226">
        <v>101.61731425331098</v>
      </c>
      <c r="G21" s="226">
        <v>84.733860699316395</v>
      </c>
      <c r="H21" s="226">
        <v>102.5967147653414</v>
      </c>
      <c r="I21" s="226">
        <v>88.591979542299683</v>
      </c>
      <c r="J21" s="226">
        <v>92.040007747903672</v>
      </c>
      <c r="K21" s="226">
        <v>90.763633852264164</v>
      </c>
      <c r="L21" s="226">
        <v>111.42456851071707</v>
      </c>
      <c r="M21" s="226">
        <v>98.349587168686853</v>
      </c>
      <c r="N21" s="226">
        <v>93.565590465101181</v>
      </c>
      <c r="O21" s="226">
        <v>92.095679946569788</v>
      </c>
    </row>
    <row r="22" spans="1:15" s="213" customFormat="1" x14ac:dyDescent="0.2">
      <c r="A22" s="169">
        <v>2009</v>
      </c>
      <c r="C22" s="226">
        <v>94.388553479215147</v>
      </c>
      <c r="D22" s="226">
        <v>89.00537611003179</v>
      </c>
      <c r="E22" s="226">
        <v>94.082135089564659</v>
      </c>
      <c r="F22" s="226">
        <v>96.221581574194815</v>
      </c>
      <c r="G22" s="226">
        <v>86.239960544876183</v>
      </c>
      <c r="H22" s="226">
        <v>104.96756197860724</v>
      </c>
      <c r="I22" s="226">
        <v>89.470036401995586</v>
      </c>
      <c r="J22" s="226">
        <v>85.733391855970012</v>
      </c>
      <c r="K22" s="226">
        <v>90.00055311391877</v>
      </c>
      <c r="L22" s="226">
        <v>111.16856636159552</v>
      </c>
      <c r="M22" s="226">
        <v>99.459055739276792</v>
      </c>
      <c r="N22" s="226">
        <v>95.406188772096854</v>
      </c>
      <c r="O22" s="226">
        <v>96.524536637706433</v>
      </c>
    </row>
    <row r="23" spans="1:15" s="213" customFormat="1" x14ac:dyDescent="0.2">
      <c r="A23" s="169">
        <v>2010</v>
      </c>
      <c r="C23" s="226">
        <v>94.423595829236476</v>
      </c>
      <c r="D23" s="226">
        <v>92.243993567995346</v>
      </c>
      <c r="E23" s="226">
        <v>93.919940042748436</v>
      </c>
      <c r="F23" s="226">
        <v>95.324045572383696</v>
      </c>
      <c r="G23" s="226">
        <v>82.55547733844287</v>
      </c>
      <c r="H23" s="226">
        <v>99.705243759406386</v>
      </c>
      <c r="I23" s="226">
        <v>92.318629474805334</v>
      </c>
      <c r="J23" s="226">
        <v>85.252632610084333</v>
      </c>
      <c r="K23" s="226">
        <v>88.108432923642098</v>
      </c>
      <c r="L23" s="226">
        <v>110.52339239666945</v>
      </c>
      <c r="M23" s="226">
        <v>98.894850772854241</v>
      </c>
      <c r="N23" s="226">
        <v>96.51553458565219</v>
      </c>
      <c r="O23" s="226">
        <v>96.179819995707575</v>
      </c>
    </row>
    <row r="24" spans="1:15" s="213" customFormat="1" x14ac:dyDescent="0.2">
      <c r="A24" s="169">
        <v>2011</v>
      </c>
      <c r="C24" s="226">
        <v>94.459753901009847</v>
      </c>
      <c r="D24" s="226">
        <v>92.702988185340359</v>
      </c>
      <c r="E24" s="226">
        <v>96.381110176422482</v>
      </c>
      <c r="F24" s="226">
        <v>95.483483930642493</v>
      </c>
      <c r="G24" s="226">
        <v>81.289455946069452</v>
      </c>
      <c r="H24" s="226">
        <v>94.554393337995208</v>
      </c>
      <c r="I24" s="226">
        <v>93.10853940359641</v>
      </c>
      <c r="J24" s="226">
        <v>88.520411252289506</v>
      </c>
      <c r="K24" s="226">
        <v>91.351262520383841</v>
      </c>
      <c r="L24" s="226">
        <v>108.68356902405864</v>
      </c>
      <c r="M24" s="226">
        <v>99.016591308132178</v>
      </c>
      <c r="N24" s="226">
        <v>96.588834986268012</v>
      </c>
      <c r="O24" s="226">
        <v>93.997824093557881</v>
      </c>
    </row>
    <row r="25" spans="1:15" s="213" customFormat="1" x14ac:dyDescent="0.2">
      <c r="A25" s="169">
        <v>2012</v>
      </c>
      <c r="C25" s="226">
        <v>95.296494155789873</v>
      </c>
      <c r="D25" s="226">
        <v>93.832701979351697</v>
      </c>
      <c r="E25" s="226">
        <v>92.000670758126475</v>
      </c>
      <c r="F25" s="226">
        <v>93.318040869682932</v>
      </c>
      <c r="G25" s="226">
        <v>85.071253664808992</v>
      </c>
      <c r="H25" s="226">
        <v>95.584912539921731</v>
      </c>
      <c r="I25" s="226">
        <v>93.785057348661738</v>
      </c>
      <c r="J25" s="226">
        <v>89.988013379744046</v>
      </c>
      <c r="K25" s="226">
        <v>96.654404353990827</v>
      </c>
      <c r="L25" s="226">
        <v>104.27104920313754</v>
      </c>
      <c r="M25" s="226">
        <v>98.59903278255095</v>
      </c>
      <c r="N25" s="226">
        <v>98.527988330707245</v>
      </c>
      <c r="O25" s="226">
        <v>100.29910460136738</v>
      </c>
    </row>
    <row r="26" spans="1:15" s="213" customFormat="1" x14ac:dyDescent="0.2">
      <c r="A26" s="169">
        <v>2013</v>
      </c>
      <c r="C26" s="226">
        <v>96.799022769779199</v>
      </c>
      <c r="D26" s="226">
        <v>96.08494015189747</v>
      </c>
      <c r="E26" s="226">
        <v>93.117456928865423</v>
      </c>
      <c r="F26" s="226">
        <v>92.36640104842661</v>
      </c>
      <c r="G26" s="226">
        <v>90.457667990982344</v>
      </c>
      <c r="H26" s="226">
        <v>97.43880074032576</v>
      </c>
      <c r="I26" s="226">
        <v>96.31756282627579</v>
      </c>
      <c r="J26" s="226">
        <v>94.363600961505739</v>
      </c>
      <c r="K26" s="226">
        <v>98.067192171871881</v>
      </c>
      <c r="L26" s="226">
        <v>103.1185485779893</v>
      </c>
      <c r="M26" s="226">
        <v>98.888405391840976</v>
      </c>
      <c r="N26" s="226">
        <v>98.334550894309444</v>
      </c>
      <c r="O26" s="226">
        <v>99.680551321309167</v>
      </c>
    </row>
    <row r="27" spans="1:15" s="213" customFormat="1" x14ac:dyDescent="0.2">
      <c r="A27" s="169">
        <v>2014</v>
      </c>
      <c r="C27" s="226">
        <v>98.304525483806231</v>
      </c>
      <c r="D27" s="226">
        <v>97.208899856575584</v>
      </c>
      <c r="E27" s="226">
        <v>100.82815083599382</v>
      </c>
      <c r="F27" s="226">
        <v>95.786325294728115</v>
      </c>
      <c r="G27" s="226">
        <v>91.326742165184157</v>
      </c>
      <c r="H27" s="226">
        <v>95.035065184446722</v>
      </c>
      <c r="I27" s="226">
        <v>97.713530791427075</v>
      </c>
      <c r="J27" s="226">
        <v>100.95453249979062</v>
      </c>
      <c r="K27" s="226">
        <v>101.62243957031409</v>
      </c>
      <c r="L27" s="226">
        <v>100.87636473035164</v>
      </c>
      <c r="M27" s="226">
        <v>99.541321803959221</v>
      </c>
      <c r="N27" s="226">
        <v>99.024609915130966</v>
      </c>
      <c r="O27" s="226">
        <v>99.60056897586901</v>
      </c>
    </row>
    <row r="28" spans="1:15" s="213" customFormat="1" x14ac:dyDescent="0.2">
      <c r="A28" s="169">
        <v>2015</v>
      </c>
      <c r="C28" s="226">
        <v>98.605319777892177</v>
      </c>
      <c r="D28" s="226">
        <v>98.044847938166271</v>
      </c>
      <c r="E28" s="226">
        <v>99.985109509164943</v>
      </c>
      <c r="F28" s="226">
        <v>98.559643961900761</v>
      </c>
      <c r="G28" s="226">
        <v>98.716277567583788</v>
      </c>
      <c r="H28" s="226">
        <v>91.319239449371366</v>
      </c>
      <c r="I28" s="226">
        <v>99.047290848024204</v>
      </c>
      <c r="J28" s="226">
        <v>102.0098714511463</v>
      </c>
      <c r="K28" s="226">
        <v>99.135205625013754</v>
      </c>
      <c r="L28" s="226">
        <v>99.939304098815214</v>
      </c>
      <c r="M28" s="226">
        <v>99.802696464067679</v>
      </c>
      <c r="N28" s="226">
        <v>100.18248684513598</v>
      </c>
      <c r="O28" s="226">
        <v>96.383965549717274</v>
      </c>
    </row>
    <row r="29" spans="1:15" s="213" customFormat="1" x14ac:dyDescent="0.2">
      <c r="A29" s="169">
        <v>2016</v>
      </c>
      <c r="C29" s="226">
        <v>99.999999999999986</v>
      </c>
      <c r="D29" s="226">
        <v>99.999999999999986</v>
      </c>
      <c r="E29" s="226">
        <v>100</v>
      </c>
      <c r="F29" s="226">
        <v>99.999999999999986</v>
      </c>
      <c r="G29" s="226">
        <v>100</v>
      </c>
      <c r="H29" s="226">
        <v>100.00000000000001</v>
      </c>
      <c r="I29" s="226">
        <v>100</v>
      </c>
      <c r="J29" s="226">
        <v>100</v>
      </c>
      <c r="K29" s="226">
        <v>100.00000000000001</v>
      </c>
      <c r="L29" s="226">
        <v>100</v>
      </c>
      <c r="M29" s="226">
        <v>100</v>
      </c>
      <c r="N29" s="226">
        <v>100</v>
      </c>
      <c r="O29" s="226">
        <v>100</v>
      </c>
    </row>
    <row r="30" spans="1:15" s="213" customFormat="1" x14ac:dyDescent="0.2">
      <c r="A30" s="169">
        <v>2017</v>
      </c>
      <c r="C30" s="226">
        <v>100.67050204617431</v>
      </c>
      <c r="D30" s="226">
        <v>101.13076456634067</v>
      </c>
      <c r="E30" s="226">
        <v>98.914508001501062</v>
      </c>
      <c r="F30" s="226">
        <v>100.09127942513391</v>
      </c>
      <c r="G30" s="226">
        <v>103.47219510838219</v>
      </c>
      <c r="H30" s="226">
        <v>99.723020045512328</v>
      </c>
      <c r="I30" s="226">
        <v>101.34888055868197</v>
      </c>
      <c r="J30" s="226">
        <v>100.42208136697107</v>
      </c>
      <c r="K30" s="226">
        <v>100.51453652336659</v>
      </c>
      <c r="L30" s="226">
        <v>99.722948029503641</v>
      </c>
      <c r="M30" s="226">
        <v>101.7058740264026</v>
      </c>
      <c r="N30" s="226">
        <v>99.753268973512689</v>
      </c>
      <c r="O30" s="226">
        <v>101.76914658165248</v>
      </c>
    </row>
    <row r="31" spans="1:15" s="213" customFormat="1" x14ac:dyDescent="0.2">
      <c r="A31" s="169">
        <v>2018</v>
      </c>
      <c r="C31" s="226">
        <v>101.98095713078754</v>
      </c>
      <c r="D31" s="226">
        <v>103.01623533862467</v>
      </c>
      <c r="E31" s="226">
        <v>101.38401576327529</v>
      </c>
      <c r="F31" s="226">
        <v>103.61719599608587</v>
      </c>
      <c r="G31" s="226">
        <v>103.27480630559373</v>
      </c>
      <c r="H31" s="226">
        <v>101.8288265362977</v>
      </c>
      <c r="I31" s="226">
        <v>102.15227138420151</v>
      </c>
      <c r="J31" s="226">
        <v>101.28026915156244</v>
      </c>
      <c r="K31" s="226">
        <v>104.83513073369159</v>
      </c>
      <c r="L31" s="226">
        <v>99.966710665534606</v>
      </c>
      <c r="M31" s="226">
        <v>103.26606855931934</v>
      </c>
      <c r="N31" s="226">
        <v>99.666478946782135</v>
      </c>
      <c r="O31" s="226">
        <v>102.6912573110996</v>
      </c>
    </row>
    <row r="32" spans="1:15" ht="12.75" customHeight="1" x14ac:dyDescent="0.2">
      <c r="A32" s="126"/>
      <c r="D32" s="165"/>
      <c r="E32" s="165"/>
      <c r="F32" s="165"/>
      <c r="G32" s="165"/>
      <c r="H32" s="165"/>
      <c r="I32" s="165"/>
      <c r="J32" s="165"/>
      <c r="K32" s="165"/>
      <c r="L32" s="165"/>
      <c r="M32" s="165"/>
      <c r="N32" s="165"/>
      <c r="O32" s="165"/>
    </row>
    <row r="33" spans="1:15" ht="12.75" customHeight="1" x14ac:dyDescent="0.2">
      <c r="A33" s="126" t="s">
        <v>17</v>
      </c>
      <c r="C33" s="165"/>
      <c r="D33" s="165"/>
      <c r="E33" s="165"/>
      <c r="F33" s="165"/>
      <c r="G33" s="165"/>
      <c r="H33" s="165"/>
      <c r="I33" s="165"/>
      <c r="J33" s="165"/>
      <c r="K33" s="165"/>
      <c r="L33" s="165"/>
      <c r="M33" s="165"/>
      <c r="N33" s="165"/>
      <c r="O33" s="165"/>
    </row>
    <row r="34" spans="1:15" ht="26.25" customHeight="1" x14ac:dyDescent="0.2">
      <c r="A34" s="126">
        <v>1998</v>
      </c>
      <c r="B34" s="90" t="s">
        <v>3</v>
      </c>
      <c r="C34" s="165">
        <v>72.61615631442784</v>
      </c>
      <c r="D34" s="165">
        <v>71.790350955089806</v>
      </c>
      <c r="E34" s="165">
        <v>85.895080041571916</v>
      </c>
      <c r="F34" s="165">
        <v>98.208851553478908</v>
      </c>
      <c r="G34" s="165">
        <v>48.301901055237806</v>
      </c>
      <c r="H34" s="165">
        <v>63.772763013255968</v>
      </c>
      <c r="I34" s="165">
        <v>65.786648548751302</v>
      </c>
      <c r="J34" s="165">
        <v>54.978899682386135</v>
      </c>
      <c r="K34" s="165">
        <v>54.034937535199468</v>
      </c>
      <c r="L34" s="165">
        <v>98.791746315654251</v>
      </c>
      <c r="M34" s="165">
        <v>102.89627681660318</v>
      </c>
      <c r="N34" s="165">
        <v>74.015458471776796</v>
      </c>
      <c r="O34" s="165">
        <v>79.722148582706339</v>
      </c>
    </row>
    <row r="35" spans="1:15" ht="12.75" customHeight="1" x14ac:dyDescent="0.2">
      <c r="A35" s="126"/>
      <c r="B35" s="90" t="s">
        <v>4</v>
      </c>
      <c r="C35" s="165">
        <v>72.645115100923903</v>
      </c>
      <c r="D35" s="165">
        <v>73.165263382052856</v>
      </c>
      <c r="E35" s="165">
        <v>85.577206763105593</v>
      </c>
      <c r="F35" s="165">
        <v>100.43224667889879</v>
      </c>
      <c r="G35" s="165">
        <v>50.740372281537482</v>
      </c>
      <c r="H35" s="165">
        <v>63.45385180889874</v>
      </c>
      <c r="I35" s="165">
        <v>65.844866921051619</v>
      </c>
      <c r="J35" s="165">
        <v>54.800170275985678</v>
      </c>
      <c r="K35" s="165">
        <v>52.785684715109682</v>
      </c>
      <c r="L35" s="165">
        <v>98.6623077587154</v>
      </c>
      <c r="M35" s="165">
        <v>102.96406873510414</v>
      </c>
      <c r="N35" s="165">
        <v>73.408566608101509</v>
      </c>
      <c r="O35" s="165">
        <v>73.183657617452937</v>
      </c>
    </row>
    <row r="36" spans="1:15" ht="12.75" customHeight="1" x14ac:dyDescent="0.2">
      <c r="A36" s="126"/>
      <c r="B36" s="90" t="s">
        <v>1</v>
      </c>
      <c r="C36" s="165">
        <v>72.701647341367718</v>
      </c>
      <c r="D36" s="165">
        <v>73.515810368632501</v>
      </c>
      <c r="E36" s="165">
        <v>84.402343140262474</v>
      </c>
      <c r="F36" s="165">
        <v>97.270294848951139</v>
      </c>
      <c r="G36" s="165">
        <v>49.500544827193991</v>
      </c>
      <c r="H36" s="165">
        <v>63.584018563610883</v>
      </c>
      <c r="I36" s="165">
        <v>66.385926583423341</v>
      </c>
      <c r="J36" s="165">
        <v>52.868839842430667</v>
      </c>
      <c r="K36" s="165">
        <v>52.094901164057745</v>
      </c>
      <c r="L36" s="165">
        <v>98.827598687979844</v>
      </c>
      <c r="M36" s="165">
        <v>103.02621190437415</v>
      </c>
      <c r="N36" s="165">
        <v>73.228642689546533</v>
      </c>
      <c r="O36" s="165">
        <v>82.305684902870667</v>
      </c>
    </row>
    <row r="37" spans="1:15" ht="12.75" customHeight="1" x14ac:dyDescent="0.2">
      <c r="A37" s="126"/>
      <c r="B37" s="90" t="s">
        <v>2</v>
      </c>
      <c r="C37" s="165">
        <v>72.790380763503677</v>
      </c>
      <c r="D37" s="165">
        <v>74.196449637287145</v>
      </c>
      <c r="E37" s="165">
        <v>85.686719408194335</v>
      </c>
      <c r="F37" s="165">
        <v>95.306687456702619</v>
      </c>
      <c r="G37" s="165">
        <v>49.69209178388153</v>
      </c>
      <c r="H37" s="165">
        <v>62.413905691373451</v>
      </c>
      <c r="I37" s="165">
        <v>66.8071703500203</v>
      </c>
      <c r="J37" s="165">
        <v>49.974130523305007</v>
      </c>
      <c r="K37" s="165">
        <v>52.381725760263777</v>
      </c>
      <c r="L37" s="165">
        <v>99.128212161606257</v>
      </c>
      <c r="M37" s="165">
        <v>103.10639063970795</v>
      </c>
      <c r="N37" s="165">
        <v>74.036569499237729</v>
      </c>
      <c r="O37" s="165">
        <v>84.77122595928094</v>
      </c>
    </row>
    <row r="38" spans="1:15" ht="26.25" customHeight="1" x14ac:dyDescent="0.2">
      <c r="A38" s="126">
        <v>1999</v>
      </c>
      <c r="B38" s="90" t="s">
        <v>3</v>
      </c>
      <c r="C38" s="165">
        <v>73.462437888466596</v>
      </c>
      <c r="D38" s="165">
        <v>73.934958818556225</v>
      </c>
      <c r="E38" s="165">
        <v>89.460241905779739</v>
      </c>
      <c r="F38" s="165">
        <v>96.843283551806422</v>
      </c>
      <c r="G38" s="165">
        <v>50.918322830738823</v>
      </c>
      <c r="H38" s="165">
        <v>64.52825161493125</v>
      </c>
      <c r="I38" s="165">
        <v>68.098970188910556</v>
      </c>
      <c r="J38" s="165">
        <v>50.426882553301411</v>
      </c>
      <c r="K38" s="165">
        <v>51.532679927996774</v>
      </c>
      <c r="L38" s="165">
        <v>99.39914377970392</v>
      </c>
      <c r="M38" s="165">
        <v>103.22818511470187</v>
      </c>
      <c r="N38" s="165">
        <v>74.700779289137785</v>
      </c>
      <c r="O38" s="165">
        <v>80.816407433978497</v>
      </c>
    </row>
    <row r="39" spans="1:15" ht="12.75" customHeight="1" x14ac:dyDescent="0.2">
      <c r="A39" s="126"/>
      <c r="B39" s="90" t="s">
        <v>4</v>
      </c>
      <c r="C39" s="165">
        <v>73.817732160082926</v>
      </c>
      <c r="D39" s="165">
        <v>73.230124825683276</v>
      </c>
      <c r="E39" s="165">
        <v>87.173642105719239</v>
      </c>
      <c r="F39" s="165">
        <v>92.683008282552336</v>
      </c>
      <c r="G39" s="165">
        <v>52.658221545837264</v>
      </c>
      <c r="H39" s="165">
        <v>65.045986120021766</v>
      </c>
      <c r="I39" s="165">
        <v>68.503727798815959</v>
      </c>
      <c r="J39" s="165">
        <v>51.408908663344626</v>
      </c>
      <c r="K39" s="165">
        <v>56.847089313966066</v>
      </c>
      <c r="L39" s="165">
        <v>99.764922919689525</v>
      </c>
      <c r="M39" s="165">
        <v>103.4462813162892</v>
      </c>
      <c r="N39" s="165">
        <v>75.121872552666474</v>
      </c>
      <c r="O39" s="165">
        <v>81.21395521782614</v>
      </c>
    </row>
    <row r="40" spans="1:15" ht="12.75" customHeight="1" x14ac:dyDescent="0.2">
      <c r="A40" s="126"/>
      <c r="B40" s="90" t="s">
        <v>1</v>
      </c>
      <c r="C40" s="165">
        <v>74.901498238398446</v>
      </c>
      <c r="D40" s="165">
        <v>75.358899125904202</v>
      </c>
      <c r="E40" s="165">
        <v>90.810179803133991</v>
      </c>
      <c r="F40" s="165">
        <v>93.934178626080566</v>
      </c>
      <c r="G40" s="165">
        <v>51.34960744968221</v>
      </c>
      <c r="H40" s="165">
        <v>66.097090442658612</v>
      </c>
      <c r="I40" s="165">
        <v>69.845188003500269</v>
      </c>
      <c r="J40" s="165">
        <v>51.516556194512695</v>
      </c>
      <c r="K40" s="165">
        <v>57.814911446406782</v>
      </c>
      <c r="L40" s="165">
        <v>99.861302888593102</v>
      </c>
      <c r="M40" s="165">
        <v>103.72315952721043</v>
      </c>
      <c r="N40" s="165">
        <v>76.224698196233319</v>
      </c>
      <c r="O40" s="165">
        <v>82.096896237773208</v>
      </c>
    </row>
    <row r="41" spans="1:15" ht="12.75" customHeight="1" x14ac:dyDescent="0.2">
      <c r="A41" s="126"/>
      <c r="B41" s="90" t="s">
        <v>2</v>
      </c>
      <c r="C41" s="165">
        <v>75.949750230304019</v>
      </c>
      <c r="D41" s="165">
        <v>76.195884589066793</v>
      </c>
      <c r="E41" s="165">
        <v>90.231177185274518</v>
      </c>
      <c r="F41" s="165">
        <v>96.599413006520564</v>
      </c>
      <c r="G41" s="165">
        <v>53.568191083210095</v>
      </c>
      <c r="H41" s="165">
        <v>67.604480274725077</v>
      </c>
      <c r="I41" s="165">
        <v>70.764569247076835</v>
      </c>
      <c r="J41" s="165">
        <v>55.287435635380568</v>
      </c>
      <c r="K41" s="165">
        <v>60.306680406310825</v>
      </c>
      <c r="L41" s="165">
        <v>100.15343225072776</v>
      </c>
      <c r="M41" s="165">
        <v>103.91157042431298</v>
      </c>
      <c r="N41" s="165">
        <v>75.656993107811857</v>
      </c>
      <c r="O41" s="165">
        <v>80.732503958869671</v>
      </c>
    </row>
    <row r="42" spans="1:15" ht="26.25" customHeight="1" x14ac:dyDescent="0.2">
      <c r="A42" s="126">
        <v>2000</v>
      </c>
      <c r="B42" s="90" t="s">
        <v>3</v>
      </c>
      <c r="C42" s="165">
        <v>76.273320995251737</v>
      </c>
      <c r="D42" s="165">
        <v>74.942850321507962</v>
      </c>
      <c r="E42" s="165">
        <v>90.570274722838519</v>
      </c>
      <c r="F42" s="165">
        <v>96.259765993863425</v>
      </c>
      <c r="G42" s="165">
        <v>57.169143722651476</v>
      </c>
      <c r="H42" s="165">
        <v>71.463985260609888</v>
      </c>
      <c r="I42" s="165">
        <v>72.117553694382238</v>
      </c>
      <c r="J42" s="165">
        <v>51.291673684149877</v>
      </c>
      <c r="K42" s="165">
        <v>58.281132913449561</v>
      </c>
      <c r="L42" s="165">
        <v>100.36232310713605</v>
      </c>
      <c r="M42" s="165">
        <v>103.9592742163382</v>
      </c>
      <c r="N42" s="165">
        <v>76.163281783270662</v>
      </c>
      <c r="O42" s="165">
        <v>83.751197303711379</v>
      </c>
    </row>
    <row r="43" spans="1:15" ht="12.75" customHeight="1" x14ac:dyDescent="0.2">
      <c r="A43" s="126"/>
      <c r="B43" s="90" t="s">
        <v>4</v>
      </c>
      <c r="C43" s="165">
        <v>76.701614718095627</v>
      </c>
      <c r="D43" s="165">
        <v>75.777865301292351</v>
      </c>
      <c r="E43" s="165">
        <v>91.196605639894898</v>
      </c>
      <c r="F43" s="165">
        <v>87.286970242047374</v>
      </c>
      <c r="G43" s="165">
        <v>63.481841339785596</v>
      </c>
      <c r="H43" s="165">
        <v>70.75993892472745</v>
      </c>
      <c r="I43" s="165">
        <v>72.497627279140403</v>
      </c>
      <c r="J43" s="165">
        <v>52.255089856428633</v>
      </c>
      <c r="K43" s="165">
        <v>58.369668217477276</v>
      </c>
      <c r="L43" s="165">
        <v>100.69349405647871</v>
      </c>
      <c r="M43" s="165">
        <v>103.788089279647</v>
      </c>
      <c r="N43" s="165">
        <v>76.631637885883535</v>
      </c>
      <c r="O43" s="165">
        <v>82.659951043251638</v>
      </c>
    </row>
    <row r="44" spans="1:15" ht="12.75" customHeight="1" x14ac:dyDescent="0.2">
      <c r="A44" s="126"/>
      <c r="B44" s="90" t="s">
        <v>1</v>
      </c>
      <c r="C44" s="165">
        <v>77.58234754407242</v>
      </c>
      <c r="D44" s="165">
        <v>75.48708534202288</v>
      </c>
      <c r="E44" s="165">
        <v>91.915079048352098</v>
      </c>
      <c r="F44" s="165">
        <v>89.702596786203202</v>
      </c>
      <c r="G44" s="165">
        <v>63.868364173320039</v>
      </c>
      <c r="H44" s="165">
        <v>71.404161507045714</v>
      </c>
      <c r="I44" s="165">
        <v>73.1270088928744</v>
      </c>
      <c r="J44" s="165">
        <v>58.423421585547196</v>
      </c>
      <c r="K44" s="165">
        <v>61.00850039939283</v>
      </c>
      <c r="L44" s="165">
        <v>100.98948974421678</v>
      </c>
      <c r="M44" s="165">
        <v>103.41558764946517</v>
      </c>
      <c r="N44" s="165">
        <v>76.284999636042215</v>
      </c>
      <c r="O44" s="165">
        <v>81.284698809046645</v>
      </c>
    </row>
    <row r="45" spans="1:15" ht="12.75" customHeight="1" x14ac:dyDescent="0.2">
      <c r="A45" s="126"/>
      <c r="B45" s="90" t="s">
        <v>2</v>
      </c>
      <c r="C45" s="165">
        <v>77.55196706470953</v>
      </c>
      <c r="D45" s="165">
        <v>75.079240801900426</v>
      </c>
      <c r="E45" s="165">
        <v>91.530422508069975</v>
      </c>
      <c r="F45" s="165">
        <v>88.602433925053347</v>
      </c>
      <c r="G45" s="165">
        <v>68.662619670936621</v>
      </c>
      <c r="H45" s="165">
        <v>70.446012081626634</v>
      </c>
      <c r="I45" s="165">
        <v>72.877165272205261</v>
      </c>
      <c r="J45" s="165">
        <v>54.945360217773768</v>
      </c>
      <c r="K45" s="165">
        <v>61.561272748706671</v>
      </c>
      <c r="L45" s="165">
        <v>101.21772206313433</v>
      </c>
      <c r="M45" s="165">
        <v>103.00106579250058</v>
      </c>
      <c r="N45" s="165">
        <v>77.522316232985773</v>
      </c>
      <c r="O45" s="165">
        <v>82.387255811020395</v>
      </c>
    </row>
    <row r="46" spans="1:15" ht="26.25" customHeight="1" x14ac:dyDescent="0.2">
      <c r="A46" s="126">
        <v>2001</v>
      </c>
      <c r="B46" s="90" t="s">
        <v>3</v>
      </c>
      <c r="C46" s="165">
        <v>79.173216294499582</v>
      </c>
      <c r="D46" s="165">
        <v>78.272409289640294</v>
      </c>
      <c r="E46" s="165">
        <v>95.054169820421876</v>
      </c>
      <c r="F46" s="165">
        <v>88.760692413580841</v>
      </c>
      <c r="G46" s="165">
        <v>70.258407677324229</v>
      </c>
      <c r="H46" s="165">
        <v>74.0737115501761</v>
      </c>
      <c r="I46" s="165">
        <v>72.492221753670947</v>
      </c>
      <c r="J46" s="165">
        <v>59.819077012697619</v>
      </c>
      <c r="K46" s="165">
        <v>63.163274542213728</v>
      </c>
      <c r="L46" s="165">
        <v>101.75051986449215</v>
      </c>
      <c r="M46" s="165">
        <v>102.70650415668823</v>
      </c>
      <c r="N46" s="165">
        <v>79.225523270511076</v>
      </c>
      <c r="O46" s="165">
        <v>80.399785124592938</v>
      </c>
    </row>
    <row r="47" spans="1:15" ht="12.75" customHeight="1" x14ac:dyDescent="0.2">
      <c r="A47" s="126"/>
      <c r="B47" s="90" t="s">
        <v>4</v>
      </c>
      <c r="C47" s="165">
        <v>79.435622015588905</v>
      </c>
      <c r="D47" s="165">
        <v>78.941636835235656</v>
      </c>
      <c r="E47" s="165">
        <v>95.911681007408575</v>
      </c>
      <c r="F47" s="165">
        <v>94.425343803483145</v>
      </c>
      <c r="G47" s="165">
        <v>67.534465781107372</v>
      </c>
      <c r="H47" s="165">
        <v>74.865194254014</v>
      </c>
      <c r="I47" s="165">
        <v>72.037496730910874</v>
      </c>
      <c r="J47" s="165">
        <v>60.618956034659618</v>
      </c>
      <c r="K47" s="165">
        <v>62.970981099306393</v>
      </c>
      <c r="L47" s="165">
        <v>102.39807015467359</v>
      </c>
      <c r="M47" s="165">
        <v>102.7115083907856</v>
      </c>
      <c r="N47" s="165">
        <v>78.952025338487815</v>
      </c>
      <c r="O47" s="165">
        <v>81.42632398533128</v>
      </c>
    </row>
    <row r="48" spans="1:15" ht="12.75" customHeight="1" x14ac:dyDescent="0.2">
      <c r="A48" s="126"/>
      <c r="B48" s="90" t="s">
        <v>1</v>
      </c>
      <c r="C48" s="165">
        <v>81.0574064974804</v>
      </c>
      <c r="D48" s="165">
        <v>80.766496995043582</v>
      </c>
      <c r="E48" s="165">
        <v>98.237186971189445</v>
      </c>
      <c r="F48" s="165">
        <v>97.360563671515948</v>
      </c>
      <c r="G48" s="165">
        <v>72.69648241130939</v>
      </c>
      <c r="H48" s="165">
        <v>77.233685161349086</v>
      </c>
      <c r="I48" s="165">
        <v>72.311669664030333</v>
      </c>
      <c r="J48" s="165">
        <v>58.615433123380299</v>
      </c>
      <c r="K48" s="165">
        <v>65.764338523314777</v>
      </c>
      <c r="L48" s="165">
        <v>102.8764745651055</v>
      </c>
      <c r="M48" s="165">
        <v>103.01187849428185</v>
      </c>
      <c r="N48" s="165">
        <v>81.467627214074327</v>
      </c>
      <c r="O48" s="165">
        <v>87.482730779636725</v>
      </c>
    </row>
    <row r="49" spans="1:15" ht="12.75" customHeight="1" x14ac:dyDescent="0.2">
      <c r="A49" s="126"/>
      <c r="B49" s="90" t="s">
        <v>2</v>
      </c>
      <c r="C49" s="165">
        <v>82.742492685733296</v>
      </c>
      <c r="D49" s="165">
        <v>84.213605050438119</v>
      </c>
      <c r="E49" s="165">
        <v>100.81853957985402</v>
      </c>
      <c r="F49" s="165">
        <v>98.253380358037106</v>
      </c>
      <c r="G49" s="165">
        <v>75.829980564304506</v>
      </c>
      <c r="H49" s="165">
        <v>79.451315104728323</v>
      </c>
      <c r="I49" s="165">
        <v>72.660810898848609</v>
      </c>
      <c r="J49" s="165">
        <v>60.515573316636697</v>
      </c>
      <c r="K49" s="165">
        <v>68.135819427633834</v>
      </c>
      <c r="L49" s="165">
        <v>103.33477601332284</v>
      </c>
      <c r="M49" s="165">
        <v>103.38759983062933</v>
      </c>
      <c r="N49" s="165">
        <v>82.021958070699512</v>
      </c>
      <c r="O49" s="165">
        <v>90.795751185227999</v>
      </c>
    </row>
    <row r="50" spans="1:15" ht="26.25" customHeight="1" x14ac:dyDescent="0.2">
      <c r="A50" s="126">
        <v>2002</v>
      </c>
      <c r="B50" s="90" t="s">
        <v>3</v>
      </c>
      <c r="C50" s="165">
        <v>82.651391738625307</v>
      </c>
      <c r="D50" s="165">
        <v>83.904612407768923</v>
      </c>
      <c r="E50" s="165">
        <v>104.94873734606234</v>
      </c>
      <c r="F50" s="165">
        <v>93.901986790139773</v>
      </c>
      <c r="G50" s="165">
        <v>77.401001281252036</v>
      </c>
      <c r="H50" s="165">
        <v>80.396286817895003</v>
      </c>
      <c r="I50" s="165">
        <v>73.347603788054627</v>
      </c>
      <c r="J50" s="165">
        <v>60.652101866829256</v>
      </c>
      <c r="K50" s="165">
        <v>65.149671274137148</v>
      </c>
      <c r="L50" s="165">
        <v>103.86803496862088</v>
      </c>
      <c r="M50" s="165">
        <v>103.66335146440089</v>
      </c>
      <c r="N50" s="165">
        <v>80.514127627534506</v>
      </c>
      <c r="O50" s="165">
        <v>87.649236909890405</v>
      </c>
    </row>
    <row r="51" spans="1:15" ht="12.75" customHeight="1" x14ac:dyDescent="0.2">
      <c r="A51" s="126"/>
      <c r="B51" s="90" t="s">
        <v>4</v>
      </c>
      <c r="C51" s="165">
        <v>82.60574404465244</v>
      </c>
      <c r="D51" s="165">
        <v>83.182775316001056</v>
      </c>
      <c r="E51" s="165">
        <v>98.08195813981547</v>
      </c>
      <c r="F51" s="165">
        <v>94.530590758702104</v>
      </c>
      <c r="G51" s="165">
        <v>77.091178618000214</v>
      </c>
      <c r="H51" s="165">
        <v>81.202300700387923</v>
      </c>
      <c r="I51" s="165">
        <v>74.273205723318227</v>
      </c>
      <c r="J51" s="165">
        <v>62.723490737199079</v>
      </c>
      <c r="K51" s="165">
        <v>64.481075471108696</v>
      </c>
      <c r="L51" s="165">
        <v>104.54559637447795</v>
      </c>
      <c r="M51" s="165">
        <v>103.63801153115493</v>
      </c>
      <c r="N51" s="165">
        <v>80.826359954714192</v>
      </c>
      <c r="O51" s="165">
        <v>87.299718577743477</v>
      </c>
    </row>
    <row r="52" spans="1:15" ht="12.75" customHeight="1" x14ac:dyDescent="0.2">
      <c r="A52" s="126"/>
      <c r="B52" s="90" t="s">
        <v>225</v>
      </c>
      <c r="C52" s="165">
        <v>83.733104896366086</v>
      </c>
      <c r="D52" s="165">
        <v>84.843434725593212</v>
      </c>
      <c r="E52" s="165">
        <v>97.059896446232059</v>
      </c>
      <c r="F52" s="165">
        <v>99.270712871434839</v>
      </c>
      <c r="G52" s="165">
        <v>79.000474491810976</v>
      </c>
      <c r="H52" s="165">
        <v>83.110877364405724</v>
      </c>
      <c r="I52" s="165">
        <v>75.738188124479166</v>
      </c>
      <c r="J52" s="165">
        <v>61.931518649949474</v>
      </c>
      <c r="K52" s="165">
        <v>65.083314591145296</v>
      </c>
      <c r="L52" s="165">
        <v>105.47191652300832</v>
      </c>
      <c r="M52" s="165">
        <v>103.38982789380752</v>
      </c>
      <c r="N52" s="165">
        <v>81.670735140226299</v>
      </c>
      <c r="O52" s="165">
        <v>90.253947236152854</v>
      </c>
    </row>
    <row r="53" spans="1:15" ht="12.75" customHeight="1" x14ac:dyDescent="0.2">
      <c r="A53" s="126"/>
      <c r="B53" s="90" t="s">
        <v>2</v>
      </c>
      <c r="C53" s="165">
        <v>84.729928734871677</v>
      </c>
      <c r="D53" s="165">
        <v>85.822498355747285</v>
      </c>
      <c r="E53" s="165">
        <v>98.452271584358428</v>
      </c>
      <c r="F53" s="165">
        <v>98.287138777550624</v>
      </c>
      <c r="G53" s="165">
        <v>77.753818584508466</v>
      </c>
      <c r="H53" s="165">
        <v>84.466692479045278</v>
      </c>
      <c r="I53" s="165">
        <v>77.431577820949258</v>
      </c>
      <c r="J53" s="165">
        <v>61.486236242795464</v>
      </c>
      <c r="K53" s="165">
        <v>66.733875803767191</v>
      </c>
      <c r="L53" s="165">
        <v>106.43503109762943</v>
      </c>
      <c r="M53" s="165">
        <v>102.94619025003716</v>
      </c>
      <c r="N53" s="165">
        <v>83.513551555038319</v>
      </c>
      <c r="O53" s="165">
        <v>94.388850160798</v>
      </c>
    </row>
    <row r="54" spans="1:15" ht="26.25" customHeight="1" x14ac:dyDescent="0.2">
      <c r="A54" s="126">
        <v>2003</v>
      </c>
      <c r="B54" s="90" t="s">
        <v>3</v>
      </c>
      <c r="C54" s="165">
        <v>85.56585264596373</v>
      </c>
      <c r="D54" s="165">
        <v>83.848703284335741</v>
      </c>
      <c r="E54" s="165">
        <v>100.91345275339242</v>
      </c>
      <c r="F54" s="165">
        <v>98.204861058594446</v>
      </c>
      <c r="G54" s="165">
        <v>84.917570854064422</v>
      </c>
      <c r="H54" s="165">
        <v>85.330575866983736</v>
      </c>
      <c r="I54" s="165">
        <v>79.337317378228406</v>
      </c>
      <c r="J54" s="165">
        <v>61.265017463178694</v>
      </c>
      <c r="K54" s="165">
        <v>68.208238609576739</v>
      </c>
      <c r="L54" s="165">
        <v>108.06733578756103</v>
      </c>
      <c r="M54" s="165">
        <v>102.48477388232762</v>
      </c>
      <c r="N54" s="165">
        <v>84.08495947088673</v>
      </c>
      <c r="O54" s="165">
        <v>92.546053885640845</v>
      </c>
    </row>
    <row r="55" spans="1:15" ht="12.75" customHeight="1" x14ac:dyDescent="0.2">
      <c r="A55" s="126"/>
      <c r="B55" s="90" t="s">
        <v>4</v>
      </c>
      <c r="C55" s="165">
        <v>87.17747249737937</v>
      </c>
      <c r="D55" s="165">
        <v>87.033977290106876</v>
      </c>
      <c r="E55" s="165">
        <v>102.85598536635594</v>
      </c>
      <c r="F55" s="165">
        <v>98.091078969804016</v>
      </c>
      <c r="G55" s="165">
        <v>84.576451136875448</v>
      </c>
      <c r="H55" s="165">
        <v>86.648688623883444</v>
      </c>
      <c r="I55" s="165">
        <v>80.196440309459774</v>
      </c>
      <c r="J55" s="165">
        <v>65.286915369549163</v>
      </c>
      <c r="K55" s="165">
        <v>73.521486172016168</v>
      </c>
      <c r="L55" s="165">
        <v>108.7890429565872</v>
      </c>
      <c r="M55" s="165">
        <v>102.18500044198494</v>
      </c>
      <c r="N55" s="165">
        <v>85.004397165955382</v>
      </c>
      <c r="O55" s="165">
        <v>92.608991984084454</v>
      </c>
    </row>
    <row r="56" spans="1:15" ht="12.75" customHeight="1" x14ac:dyDescent="0.2">
      <c r="A56" s="126"/>
      <c r="B56" s="90" t="s">
        <v>1</v>
      </c>
      <c r="C56" s="165">
        <v>88.506020042171272</v>
      </c>
      <c r="D56" s="165">
        <v>88.016012508412047</v>
      </c>
      <c r="E56" s="165">
        <v>104.1349099790084</v>
      </c>
      <c r="F56" s="165">
        <v>93.866554471801081</v>
      </c>
      <c r="G56" s="165">
        <v>84.247902137500375</v>
      </c>
      <c r="H56" s="165">
        <v>88.166257127986341</v>
      </c>
      <c r="I56" s="165">
        <v>80.791618041200266</v>
      </c>
      <c r="J56" s="165">
        <v>73.104722902840834</v>
      </c>
      <c r="K56" s="165">
        <v>74.923997212790553</v>
      </c>
      <c r="L56" s="165">
        <v>109.53414910881887</v>
      </c>
      <c r="M56" s="165">
        <v>102.08118972806297</v>
      </c>
      <c r="N56" s="165">
        <v>86.01264258865146</v>
      </c>
      <c r="O56" s="165">
        <v>95.301501272017205</v>
      </c>
    </row>
    <row r="57" spans="1:15" ht="12.75" customHeight="1" x14ac:dyDescent="0.2">
      <c r="A57" s="126"/>
      <c r="B57" s="90" t="s">
        <v>2</v>
      </c>
      <c r="C57" s="165">
        <v>88.297014267672211</v>
      </c>
      <c r="D57" s="165">
        <v>87.486257004993476</v>
      </c>
      <c r="E57" s="165">
        <v>98.471985798402699</v>
      </c>
      <c r="F57" s="165">
        <v>97.390334837522815</v>
      </c>
      <c r="G57" s="165">
        <v>81.593706476701456</v>
      </c>
      <c r="H57" s="165">
        <v>86.766757422724268</v>
      </c>
      <c r="I57" s="165">
        <v>80.80541687243111</v>
      </c>
      <c r="J57" s="165">
        <v>74.766014526626691</v>
      </c>
      <c r="K57" s="165">
        <v>76.767775122244331</v>
      </c>
      <c r="L57" s="165">
        <v>110.11208442802446</v>
      </c>
      <c r="M57" s="165">
        <v>102.05171405696311</v>
      </c>
      <c r="N57" s="165">
        <v>87.319028916404591</v>
      </c>
      <c r="O57" s="165">
        <v>92.150449166177637</v>
      </c>
    </row>
    <row r="58" spans="1:15" ht="26.25" customHeight="1" x14ac:dyDescent="0.2">
      <c r="A58" s="126">
        <v>2004</v>
      </c>
      <c r="B58" s="90" t="s">
        <v>3</v>
      </c>
      <c r="C58" s="165">
        <v>89.16825308697355</v>
      </c>
      <c r="D58" s="165">
        <v>88.135465520452271</v>
      </c>
      <c r="E58" s="165">
        <v>96.384739033523061</v>
      </c>
      <c r="F58" s="165">
        <v>100.79481748665449</v>
      </c>
      <c r="G58" s="165">
        <v>84.162484095129585</v>
      </c>
      <c r="H58" s="165">
        <v>90.318643233487791</v>
      </c>
      <c r="I58" s="165">
        <v>80.835541766675433</v>
      </c>
      <c r="J58" s="165">
        <v>74.294825198544828</v>
      </c>
      <c r="K58" s="165">
        <v>79.484173457060905</v>
      </c>
      <c r="L58" s="165">
        <v>110.53957672541991</v>
      </c>
      <c r="M58" s="165">
        <v>102.05809741228728</v>
      </c>
      <c r="N58" s="165">
        <v>88.18755729612657</v>
      </c>
      <c r="O58" s="165">
        <v>94.088866153205501</v>
      </c>
    </row>
    <row r="59" spans="1:15" ht="12.75" customHeight="1" x14ac:dyDescent="0.2">
      <c r="A59" s="126"/>
      <c r="B59" s="90" t="s">
        <v>4</v>
      </c>
      <c r="C59" s="165">
        <v>89.213263250363354</v>
      </c>
      <c r="D59" s="165">
        <v>88.612598074053935</v>
      </c>
      <c r="E59" s="165">
        <v>96.215957036398791</v>
      </c>
      <c r="F59" s="165">
        <v>102.69312041330683</v>
      </c>
      <c r="G59" s="165">
        <v>88.183440213258834</v>
      </c>
      <c r="H59" s="165">
        <v>89.479610058531534</v>
      </c>
      <c r="I59" s="165">
        <v>80.698956535238779</v>
      </c>
      <c r="J59" s="165">
        <v>70.77168767641578</v>
      </c>
      <c r="K59" s="165">
        <v>79.528677594058237</v>
      </c>
      <c r="L59" s="165">
        <v>110.87664893711947</v>
      </c>
      <c r="M59" s="165">
        <v>102.0024241756384</v>
      </c>
      <c r="N59" s="165">
        <v>87.707619248880462</v>
      </c>
      <c r="O59" s="165">
        <v>96.70009926536467</v>
      </c>
    </row>
    <row r="60" spans="1:15" ht="12.75" customHeight="1" x14ac:dyDescent="0.2">
      <c r="A60" s="126"/>
      <c r="B60" s="90" t="s">
        <v>1</v>
      </c>
      <c r="C60" s="165">
        <v>88.640998814346148</v>
      </c>
      <c r="D60" s="165">
        <v>89.180742580139921</v>
      </c>
      <c r="E60" s="165">
        <v>94.450545281273648</v>
      </c>
      <c r="F60" s="165">
        <v>95.219193721965297</v>
      </c>
      <c r="G60" s="165">
        <v>90.506820673946265</v>
      </c>
      <c r="H60" s="165">
        <v>88.321283133000733</v>
      </c>
      <c r="I60" s="165">
        <v>81.498411990594931</v>
      </c>
      <c r="J60" s="165">
        <v>71.892162985731986</v>
      </c>
      <c r="K60" s="165">
        <v>73.950455681345431</v>
      </c>
      <c r="L60" s="165">
        <v>110.98105258388382</v>
      </c>
      <c r="M60" s="165">
        <v>101.82529950545602</v>
      </c>
      <c r="N60" s="165">
        <v>87.727228815262308</v>
      </c>
      <c r="O60" s="165">
        <v>91.70054796314939</v>
      </c>
    </row>
    <row r="61" spans="1:15" ht="12.75" customHeight="1" x14ac:dyDescent="0.2">
      <c r="A61" s="126"/>
      <c r="B61" s="90" t="s">
        <v>2</v>
      </c>
      <c r="C61" s="165">
        <v>89.708072137551355</v>
      </c>
      <c r="D61" s="165">
        <v>88.38326813801396</v>
      </c>
      <c r="E61" s="165">
        <v>96.374549889501651</v>
      </c>
      <c r="F61" s="165">
        <v>103.39057972981202</v>
      </c>
      <c r="G61" s="165">
        <v>92.922124129512568</v>
      </c>
      <c r="H61" s="165">
        <v>90.762003660895587</v>
      </c>
      <c r="I61" s="165">
        <v>81.981806632955951</v>
      </c>
      <c r="J61" s="165">
        <v>71.461661450913752</v>
      </c>
      <c r="K61" s="165">
        <v>75.38187991232148</v>
      </c>
      <c r="L61" s="165">
        <v>111.10181800780202</v>
      </c>
      <c r="M61" s="165">
        <v>101.62065269807418</v>
      </c>
      <c r="N61" s="165">
        <v>87.909617532285836</v>
      </c>
      <c r="O61" s="165">
        <v>98.026847773789498</v>
      </c>
    </row>
    <row r="62" spans="1:15" ht="26.25" customHeight="1" x14ac:dyDescent="0.2">
      <c r="A62" s="126">
        <v>2005</v>
      </c>
      <c r="B62" s="90" t="s">
        <v>3</v>
      </c>
      <c r="C62" s="165">
        <v>89.689302427445924</v>
      </c>
      <c r="D62" s="165">
        <v>87.637056682971462</v>
      </c>
      <c r="E62" s="165">
        <v>93.450568006555258</v>
      </c>
      <c r="F62" s="165">
        <v>106.23238401354918</v>
      </c>
      <c r="G62" s="165">
        <v>93.926133418258516</v>
      </c>
      <c r="H62" s="165">
        <v>89.804304053076635</v>
      </c>
      <c r="I62" s="165">
        <v>83.068502044058633</v>
      </c>
      <c r="J62" s="165">
        <v>72.820220208301464</v>
      </c>
      <c r="K62" s="165">
        <v>77.080326518281566</v>
      </c>
      <c r="L62" s="165">
        <v>111.47764006860592</v>
      </c>
      <c r="M62" s="165">
        <v>101.37872400791854</v>
      </c>
      <c r="N62" s="165">
        <v>88.798095020315742</v>
      </c>
      <c r="O62" s="165">
        <v>90.73356723358215</v>
      </c>
    </row>
    <row r="63" spans="1:15" ht="12.75" customHeight="1" x14ac:dyDescent="0.2">
      <c r="A63" s="126"/>
      <c r="B63" s="90" t="s">
        <v>4</v>
      </c>
      <c r="C63" s="165">
        <v>90.139487161666295</v>
      </c>
      <c r="D63" s="165">
        <v>88.042952213269885</v>
      </c>
      <c r="E63" s="165">
        <v>94.326531813689542</v>
      </c>
      <c r="F63" s="165">
        <v>107.27523492924851</v>
      </c>
      <c r="G63" s="165">
        <v>90.143846531870352</v>
      </c>
      <c r="H63" s="165">
        <v>91.753112745211681</v>
      </c>
      <c r="I63" s="165">
        <v>84.160996548376204</v>
      </c>
      <c r="J63" s="165">
        <v>74.386902610472788</v>
      </c>
      <c r="K63" s="165">
        <v>76.035784087264545</v>
      </c>
      <c r="L63" s="165">
        <v>111.93342244659824</v>
      </c>
      <c r="M63" s="165">
        <v>101.18004811870415</v>
      </c>
      <c r="N63" s="165">
        <v>88.717156683493997</v>
      </c>
      <c r="O63" s="165">
        <v>92.483580991156501</v>
      </c>
    </row>
    <row r="64" spans="1:15" ht="12.75" customHeight="1" x14ac:dyDescent="0.2">
      <c r="A64" s="126"/>
      <c r="B64" s="90" t="s">
        <v>1</v>
      </c>
      <c r="C64" s="165">
        <v>90.736273814223296</v>
      </c>
      <c r="D64" s="165">
        <v>86.90436259550188</v>
      </c>
      <c r="E64" s="165">
        <v>94.511262188087812</v>
      </c>
      <c r="F64" s="165">
        <v>108.19895092178574</v>
      </c>
      <c r="G64" s="165">
        <v>85.909419774008924</v>
      </c>
      <c r="H64" s="165">
        <v>94.708075031687784</v>
      </c>
      <c r="I64" s="165">
        <v>85.572416500519466</v>
      </c>
      <c r="J64" s="165">
        <v>74.688934018430245</v>
      </c>
      <c r="K64" s="165">
        <v>83.352120435129066</v>
      </c>
      <c r="L64" s="165">
        <v>112.64832029795906</v>
      </c>
      <c r="M64" s="165">
        <v>101.02405053925527</v>
      </c>
      <c r="N64" s="165">
        <v>89.953266899351945</v>
      </c>
      <c r="O64" s="165">
        <v>88.793039531387763</v>
      </c>
    </row>
    <row r="65" spans="1:15" ht="12.75" customHeight="1" x14ac:dyDescent="0.2">
      <c r="A65" s="126"/>
      <c r="B65" s="90" t="s">
        <v>2</v>
      </c>
      <c r="C65" s="165">
        <v>92.21186460753465</v>
      </c>
      <c r="D65" s="165">
        <v>88.255384844100263</v>
      </c>
      <c r="E65" s="165">
        <v>93.361056610964212</v>
      </c>
      <c r="F65" s="165">
        <v>104.70582762689811</v>
      </c>
      <c r="G65" s="165">
        <v>85.228928747695917</v>
      </c>
      <c r="H65" s="165">
        <v>97.791675170606652</v>
      </c>
      <c r="I65" s="165">
        <v>86.565767730256042</v>
      </c>
      <c r="J65" s="165">
        <v>76.543038881413509</v>
      </c>
      <c r="K65" s="165">
        <v>85.878069934746193</v>
      </c>
      <c r="L65" s="165">
        <v>113.23835352594367</v>
      </c>
      <c r="M65" s="165">
        <v>100.90416524881287</v>
      </c>
      <c r="N65" s="165">
        <v>91.203530803004369</v>
      </c>
      <c r="O65" s="165">
        <v>101.13071917819423</v>
      </c>
    </row>
    <row r="66" spans="1:15" ht="26.25" customHeight="1" x14ac:dyDescent="0.2">
      <c r="A66" s="126">
        <v>2006</v>
      </c>
      <c r="B66" s="90" t="s">
        <v>3</v>
      </c>
      <c r="C66" s="165">
        <v>92.40969993147506</v>
      </c>
      <c r="D66" s="165">
        <v>90.033583460523374</v>
      </c>
      <c r="E66" s="165">
        <v>92.553440809553891</v>
      </c>
      <c r="F66" s="165">
        <v>102.70521920059927</v>
      </c>
      <c r="G66" s="165">
        <v>86.501489291851783</v>
      </c>
      <c r="H66" s="165">
        <v>96.795690399494873</v>
      </c>
      <c r="I66" s="165">
        <v>87.001894718438109</v>
      </c>
      <c r="J66" s="165">
        <v>81.616979353505386</v>
      </c>
      <c r="K66" s="165">
        <v>85.427378862983261</v>
      </c>
      <c r="L66" s="165">
        <v>113.66177764069018</v>
      </c>
      <c r="M66" s="165">
        <v>100.84535033796416</v>
      </c>
      <c r="N66" s="165">
        <v>90.65451867898571</v>
      </c>
      <c r="O66" s="165">
        <v>93.577192889401516</v>
      </c>
    </row>
    <row r="67" spans="1:15" ht="12.75" customHeight="1" x14ac:dyDescent="0.2">
      <c r="A67" s="126"/>
      <c r="B67" s="90" t="s">
        <v>4</v>
      </c>
      <c r="C67" s="165">
        <v>92.778069979821126</v>
      </c>
      <c r="D67" s="165">
        <v>91.230676872922373</v>
      </c>
      <c r="E67" s="165">
        <v>92.524109308160035</v>
      </c>
      <c r="F67" s="165">
        <v>102.52583937602986</v>
      </c>
      <c r="G67" s="165">
        <v>83.977717318104794</v>
      </c>
      <c r="H67" s="165">
        <v>97.153992698232329</v>
      </c>
      <c r="I67" s="165">
        <v>87.15904417900876</v>
      </c>
      <c r="J67" s="165">
        <v>83.765105150258407</v>
      </c>
      <c r="K67" s="165">
        <v>87.310363743953886</v>
      </c>
      <c r="L67" s="165">
        <v>114.05015152276422</v>
      </c>
      <c r="M67" s="165">
        <v>100.82332078255996</v>
      </c>
      <c r="N67" s="165">
        <v>91.085995624151622</v>
      </c>
      <c r="O67" s="165">
        <v>91.678248362154051</v>
      </c>
    </row>
    <row r="68" spans="1:15" ht="12.75" customHeight="1" x14ac:dyDescent="0.2">
      <c r="A68" s="126"/>
      <c r="B68" s="90" t="s">
        <v>1</v>
      </c>
      <c r="C68" s="165">
        <v>92.749567816052661</v>
      </c>
      <c r="D68" s="165">
        <v>91.110272049755096</v>
      </c>
      <c r="E68" s="165">
        <v>92.918382280872436</v>
      </c>
      <c r="F68" s="165">
        <v>103.78629277316067</v>
      </c>
      <c r="G68" s="165">
        <v>79.615849121219014</v>
      </c>
      <c r="H68" s="165">
        <v>96.668103695910958</v>
      </c>
      <c r="I68" s="165">
        <v>87.467361587334665</v>
      </c>
      <c r="J68" s="165">
        <v>83.124012781202225</v>
      </c>
      <c r="K68" s="165">
        <v>85.214469164258404</v>
      </c>
      <c r="L68" s="165">
        <v>114.10980632765614</v>
      </c>
      <c r="M68" s="165">
        <v>100.83992904143666</v>
      </c>
      <c r="N68" s="165">
        <v>91.370825624719146</v>
      </c>
      <c r="O68" s="165">
        <v>97.635954473709887</v>
      </c>
    </row>
    <row r="69" spans="1:15" ht="12.75" customHeight="1" x14ac:dyDescent="0.2">
      <c r="A69" s="126"/>
      <c r="B69" s="90" t="s">
        <v>2</v>
      </c>
      <c r="C69" s="165">
        <v>93.967880628116475</v>
      </c>
      <c r="D69" s="165">
        <v>92.866022052218156</v>
      </c>
      <c r="E69" s="165">
        <v>97.718338549743791</v>
      </c>
      <c r="F69" s="165">
        <v>106.58671107273372</v>
      </c>
      <c r="G69" s="165">
        <v>79.92717451160722</v>
      </c>
      <c r="H69" s="165">
        <v>94.720064969681857</v>
      </c>
      <c r="I69" s="165">
        <v>87.342091603486551</v>
      </c>
      <c r="J69" s="165">
        <v>87.319267341425174</v>
      </c>
      <c r="K69" s="165">
        <v>88.649085024623943</v>
      </c>
      <c r="L69" s="165">
        <v>113.995820246477</v>
      </c>
      <c r="M69" s="165">
        <v>100.79328048733404</v>
      </c>
      <c r="N69" s="165">
        <v>92.094859324016738</v>
      </c>
      <c r="O69" s="165">
        <v>101.31460053059354</v>
      </c>
    </row>
    <row r="70" spans="1:15" ht="26.25" customHeight="1" x14ac:dyDescent="0.2">
      <c r="A70" s="126">
        <v>2007</v>
      </c>
      <c r="B70" s="90" t="s">
        <v>3</v>
      </c>
      <c r="C70" s="165">
        <v>93.691418268838575</v>
      </c>
      <c r="D70" s="165">
        <v>93.334968543551241</v>
      </c>
      <c r="E70" s="165">
        <v>100.09536991586081</v>
      </c>
      <c r="F70" s="165">
        <v>104.7411394868769</v>
      </c>
      <c r="G70" s="165">
        <v>82.677591331391341</v>
      </c>
      <c r="H70" s="165">
        <v>95.867397723853188</v>
      </c>
      <c r="I70" s="165">
        <v>87.193835738700173</v>
      </c>
      <c r="J70" s="165">
        <v>87.182623304550845</v>
      </c>
      <c r="K70" s="165">
        <v>87.666465332046698</v>
      </c>
      <c r="L70" s="165">
        <v>113.71715502405642</v>
      </c>
      <c r="M70" s="165">
        <v>100.20393357492567</v>
      </c>
      <c r="N70" s="165">
        <v>91.298536400215596</v>
      </c>
      <c r="O70" s="165">
        <v>93.113725667094926</v>
      </c>
    </row>
    <row r="71" spans="1:15" ht="12.75" customHeight="1" x14ac:dyDescent="0.2">
      <c r="A71" s="126"/>
      <c r="B71" s="90" t="s">
        <v>4</v>
      </c>
      <c r="C71" s="165">
        <v>93.422570884526024</v>
      </c>
      <c r="D71" s="165">
        <v>93.652410974099993</v>
      </c>
      <c r="E71" s="165">
        <v>99.482566329705364</v>
      </c>
      <c r="F71" s="165">
        <v>104.00440277432087</v>
      </c>
      <c r="G71" s="165">
        <v>82.919018800924817</v>
      </c>
      <c r="H71" s="165">
        <v>96.983463025765005</v>
      </c>
      <c r="I71" s="165">
        <v>87.128762981900024</v>
      </c>
      <c r="J71" s="165">
        <v>86.630988819186953</v>
      </c>
      <c r="K71" s="165">
        <v>87.810235482672567</v>
      </c>
      <c r="L71" s="165">
        <v>113.02699329101395</v>
      </c>
      <c r="M71" s="165">
        <v>99.648033933896727</v>
      </c>
      <c r="N71" s="165">
        <v>91.103962227559222</v>
      </c>
      <c r="O71" s="165">
        <v>88.890737987350533</v>
      </c>
    </row>
    <row r="72" spans="1:15" ht="12.75" customHeight="1" x14ac:dyDescent="0.2">
      <c r="A72" s="126"/>
      <c r="B72" s="90" t="s">
        <v>1</v>
      </c>
      <c r="C72" s="165">
        <v>94.133036455585582</v>
      </c>
      <c r="D72" s="165">
        <v>95.203889520066369</v>
      </c>
      <c r="E72" s="165">
        <v>98.957217253566881</v>
      </c>
      <c r="F72" s="165">
        <v>102.33111374587121</v>
      </c>
      <c r="G72" s="165">
        <v>82.725944156176269</v>
      </c>
      <c r="H72" s="165">
        <v>99.666160626490978</v>
      </c>
      <c r="I72" s="165">
        <v>87.476986331755455</v>
      </c>
      <c r="J72" s="165">
        <v>90.201466891583905</v>
      </c>
      <c r="K72" s="165">
        <v>84.204511747387727</v>
      </c>
      <c r="L72" s="165">
        <v>112.49250159587481</v>
      </c>
      <c r="M72" s="165">
        <v>99.550112595964862</v>
      </c>
      <c r="N72" s="165">
        <v>91.211646482579354</v>
      </c>
      <c r="O72" s="165">
        <v>93.611010046550916</v>
      </c>
    </row>
    <row r="73" spans="1:15" ht="12.75" customHeight="1" x14ac:dyDescent="0.2">
      <c r="A73" s="126"/>
      <c r="B73" s="90" t="s">
        <v>2</v>
      </c>
      <c r="C73" s="165">
        <v>94.893171017489692</v>
      </c>
      <c r="D73" s="165">
        <v>94.081616427780915</v>
      </c>
      <c r="E73" s="165">
        <v>99.636930084208785</v>
      </c>
      <c r="F73" s="165">
        <v>100.62849110043933</v>
      </c>
      <c r="G73" s="165">
        <v>89.688976750598812</v>
      </c>
      <c r="H73" s="165">
        <v>99.978069129899694</v>
      </c>
      <c r="I73" s="165">
        <v>88.159124899274019</v>
      </c>
      <c r="J73" s="165">
        <v>89.799409733591418</v>
      </c>
      <c r="K73" s="165">
        <v>89.625703371290498</v>
      </c>
      <c r="L73" s="165">
        <v>112.04194674926501</v>
      </c>
      <c r="M73" s="165">
        <v>99.367055534895812</v>
      </c>
      <c r="N73" s="165">
        <v>92.2260403707579</v>
      </c>
      <c r="O73" s="165">
        <v>95.11158200186307</v>
      </c>
    </row>
    <row r="74" spans="1:15" ht="26.25" customHeight="1" x14ac:dyDescent="0.2">
      <c r="A74" s="126">
        <v>2008</v>
      </c>
      <c r="B74" s="90" t="s">
        <v>3</v>
      </c>
      <c r="C74" s="165">
        <v>95.573369611448797</v>
      </c>
      <c r="D74" s="165">
        <v>94.424692235047914</v>
      </c>
      <c r="E74" s="165">
        <v>101.72832929491432</v>
      </c>
      <c r="F74" s="165">
        <v>102.46979079682545</v>
      </c>
      <c r="G74" s="165">
        <v>86.921949673990184</v>
      </c>
      <c r="H74" s="165">
        <v>102.69842102717352</v>
      </c>
      <c r="I74" s="165">
        <v>88.533717495144586</v>
      </c>
      <c r="J74" s="165">
        <v>93.649269776281017</v>
      </c>
      <c r="K74" s="165">
        <v>89.702869976844227</v>
      </c>
      <c r="L74" s="165">
        <v>111.71607507322327</v>
      </c>
      <c r="M74" s="165">
        <v>98.833395690980481</v>
      </c>
      <c r="N74" s="165">
        <v>93.220445741116023</v>
      </c>
      <c r="O74" s="165">
        <v>92.400300220939613</v>
      </c>
    </row>
    <row r="75" spans="1:15" ht="12.75" customHeight="1" x14ac:dyDescent="0.2">
      <c r="A75" s="126"/>
      <c r="B75" s="90" t="s">
        <v>4</v>
      </c>
      <c r="C75" s="165">
        <v>95.57114023752996</v>
      </c>
      <c r="D75" s="165">
        <v>94.540470787991183</v>
      </c>
      <c r="E75" s="165">
        <v>100.65223103959966</v>
      </c>
      <c r="F75" s="165">
        <v>101.58932236171981</v>
      </c>
      <c r="G75" s="165">
        <v>83.507900678007545</v>
      </c>
      <c r="H75" s="165">
        <v>103.15563913973385</v>
      </c>
      <c r="I75" s="165">
        <v>88.644058590628489</v>
      </c>
      <c r="J75" s="165">
        <v>94.057186131665233</v>
      </c>
      <c r="K75" s="165">
        <v>91.612798619027956</v>
      </c>
      <c r="L75" s="165">
        <v>111.20779523981906</v>
      </c>
      <c r="M75" s="165">
        <v>97.776324521744201</v>
      </c>
      <c r="N75" s="165">
        <v>93.176576126138073</v>
      </c>
      <c r="O75" s="165">
        <v>95.813491602512784</v>
      </c>
    </row>
    <row r="76" spans="1:15" ht="12.75" customHeight="1" x14ac:dyDescent="0.2">
      <c r="A76" s="126"/>
      <c r="B76" s="90" t="s">
        <v>1</v>
      </c>
      <c r="C76" s="165">
        <v>94.376039476480344</v>
      </c>
      <c r="D76" s="165">
        <v>90.739397826309926</v>
      </c>
      <c r="E76" s="165">
        <v>97.770086100228127</v>
      </c>
      <c r="F76" s="165">
        <v>100.44030160334069</v>
      </c>
      <c r="G76" s="165">
        <v>82.875299626021658</v>
      </c>
      <c r="H76" s="165">
        <v>101.88227096014924</v>
      </c>
      <c r="I76" s="165">
        <v>88.707015501304042</v>
      </c>
      <c r="J76" s="165">
        <v>91.408013097072612</v>
      </c>
      <c r="K76" s="165">
        <v>90.535966267765247</v>
      </c>
      <c r="L76" s="165">
        <v>111.50917965249026</v>
      </c>
      <c r="M76" s="165">
        <v>98.77338502148919</v>
      </c>
      <c r="N76" s="165">
        <v>93.474493725997164</v>
      </c>
      <c r="O76" s="165">
        <v>91.378480045690964</v>
      </c>
    </row>
    <row r="77" spans="1:15" ht="12.75" customHeight="1" x14ac:dyDescent="0.2">
      <c r="A77" s="126"/>
      <c r="B77" s="90" t="s">
        <v>2</v>
      </c>
      <c r="C77" s="165">
        <v>94.162244596337629</v>
      </c>
      <c r="D77" s="165">
        <v>89.261924065200631</v>
      </c>
      <c r="E77" s="165">
        <v>97.732701615884551</v>
      </c>
      <c r="F77" s="165">
        <v>101.96984225135799</v>
      </c>
      <c r="G77" s="165">
        <v>85.630292819246165</v>
      </c>
      <c r="H77" s="165">
        <v>102.65052793430903</v>
      </c>
      <c r="I77" s="165">
        <v>88.483126582121599</v>
      </c>
      <c r="J77" s="165">
        <v>89.045561986595814</v>
      </c>
      <c r="K77" s="165">
        <v>91.202900545419268</v>
      </c>
      <c r="L77" s="165">
        <v>111.26522407733569</v>
      </c>
      <c r="M77" s="165">
        <v>98.015243440533538</v>
      </c>
      <c r="N77" s="165">
        <v>94.390846267153464</v>
      </c>
      <c r="O77" s="165">
        <v>88.790447917135779</v>
      </c>
    </row>
    <row r="78" spans="1:15" ht="26.25" customHeight="1" x14ac:dyDescent="0.2">
      <c r="A78" s="126">
        <v>2009</v>
      </c>
      <c r="B78" s="90" t="s">
        <v>3</v>
      </c>
      <c r="C78" s="165">
        <v>94.662734584838674</v>
      </c>
      <c r="D78" s="165">
        <v>88.497475285328463</v>
      </c>
      <c r="E78" s="165">
        <v>95.234696885574309</v>
      </c>
      <c r="F78" s="165">
        <v>101.83447656179837</v>
      </c>
      <c r="G78" s="165">
        <v>86.435344366028502</v>
      </c>
      <c r="H78" s="165">
        <v>105.77498325194331</v>
      </c>
      <c r="I78" s="165">
        <v>88.813350542238396</v>
      </c>
      <c r="J78" s="165">
        <v>88.333560373857267</v>
      </c>
      <c r="K78" s="165">
        <v>90.382619219168845</v>
      </c>
      <c r="L78" s="165">
        <v>111.51218181573816</v>
      </c>
      <c r="M78" s="165">
        <v>99.238928475027208</v>
      </c>
      <c r="N78" s="165">
        <v>94.981397418583654</v>
      </c>
      <c r="O78" s="165">
        <v>94.513299305038203</v>
      </c>
    </row>
    <row r="79" spans="1:15" ht="12.75" customHeight="1" x14ac:dyDescent="0.2">
      <c r="A79" s="126"/>
      <c r="B79" s="90" t="s">
        <v>4</v>
      </c>
      <c r="C79" s="165">
        <v>94.551678671728254</v>
      </c>
      <c r="D79" s="165">
        <v>88.277426135717363</v>
      </c>
      <c r="E79" s="165">
        <v>94.301568995469239</v>
      </c>
      <c r="F79" s="165">
        <v>98.399317040195257</v>
      </c>
      <c r="G79" s="165">
        <v>87.830841080057482</v>
      </c>
      <c r="H79" s="165">
        <v>106.44554172414171</v>
      </c>
      <c r="I79" s="165">
        <v>88.83052322093863</v>
      </c>
      <c r="J79" s="165">
        <v>85.808589704210561</v>
      </c>
      <c r="K79" s="165">
        <v>92.686733390158437</v>
      </c>
      <c r="L79" s="165">
        <v>111.21380004197302</v>
      </c>
      <c r="M79" s="165">
        <v>99.574066210111255</v>
      </c>
      <c r="N79" s="165">
        <v>95.430393421885441</v>
      </c>
      <c r="O79" s="165">
        <v>94.464284555730146</v>
      </c>
    </row>
    <row r="80" spans="1:15" ht="12.75" customHeight="1" x14ac:dyDescent="0.2">
      <c r="A80" s="126"/>
      <c r="B80" s="90" t="s">
        <v>1</v>
      </c>
      <c r="C80" s="165">
        <v>94.307180729207843</v>
      </c>
      <c r="D80" s="165">
        <v>89.025826738336818</v>
      </c>
      <c r="E80" s="165">
        <v>94.013413027666843</v>
      </c>
      <c r="F80" s="165">
        <v>91.960984884453794</v>
      </c>
      <c r="G80" s="165">
        <v>85.386324525429202</v>
      </c>
      <c r="H80" s="165">
        <v>105.6260522358718</v>
      </c>
      <c r="I80" s="165">
        <v>89.610341378116303</v>
      </c>
      <c r="J80" s="165">
        <v>84.683037626330048</v>
      </c>
      <c r="K80" s="165">
        <v>87.906021229420674</v>
      </c>
      <c r="L80" s="165">
        <v>111.03321798973282</v>
      </c>
      <c r="M80" s="165">
        <v>99.575685164408682</v>
      </c>
      <c r="N80" s="165">
        <v>95.252013717396721</v>
      </c>
      <c r="O80" s="165">
        <v>101.61442261732681</v>
      </c>
    </row>
    <row r="81" spans="1:15" ht="12.75" customHeight="1" x14ac:dyDescent="0.2">
      <c r="A81" s="126"/>
      <c r="B81" s="90" t="s">
        <v>2</v>
      </c>
      <c r="C81" s="165">
        <v>94.032619931085861</v>
      </c>
      <c r="D81" s="165">
        <v>90.220776280744516</v>
      </c>
      <c r="E81" s="165">
        <v>92.778861449548245</v>
      </c>
      <c r="F81" s="165">
        <v>92.691547810331841</v>
      </c>
      <c r="G81" s="165">
        <v>85.307332207989518</v>
      </c>
      <c r="H81" s="165">
        <v>102.02367070247213</v>
      </c>
      <c r="I81" s="165">
        <v>90.625930466688985</v>
      </c>
      <c r="J81" s="165">
        <v>84.108379719482187</v>
      </c>
      <c r="K81" s="165">
        <v>89.026838616927151</v>
      </c>
      <c r="L81" s="165">
        <v>110.91506559893809</v>
      </c>
      <c r="M81" s="165">
        <v>99.447543107560037</v>
      </c>
      <c r="N81" s="165">
        <v>95.9609505305216</v>
      </c>
      <c r="O81" s="165">
        <v>95.506140072730602</v>
      </c>
    </row>
    <row r="82" spans="1:15" ht="26.25" customHeight="1" x14ac:dyDescent="0.2">
      <c r="A82" s="126">
        <v>2010</v>
      </c>
      <c r="B82" s="90" t="s">
        <v>3</v>
      </c>
      <c r="C82" s="165">
        <v>94.136295003986788</v>
      </c>
      <c r="D82" s="165">
        <v>90.737331104222079</v>
      </c>
      <c r="E82" s="165">
        <v>94.808230846675897</v>
      </c>
      <c r="F82" s="165">
        <v>94.80899911567677</v>
      </c>
      <c r="G82" s="165">
        <v>81.687066405980929</v>
      </c>
      <c r="H82" s="165">
        <v>102.91669962175082</v>
      </c>
      <c r="I82" s="165">
        <v>91.331581566355283</v>
      </c>
      <c r="J82" s="165">
        <v>83.102094283821145</v>
      </c>
      <c r="K82" s="165">
        <v>89.73944904507961</v>
      </c>
      <c r="L82" s="165">
        <v>110.78255066952879</v>
      </c>
      <c r="M82" s="165">
        <v>99.043973103777461</v>
      </c>
      <c r="N82" s="165">
        <v>96.331072805637106</v>
      </c>
      <c r="O82" s="165">
        <v>93.261936761359223</v>
      </c>
    </row>
    <row r="83" spans="1:15" ht="12.75" customHeight="1" x14ac:dyDescent="0.2">
      <c r="A83" s="126"/>
      <c r="B83" s="90" t="s">
        <v>4</v>
      </c>
      <c r="C83" s="165">
        <v>94.535329691709109</v>
      </c>
      <c r="D83" s="165">
        <v>92.449329641301347</v>
      </c>
      <c r="E83" s="165">
        <v>93.380385851835456</v>
      </c>
      <c r="F83" s="165">
        <v>94.968552154572563</v>
      </c>
      <c r="G83" s="165">
        <v>83.917741228283319</v>
      </c>
      <c r="H83" s="165">
        <v>99.122009854258934</v>
      </c>
      <c r="I83" s="165">
        <v>92.224002988036816</v>
      </c>
      <c r="J83" s="165">
        <v>85.423442018216264</v>
      </c>
      <c r="K83" s="165">
        <v>87.791479524258548</v>
      </c>
      <c r="L83" s="165">
        <v>110.6179846617817</v>
      </c>
      <c r="M83" s="165">
        <v>98.630258641129743</v>
      </c>
      <c r="N83" s="165">
        <v>96.670160730733386</v>
      </c>
      <c r="O83" s="165">
        <v>98.74244186569986</v>
      </c>
    </row>
    <row r="84" spans="1:15" ht="12.75" customHeight="1" x14ac:dyDescent="0.2">
      <c r="A84" s="126"/>
      <c r="B84" s="90" t="s">
        <v>1</v>
      </c>
      <c r="C84" s="165">
        <v>94.680440014764628</v>
      </c>
      <c r="D84" s="165">
        <v>92.626360923523436</v>
      </c>
      <c r="E84" s="165">
        <v>93.423778415883405</v>
      </c>
      <c r="F84" s="165">
        <v>96.183381096826537</v>
      </c>
      <c r="G84" s="165">
        <v>81.718516518028451</v>
      </c>
      <c r="H84" s="165">
        <v>99.312926269744906</v>
      </c>
      <c r="I84" s="165">
        <v>92.784430454470382</v>
      </c>
      <c r="J84" s="165">
        <v>85.170692436398966</v>
      </c>
      <c r="K84" s="165">
        <v>87.304441515817601</v>
      </c>
      <c r="L84" s="165">
        <v>110.43594670666428</v>
      </c>
      <c r="M84" s="165">
        <v>98.61208565741839</v>
      </c>
      <c r="N84" s="165">
        <v>96.840483224157225</v>
      </c>
      <c r="O84" s="165">
        <v>101.29574260997877</v>
      </c>
    </row>
    <row r="85" spans="1:15" ht="12.75" customHeight="1" x14ac:dyDescent="0.2">
      <c r="A85" s="126"/>
      <c r="B85" s="90" t="s">
        <v>2</v>
      </c>
      <c r="C85" s="165">
        <v>94.342318606485378</v>
      </c>
      <c r="D85" s="165">
        <v>93.162952602934553</v>
      </c>
      <c r="E85" s="165">
        <v>94.067365056599002</v>
      </c>
      <c r="F85" s="165">
        <v>95.335249922458914</v>
      </c>
      <c r="G85" s="165">
        <v>82.898585201478767</v>
      </c>
      <c r="H85" s="165">
        <v>97.469339291870895</v>
      </c>
      <c r="I85" s="165">
        <v>92.934502890358857</v>
      </c>
      <c r="J85" s="165">
        <v>87.314301701900973</v>
      </c>
      <c r="K85" s="165">
        <v>87.598361609412635</v>
      </c>
      <c r="L85" s="165">
        <v>110.25708754870307</v>
      </c>
      <c r="M85" s="165">
        <v>99.293085689091342</v>
      </c>
      <c r="N85" s="165">
        <v>96.220421582081087</v>
      </c>
      <c r="O85" s="165">
        <v>91.419158745792458</v>
      </c>
    </row>
    <row r="86" spans="1:15" ht="26.25" customHeight="1" x14ac:dyDescent="0.2">
      <c r="A86" s="126">
        <v>2011</v>
      </c>
      <c r="B86" s="90" t="s">
        <v>3</v>
      </c>
      <c r="C86" s="165">
        <v>94.437153880457018</v>
      </c>
      <c r="D86" s="165">
        <v>92.63823054978333</v>
      </c>
      <c r="E86" s="165">
        <v>95.340501825758949</v>
      </c>
      <c r="F86" s="165">
        <v>94.071624850056097</v>
      </c>
      <c r="G86" s="165">
        <v>80.477817683445238</v>
      </c>
      <c r="H86" s="165">
        <v>93.92278922514032</v>
      </c>
      <c r="I86" s="165">
        <v>93.100613832753226</v>
      </c>
      <c r="J86" s="165">
        <v>89.097374897915671</v>
      </c>
      <c r="K86" s="165">
        <v>93.278796972762592</v>
      </c>
      <c r="L86" s="165">
        <v>110.02820737942378</v>
      </c>
      <c r="M86" s="165">
        <v>100.35502293950927</v>
      </c>
      <c r="N86" s="165">
        <v>95.638343025098322</v>
      </c>
      <c r="O86" s="165">
        <v>93.018526120364541</v>
      </c>
    </row>
    <row r="87" spans="1:15" ht="12.75" customHeight="1" x14ac:dyDescent="0.2">
      <c r="A87" s="126"/>
      <c r="B87" s="90" t="s">
        <v>4</v>
      </c>
      <c r="C87" s="165">
        <v>93.860192940493093</v>
      </c>
      <c r="D87" s="165">
        <v>92.546889524577054</v>
      </c>
      <c r="E87" s="165">
        <v>95.79976207134375</v>
      </c>
      <c r="F87" s="165">
        <v>95.862717615145243</v>
      </c>
      <c r="G87" s="165">
        <v>80.637879888336855</v>
      </c>
      <c r="H87" s="165">
        <v>93.917034808495316</v>
      </c>
      <c r="I87" s="165">
        <v>92.970508381363274</v>
      </c>
      <c r="J87" s="165">
        <v>86.870197666942204</v>
      </c>
      <c r="K87" s="165">
        <v>89.601626470744421</v>
      </c>
      <c r="L87" s="165">
        <v>109.36254657067393</v>
      </c>
      <c r="M87" s="165">
        <v>99.410448704896439</v>
      </c>
      <c r="N87" s="165">
        <v>96.535480349163706</v>
      </c>
      <c r="O87" s="165">
        <v>88.593538739106918</v>
      </c>
    </row>
    <row r="88" spans="1:15" ht="12.75" customHeight="1" x14ac:dyDescent="0.2">
      <c r="A88" s="126"/>
      <c r="B88" s="90" t="s">
        <v>1</v>
      </c>
      <c r="C88" s="165">
        <v>94.536041820552796</v>
      </c>
      <c r="D88" s="165">
        <v>92.76395490910069</v>
      </c>
      <c r="E88" s="165">
        <v>97.333425802337558</v>
      </c>
      <c r="F88" s="165">
        <v>95.504646854411234</v>
      </c>
      <c r="G88" s="165">
        <v>81.397813657060468</v>
      </c>
      <c r="H88" s="165">
        <v>94.883012316577592</v>
      </c>
      <c r="I88" s="165">
        <v>93.275906045908428</v>
      </c>
      <c r="J88" s="165">
        <v>88.561150987037564</v>
      </c>
      <c r="K88" s="165">
        <v>91.610054311819212</v>
      </c>
      <c r="L88" s="165">
        <v>108.327243345189</v>
      </c>
      <c r="M88" s="165">
        <v>98.498797139800317</v>
      </c>
      <c r="N88" s="165">
        <v>96.544321908571419</v>
      </c>
      <c r="O88" s="165">
        <v>94.183085853747954</v>
      </c>
    </row>
    <row r="89" spans="1:15" ht="12.75" customHeight="1" x14ac:dyDescent="0.2">
      <c r="A89" s="126"/>
      <c r="B89" s="90" t="s">
        <v>2</v>
      </c>
      <c r="C89" s="165">
        <v>95.00562696253651</v>
      </c>
      <c r="D89" s="165">
        <v>92.862877757900407</v>
      </c>
      <c r="E89" s="165">
        <v>97.050751006249712</v>
      </c>
      <c r="F89" s="165">
        <v>96.494946402957396</v>
      </c>
      <c r="G89" s="165">
        <v>82.644312555435263</v>
      </c>
      <c r="H89" s="165">
        <v>95.494737001767561</v>
      </c>
      <c r="I89" s="165">
        <v>93.087129354360769</v>
      </c>
      <c r="J89" s="165">
        <v>89.552921457262613</v>
      </c>
      <c r="K89" s="165">
        <v>90.914572326209097</v>
      </c>
      <c r="L89" s="165">
        <v>107.01627880094787</v>
      </c>
      <c r="M89" s="165">
        <v>97.802096448322686</v>
      </c>
      <c r="N89" s="165">
        <v>97.637194662238613</v>
      </c>
      <c r="O89" s="165">
        <v>100.19614566101212</v>
      </c>
    </row>
    <row r="90" spans="1:15" ht="26.25" customHeight="1" x14ac:dyDescent="0.2">
      <c r="A90" s="126">
        <v>2012</v>
      </c>
      <c r="B90" s="90" t="s">
        <v>3</v>
      </c>
      <c r="C90" s="165">
        <v>94.477629765858026</v>
      </c>
      <c r="D90" s="165">
        <v>94.277653629736676</v>
      </c>
      <c r="E90" s="165">
        <v>92.658884706112943</v>
      </c>
      <c r="F90" s="165">
        <v>93.408752886332991</v>
      </c>
      <c r="G90" s="165">
        <v>84.424638375091462</v>
      </c>
      <c r="H90" s="165">
        <v>93.802006957318383</v>
      </c>
      <c r="I90" s="165">
        <v>93.355659387224051</v>
      </c>
      <c r="J90" s="165">
        <v>87.81848151565454</v>
      </c>
      <c r="K90" s="165">
        <v>94.93341368661855</v>
      </c>
      <c r="L90" s="165">
        <v>105.78774333090678</v>
      </c>
      <c r="M90" s="165">
        <v>98.106683473458361</v>
      </c>
      <c r="N90" s="165">
        <v>98.201093756084248</v>
      </c>
      <c r="O90" s="165">
        <v>92.054227570293619</v>
      </c>
    </row>
    <row r="91" spans="1:15" ht="12.75" customHeight="1" x14ac:dyDescent="0.2">
      <c r="A91" s="126"/>
      <c r="B91" s="90" t="s">
        <v>4</v>
      </c>
      <c r="C91" s="165">
        <v>95.397347708590232</v>
      </c>
      <c r="D91" s="165">
        <v>93.056178556187376</v>
      </c>
      <c r="E91" s="165">
        <v>92.851924612183296</v>
      </c>
      <c r="F91" s="165">
        <v>94.088890651324917</v>
      </c>
      <c r="G91" s="165">
        <v>84.481482839642894</v>
      </c>
      <c r="H91" s="165">
        <v>96.973958073211023</v>
      </c>
      <c r="I91" s="165">
        <v>93.326748410032124</v>
      </c>
      <c r="J91" s="165">
        <v>88.689680730940793</v>
      </c>
      <c r="K91" s="165">
        <v>99.785569677517898</v>
      </c>
      <c r="L91" s="165">
        <v>104.49813194909993</v>
      </c>
      <c r="M91" s="165">
        <v>98.369673960264194</v>
      </c>
      <c r="N91" s="165">
        <v>98.344385578812123</v>
      </c>
      <c r="O91" s="165">
        <v>101.82932754691315</v>
      </c>
    </row>
    <row r="92" spans="1:15" ht="12.75" customHeight="1" x14ac:dyDescent="0.2">
      <c r="A92" s="126"/>
      <c r="B92" s="90" t="s">
        <v>1</v>
      </c>
      <c r="C92" s="165">
        <v>95.282786639973637</v>
      </c>
      <c r="D92" s="165">
        <v>93.715190153085047</v>
      </c>
      <c r="E92" s="165">
        <v>91.243556409208793</v>
      </c>
      <c r="F92" s="165">
        <v>93.602378800964118</v>
      </c>
      <c r="G92" s="165">
        <v>83.097793608553502</v>
      </c>
      <c r="H92" s="165">
        <v>96.822568851422673</v>
      </c>
      <c r="I92" s="165">
        <v>93.823432646543964</v>
      </c>
      <c r="J92" s="165">
        <v>89.615438841477527</v>
      </c>
      <c r="K92" s="165">
        <v>96.623498628623679</v>
      </c>
      <c r="L92" s="165">
        <v>103.55341034825793</v>
      </c>
      <c r="M92" s="165">
        <v>98.482611414061964</v>
      </c>
      <c r="N92" s="165">
        <v>98.681033410418195</v>
      </c>
      <c r="O92" s="165">
        <v>102.28115635421779</v>
      </c>
    </row>
    <row r="93" spans="1:15" ht="12.75" customHeight="1" x14ac:dyDescent="0.2">
      <c r="A93" s="126"/>
      <c r="B93" s="90" t="s">
        <v>2</v>
      </c>
      <c r="C93" s="165">
        <v>96.028212508737596</v>
      </c>
      <c r="D93" s="165">
        <v>94.281785578397745</v>
      </c>
      <c r="E93" s="165">
        <v>91.248317305000839</v>
      </c>
      <c r="F93" s="165">
        <v>92.172141140109687</v>
      </c>
      <c r="G93" s="165">
        <v>88.281099835948112</v>
      </c>
      <c r="H93" s="165">
        <v>94.741116277734875</v>
      </c>
      <c r="I93" s="165">
        <v>94.634388950846827</v>
      </c>
      <c r="J93" s="165">
        <v>93.828452430903312</v>
      </c>
      <c r="K93" s="165">
        <v>95.275135423203238</v>
      </c>
      <c r="L93" s="165">
        <v>103.24491118428553</v>
      </c>
      <c r="M93" s="165">
        <v>99.437162282419266</v>
      </c>
      <c r="N93" s="165">
        <v>98.88544057751443</v>
      </c>
      <c r="O93" s="165">
        <v>105.03170693404496</v>
      </c>
    </row>
    <row r="94" spans="1:15" ht="26.25" customHeight="1" x14ac:dyDescent="0.2">
      <c r="A94" s="126">
        <v>2013</v>
      </c>
      <c r="B94" s="90" t="s">
        <v>3</v>
      </c>
      <c r="C94" s="165">
        <v>96.106988644620088</v>
      </c>
      <c r="D94" s="165">
        <v>94.442301353173306</v>
      </c>
      <c r="E94" s="165">
        <v>91.709219179708128</v>
      </c>
      <c r="F94" s="165">
        <v>91.408479997225371</v>
      </c>
      <c r="G94" s="165">
        <v>88.755783959591838</v>
      </c>
      <c r="H94" s="165">
        <v>96.432420245274486</v>
      </c>
      <c r="I94" s="165">
        <v>95.266738437485088</v>
      </c>
      <c r="J94" s="165">
        <v>94.742471415676476</v>
      </c>
      <c r="K94" s="165">
        <v>95.197913388133358</v>
      </c>
      <c r="L94" s="165">
        <v>103.38443555331216</v>
      </c>
      <c r="M94" s="165">
        <v>99.189321939360909</v>
      </c>
      <c r="N94" s="165">
        <v>98.799015616103631</v>
      </c>
      <c r="O94" s="165">
        <v>99.762177290234277</v>
      </c>
    </row>
    <row r="95" spans="1:15" ht="12.75" customHeight="1" x14ac:dyDescent="0.2">
      <c r="A95" s="126"/>
      <c r="B95" s="90" t="s">
        <v>4</v>
      </c>
      <c r="C95" s="165">
        <v>96.51409352829134</v>
      </c>
      <c r="D95" s="165">
        <v>95.683579283746781</v>
      </c>
      <c r="E95" s="165">
        <v>92.291830665726437</v>
      </c>
      <c r="F95" s="165">
        <v>93.476000197758751</v>
      </c>
      <c r="G95" s="165">
        <v>88.896318161451447</v>
      </c>
      <c r="H95" s="165">
        <v>96.467736772168394</v>
      </c>
      <c r="I95" s="165">
        <v>96.046541823785645</v>
      </c>
      <c r="J95" s="165">
        <v>93.65519474057092</v>
      </c>
      <c r="K95" s="165">
        <v>98.173301866553714</v>
      </c>
      <c r="L95" s="165">
        <v>103.45976659252739</v>
      </c>
      <c r="M95" s="165">
        <v>98.731234076488647</v>
      </c>
      <c r="N95" s="165">
        <v>98.391728048318299</v>
      </c>
      <c r="O95" s="165">
        <v>100.02338331455844</v>
      </c>
    </row>
    <row r="96" spans="1:15" ht="12.75" customHeight="1" x14ac:dyDescent="0.2">
      <c r="A96" s="126"/>
      <c r="B96" s="90" t="s">
        <v>1</v>
      </c>
      <c r="C96" s="165">
        <v>97.074745206646725</v>
      </c>
      <c r="D96" s="165">
        <v>97.14094130419339</v>
      </c>
      <c r="E96" s="165">
        <v>93.093808056160057</v>
      </c>
      <c r="F96" s="165">
        <v>91.314236388610666</v>
      </c>
      <c r="G96" s="165">
        <v>90.984521561236789</v>
      </c>
      <c r="H96" s="165">
        <v>98.642809960316228</v>
      </c>
      <c r="I96" s="165">
        <v>96.88279965968141</v>
      </c>
      <c r="J96" s="165">
        <v>94.503134683398045</v>
      </c>
      <c r="K96" s="165">
        <v>97.889337399677359</v>
      </c>
      <c r="L96" s="165">
        <v>103.0832028874139</v>
      </c>
      <c r="M96" s="165">
        <v>98.470286336263882</v>
      </c>
      <c r="N96" s="165">
        <v>98.441835948770517</v>
      </c>
      <c r="O96" s="165">
        <v>99.125302104045318</v>
      </c>
    </row>
    <row r="97" spans="1:15" ht="12.75" customHeight="1" x14ac:dyDescent="0.2">
      <c r="A97" s="126"/>
      <c r="B97" s="90" t="s">
        <v>2</v>
      </c>
      <c r="C97" s="165">
        <v>97.50026369955863</v>
      </c>
      <c r="D97" s="165">
        <v>97.072938666476389</v>
      </c>
      <c r="E97" s="165">
        <v>95.374969813867054</v>
      </c>
      <c r="F97" s="165">
        <v>93.266887610111681</v>
      </c>
      <c r="G97" s="165">
        <v>93.194048281649344</v>
      </c>
      <c r="H97" s="165">
        <v>98.212235983543906</v>
      </c>
      <c r="I97" s="165">
        <v>97.074171384151029</v>
      </c>
      <c r="J97" s="165">
        <v>94.5536030063775</v>
      </c>
      <c r="K97" s="165">
        <v>101.00821603312315</v>
      </c>
      <c r="L97" s="165">
        <v>102.5467892787038</v>
      </c>
      <c r="M97" s="165">
        <v>99.162779215250467</v>
      </c>
      <c r="N97" s="165">
        <v>97.705623964045344</v>
      </c>
      <c r="O97" s="165">
        <v>99.811342576398587</v>
      </c>
    </row>
    <row r="98" spans="1:15" ht="24.75" customHeight="1" x14ac:dyDescent="0.2">
      <c r="A98" s="126">
        <v>2014</v>
      </c>
      <c r="B98" s="90" t="s">
        <v>3</v>
      </c>
      <c r="C98" s="165">
        <v>97.524897924273901</v>
      </c>
      <c r="D98" s="165">
        <v>96.817113516595825</v>
      </c>
      <c r="E98" s="165">
        <v>98.206546619713947</v>
      </c>
      <c r="F98" s="165">
        <v>93.925908334143415</v>
      </c>
      <c r="G98" s="165">
        <v>91.462391272130191</v>
      </c>
      <c r="H98" s="165">
        <v>95.285903397580086</v>
      </c>
      <c r="I98" s="165">
        <v>97.505515977199948</v>
      </c>
      <c r="J98" s="165">
        <v>95.893960437559642</v>
      </c>
      <c r="K98" s="165">
        <v>101.02717261894061</v>
      </c>
      <c r="L98" s="165">
        <v>101.78933964973022</v>
      </c>
      <c r="M98" s="165">
        <v>99.513589449497047</v>
      </c>
      <c r="N98" s="165">
        <v>98.343782265569644</v>
      </c>
      <c r="O98" s="165">
        <v>99.594457404091045</v>
      </c>
    </row>
    <row r="99" spans="1:15" x14ac:dyDescent="0.2">
      <c r="A99" s="126"/>
      <c r="B99" s="90" t="s">
        <v>4</v>
      </c>
      <c r="C99" s="165">
        <v>98.280046209111518</v>
      </c>
      <c r="D99" s="165">
        <v>96.89985404403923</v>
      </c>
      <c r="E99" s="165">
        <v>101.64894836208764</v>
      </c>
      <c r="F99" s="165">
        <v>95.44211949339352</v>
      </c>
      <c r="G99" s="165">
        <v>90.190375091899099</v>
      </c>
      <c r="H99" s="165">
        <v>95.758384135255255</v>
      </c>
      <c r="I99" s="165">
        <v>97.658375994017163</v>
      </c>
      <c r="J99" s="165">
        <v>101.78523730347214</v>
      </c>
      <c r="K99" s="165">
        <v>100.82379336278213</v>
      </c>
      <c r="L99" s="165">
        <v>101.09054269923188</v>
      </c>
      <c r="M99" s="165">
        <v>99.318574064793779</v>
      </c>
      <c r="N99" s="165">
        <v>99.154953646014306</v>
      </c>
      <c r="O99" s="165">
        <v>98.349456606501974</v>
      </c>
    </row>
    <row r="100" spans="1:15" ht="12" customHeight="1" x14ac:dyDescent="0.2">
      <c r="A100" s="126"/>
      <c r="B100" s="90" t="s">
        <v>1</v>
      </c>
      <c r="C100" s="165">
        <v>98.785736599887002</v>
      </c>
      <c r="D100" s="165">
        <v>97.350819812772826</v>
      </c>
      <c r="E100" s="165">
        <v>102.30336499651</v>
      </c>
      <c r="F100" s="165">
        <v>97.384610253806883</v>
      </c>
      <c r="G100" s="165">
        <v>87.753413255541304</v>
      </c>
      <c r="H100" s="165">
        <v>95.114745070771264</v>
      </c>
      <c r="I100" s="165">
        <v>97.77352642947902</v>
      </c>
      <c r="J100" s="165">
        <v>102.79280251998847</v>
      </c>
      <c r="K100" s="165">
        <v>102.60399340201467</v>
      </c>
      <c r="L100" s="165">
        <v>100.46576057683775</v>
      </c>
      <c r="M100" s="165">
        <v>99.855753962321543</v>
      </c>
      <c r="N100" s="165">
        <v>98.991505896366505</v>
      </c>
      <c r="O100" s="165">
        <v>104.82957165929768</v>
      </c>
    </row>
    <row r="101" spans="1:15" ht="12" customHeight="1" x14ac:dyDescent="0.2">
      <c r="A101" s="126"/>
      <c r="B101" s="90" t="s">
        <v>2</v>
      </c>
      <c r="C101" s="165">
        <v>98.627421201952515</v>
      </c>
      <c r="D101" s="165">
        <v>97.767812052894428</v>
      </c>
      <c r="E101" s="165">
        <v>101.15374336566364</v>
      </c>
      <c r="F101" s="165">
        <v>96.392663097568615</v>
      </c>
      <c r="G101" s="165">
        <v>95.900789041166064</v>
      </c>
      <c r="H101" s="165">
        <v>93.98122813418027</v>
      </c>
      <c r="I101" s="165">
        <v>97.91670476501217</v>
      </c>
      <c r="J101" s="165">
        <v>103.3461297381422</v>
      </c>
      <c r="K101" s="165">
        <v>102.03479889751895</v>
      </c>
      <c r="L101" s="165">
        <v>100.15981599560675</v>
      </c>
      <c r="M101" s="165">
        <v>99.477369739224528</v>
      </c>
      <c r="N101" s="165">
        <v>99.608197852573426</v>
      </c>
      <c r="O101" s="165">
        <v>95.62879023358532</v>
      </c>
    </row>
    <row r="102" spans="1:15" ht="22.5" customHeight="1" x14ac:dyDescent="0.2">
      <c r="A102" s="126">
        <v>2015</v>
      </c>
      <c r="B102" s="90" t="s">
        <v>3</v>
      </c>
      <c r="C102" s="165">
        <v>98.677663502253736</v>
      </c>
      <c r="D102" s="165">
        <v>97.607356707337956</v>
      </c>
      <c r="E102" s="165">
        <v>101.46833048047606</v>
      </c>
      <c r="F102" s="165">
        <v>96.945104671975912</v>
      </c>
      <c r="G102" s="165">
        <v>98.832191206816532</v>
      </c>
      <c r="H102" s="165">
        <v>91.375807755950063</v>
      </c>
      <c r="I102" s="165">
        <v>98.250425549665252</v>
      </c>
      <c r="J102" s="165">
        <v>102.89501680974421</v>
      </c>
      <c r="K102" s="165">
        <v>101.83696015258754</v>
      </c>
      <c r="L102" s="165">
        <v>100.07516227854961</v>
      </c>
      <c r="M102" s="165">
        <v>99.56720625316612</v>
      </c>
      <c r="N102" s="165">
        <v>100.14918079474651</v>
      </c>
      <c r="O102" s="165">
        <v>97.071643493154639</v>
      </c>
    </row>
    <row r="103" spans="1:15" ht="13.5" customHeight="1" x14ac:dyDescent="0.2">
      <c r="A103" s="126"/>
      <c r="B103" s="90" t="s">
        <v>4</v>
      </c>
      <c r="C103" s="165">
        <v>98.455680241756269</v>
      </c>
      <c r="D103" s="165">
        <v>98.093747436897146</v>
      </c>
      <c r="E103" s="165">
        <v>99.796438015538683</v>
      </c>
      <c r="F103" s="165">
        <v>97.259989033914906</v>
      </c>
      <c r="G103" s="165">
        <v>97.668946217931989</v>
      </c>
      <c r="H103" s="165">
        <v>89.942432509742076</v>
      </c>
      <c r="I103" s="165">
        <v>98.878114990241812</v>
      </c>
      <c r="J103" s="165">
        <v>104.15371808782804</v>
      </c>
      <c r="K103" s="165">
        <v>99.012062653565806</v>
      </c>
      <c r="L103" s="165">
        <v>99.850065105193963</v>
      </c>
      <c r="M103" s="165">
        <v>99.470760528288551</v>
      </c>
      <c r="N103" s="165">
        <v>100.43796925380745</v>
      </c>
      <c r="O103" s="165">
        <v>95.260435441655119</v>
      </c>
    </row>
    <row r="104" spans="1:15" ht="12.75" customHeight="1" x14ac:dyDescent="0.2">
      <c r="A104" s="126"/>
      <c r="B104" s="90" t="s">
        <v>1</v>
      </c>
      <c r="C104" s="165">
        <v>98.479491271337352</v>
      </c>
      <c r="D104" s="165">
        <v>98.53228344168231</v>
      </c>
      <c r="E104" s="165">
        <v>99.258160948835894</v>
      </c>
      <c r="F104" s="165">
        <v>99.722497000852428</v>
      </c>
      <c r="G104" s="165">
        <v>97.685538848201702</v>
      </c>
      <c r="H104" s="165">
        <v>90.314881188157074</v>
      </c>
      <c r="I104" s="165">
        <v>99.458604740950932</v>
      </c>
      <c r="J104" s="165">
        <v>101.29701270247229</v>
      </c>
      <c r="K104" s="165">
        <v>98.772127236823849</v>
      </c>
      <c r="L104" s="165">
        <v>99.926418987840492</v>
      </c>
      <c r="M104" s="165">
        <v>100.29938799279046</v>
      </c>
      <c r="N104" s="165">
        <v>100.13301803053419</v>
      </c>
      <c r="O104" s="165">
        <v>94.776753518171475</v>
      </c>
    </row>
    <row r="105" spans="1:15" ht="12" customHeight="1" x14ac:dyDescent="0.2">
      <c r="A105" s="126"/>
      <c r="B105" s="90" t="s">
        <v>2</v>
      </c>
      <c r="C105" s="165">
        <v>98.808444096221365</v>
      </c>
      <c r="D105" s="165">
        <v>97.946004166747656</v>
      </c>
      <c r="E105" s="165">
        <v>99.417508591809082</v>
      </c>
      <c r="F105" s="165">
        <v>100.31098514085984</v>
      </c>
      <c r="G105" s="165">
        <v>100.67843399738497</v>
      </c>
      <c r="H105" s="165">
        <v>93.643836343636266</v>
      </c>
      <c r="I105" s="165">
        <v>99.60201811123882</v>
      </c>
      <c r="J105" s="165">
        <v>99.693738204540608</v>
      </c>
      <c r="K105" s="165">
        <v>96.919672457077823</v>
      </c>
      <c r="L105" s="165">
        <v>99.905570023676844</v>
      </c>
      <c r="M105" s="165">
        <v>99.873431082025618</v>
      </c>
      <c r="N105" s="165">
        <v>100.00977930145581</v>
      </c>
      <c r="O105" s="165">
        <v>98.427029745887864</v>
      </c>
    </row>
    <row r="106" spans="1:15" ht="22.5" customHeight="1" x14ac:dyDescent="0.2">
      <c r="A106" s="126">
        <v>2016</v>
      </c>
      <c r="B106" s="90" t="s">
        <v>3</v>
      </c>
      <c r="C106" s="165">
        <v>99.343291669604511</v>
      </c>
      <c r="D106" s="165">
        <v>100.16609980219985</v>
      </c>
      <c r="E106" s="165">
        <v>98.473300011071814</v>
      </c>
      <c r="F106" s="165">
        <v>101.80691998023455</v>
      </c>
      <c r="G106" s="165">
        <v>99.832212051495191</v>
      </c>
      <c r="H106" s="165">
        <v>98.636727279765182</v>
      </c>
      <c r="I106" s="165">
        <v>100.02134976231949</v>
      </c>
      <c r="J106" s="165">
        <v>96.376144372378207</v>
      </c>
      <c r="K106" s="165">
        <v>97.439704904506513</v>
      </c>
      <c r="L106" s="165">
        <v>100.12400532974038</v>
      </c>
      <c r="M106" s="165">
        <v>100.2019482133891</v>
      </c>
      <c r="N106" s="165">
        <v>99.855440973416506</v>
      </c>
      <c r="O106" s="165">
        <v>97.664698690367018</v>
      </c>
    </row>
    <row r="107" spans="1:15" ht="12" customHeight="1" x14ac:dyDescent="0.2">
      <c r="A107" s="126"/>
      <c r="B107" s="90" t="s">
        <v>4</v>
      </c>
      <c r="C107" s="165">
        <v>99.763503238584462</v>
      </c>
      <c r="D107" s="165">
        <v>100.23135400884426</v>
      </c>
      <c r="E107" s="165">
        <v>99.83115434427593</v>
      </c>
      <c r="F107" s="165">
        <v>100.88889919030552</v>
      </c>
      <c r="G107" s="165">
        <v>97.873133074528454</v>
      </c>
      <c r="H107" s="165">
        <v>99.495560632769354</v>
      </c>
      <c r="I107" s="165">
        <v>99.839086262737467</v>
      </c>
      <c r="J107" s="165">
        <v>99.688587335736614</v>
      </c>
      <c r="K107" s="165">
        <v>98.72647870016884</v>
      </c>
      <c r="L107" s="165">
        <v>100.0336069438624</v>
      </c>
      <c r="M107" s="165">
        <v>99.66623508218143</v>
      </c>
      <c r="N107" s="165">
        <v>100.08212127416496</v>
      </c>
      <c r="O107" s="165">
        <v>99.630070848703113</v>
      </c>
    </row>
    <row r="108" spans="1:15" ht="12" customHeight="1" x14ac:dyDescent="0.2">
      <c r="A108" s="126"/>
      <c r="B108" s="90" t="s">
        <v>1</v>
      </c>
      <c r="C108" s="165">
        <v>100.50350196766648</v>
      </c>
      <c r="D108" s="165">
        <v>100.04026141029445</v>
      </c>
      <c r="E108" s="165">
        <v>100.59383109910716</v>
      </c>
      <c r="F108" s="165">
        <v>99.187991674928028</v>
      </c>
      <c r="G108" s="165">
        <v>100.17944297247362</v>
      </c>
      <c r="H108" s="165">
        <v>100.87269344983227</v>
      </c>
      <c r="I108" s="165">
        <v>99.899510198953408</v>
      </c>
      <c r="J108" s="165">
        <v>102.86722000370332</v>
      </c>
      <c r="K108" s="165">
        <v>101.36040403783369</v>
      </c>
      <c r="L108" s="165">
        <v>99.962855904267556</v>
      </c>
      <c r="M108" s="165">
        <v>100.28516146181614</v>
      </c>
      <c r="N108" s="165">
        <v>100.21909247482904</v>
      </c>
      <c r="O108" s="165">
        <v>101.42828060507726</v>
      </c>
    </row>
    <row r="109" spans="1:15" ht="12" customHeight="1" x14ac:dyDescent="0.2">
      <c r="A109" s="126"/>
      <c r="B109" s="120" t="s">
        <v>2</v>
      </c>
      <c r="C109" s="165">
        <v>100.38970312414449</v>
      </c>
      <c r="D109" s="165">
        <v>99.562284778661436</v>
      </c>
      <c r="E109" s="165">
        <v>101.10171454554511</v>
      </c>
      <c r="F109" s="165">
        <v>98.116189154531853</v>
      </c>
      <c r="G109" s="165">
        <v>102.11521190150272</v>
      </c>
      <c r="H109" s="165">
        <v>100.99501863763324</v>
      </c>
      <c r="I109" s="165">
        <v>100.24005377598961</v>
      </c>
      <c r="J109" s="165">
        <v>101.06804828818186</v>
      </c>
      <c r="K109" s="165">
        <v>102.47341235749099</v>
      </c>
      <c r="L109" s="165">
        <v>99.879531822129664</v>
      </c>
      <c r="M109" s="165">
        <v>99.846655242613309</v>
      </c>
      <c r="N109" s="165">
        <v>99.84334527758952</v>
      </c>
      <c r="O109" s="165">
        <v>101.27694985585256</v>
      </c>
    </row>
    <row r="110" spans="1:15" ht="21" customHeight="1" x14ac:dyDescent="0.2">
      <c r="A110" s="126">
        <v>2017</v>
      </c>
      <c r="B110" s="120" t="s">
        <v>3</v>
      </c>
      <c r="C110" s="165">
        <v>100.59167082980537</v>
      </c>
      <c r="D110" s="165">
        <v>100.4858933172283</v>
      </c>
      <c r="E110" s="165">
        <v>99.358912217850218</v>
      </c>
      <c r="F110" s="165">
        <v>97.866857609670788</v>
      </c>
      <c r="G110" s="165">
        <v>103.49327081807024</v>
      </c>
      <c r="H110" s="165">
        <v>100.14053807103672</v>
      </c>
      <c r="I110" s="165">
        <v>100.87822452769946</v>
      </c>
      <c r="J110" s="165">
        <v>101.32297461584255</v>
      </c>
      <c r="K110" s="165">
        <v>102.03471030486767</v>
      </c>
      <c r="L110" s="165">
        <v>99.793099878119676</v>
      </c>
      <c r="M110" s="165">
        <v>100.75534556473343</v>
      </c>
      <c r="N110" s="165">
        <v>99.861244720983848</v>
      </c>
      <c r="O110" s="165">
        <v>102.06605235948909</v>
      </c>
    </row>
    <row r="111" spans="1:15" x14ac:dyDescent="0.2">
      <c r="A111" s="126"/>
      <c r="B111" s="90" t="s">
        <v>4</v>
      </c>
      <c r="C111" s="165">
        <v>100.5124311501723</v>
      </c>
      <c r="D111" s="165">
        <v>100.43087357101588</v>
      </c>
      <c r="E111" s="165">
        <v>99.106446663817053</v>
      </c>
      <c r="F111" s="165">
        <v>99.946410319575548</v>
      </c>
      <c r="G111" s="165">
        <v>103.56988590672466</v>
      </c>
      <c r="H111" s="165">
        <v>99.208244506842092</v>
      </c>
      <c r="I111" s="165">
        <v>101.29416726634506</v>
      </c>
      <c r="J111" s="165">
        <v>99.942326608057456</v>
      </c>
      <c r="K111" s="165">
        <v>101.01359918830845</v>
      </c>
      <c r="L111" s="165">
        <v>99.728723593590132</v>
      </c>
      <c r="M111" s="165">
        <v>101.46429539332591</v>
      </c>
      <c r="N111" s="165">
        <v>99.839003863248465</v>
      </c>
      <c r="O111" s="165">
        <v>101.75516114656688</v>
      </c>
    </row>
    <row r="112" spans="1:15" x14ac:dyDescent="0.2">
      <c r="A112" s="126"/>
      <c r="B112" s="127" t="s">
        <v>1</v>
      </c>
      <c r="C112" s="165">
        <v>100.70509700214747</v>
      </c>
      <c r="D112" s="165">
        <v>101.6988009215198</v>
      </c>
      <c r="E112" s="165">
        <v>98.75729269316696</v>
      </c>
      <c r="F112" s="165">
        <v>100.36364872405468</v>
      </c>
      <c r="G112" s="165">
        <v>102.18389917269677</v>
      </c>
      <c r="H112" s="165">
        <v>100.34618627168712</v>
      </c>
      <c r="I112" s="165">
        <v>101.47520927207395</v>
      </c>
      <c r="J112" s="165">
        <v>99.894528623207933</v>
      </c>
      <c r="K112" s="165">
        <v>99.43067256252175</v>
      </c>
      <c r="L112" s="165">
        <v>99.714157265773821</v>
      </c>
      <c r="M112" s="165">
        <v>102.03504128523514</v>
      </c>
      <c r="N112" s="165">
        <v>99.878969437979393</v>
      </c>
      <c r="O112" s="165">
        <v>101.82131824268197</v>
      </c>
    </row>
    <row r="113" spans="1:17" x14ac:dyDescent="0.2">
      <c r="A113" s="126"/>
      <c r="B113" s="134" t="s">
        <v>2</v>
      </c>
      <c r="C113" s="165">
        <v>100.87280920257214</v>
      </c>
      <c r="D113" s="165">
        <v>101.90749045559868</v>
      </c>
      <c r="E113" s="165">
        <v>98.435380431170003</v>
      </c>
      <c r="F113" s="165">
        <v>102.18820104723461</v>
      </c>
      <c r="G113" s="165">
        <v>104.64172453603709</v>
      </c>
      <c r="H113" s="165">
        <v>99.19711133248336</v>
      </c>
      <c r="I113" s="165">
        <v>101.74792116860942</v>
      </c>
      <c r="J113" s="165">
        <v>100.52849562077635</v>
      </c>
      <c r="K113" s="165">
        <v>99.579164037768479</v>
      </c>
      <c r="L113" s="165">
        <v>99.655811380530949</v>
      </c>
      <c r="M113" s="165">
        <v>102.56881386231592</v>
      </c>
      <c r="N113" s="165">
        <v>99.433857871839081</v>
      </c>
      <c r="O113" s="165">
        <v>101.43405457787193</v>
      </c>
    </row>
    <row r="114" spans="1:17" ht="21" customHeight="1" x14ac:dyDescent="0.2">
      <c r="A114" s="126">
        <v>2018</v>
      </c>
      <c r="B114" s="138" t="s">
        <v>3</v>
      </c>
      <c r="C114" s="165">
        <v>101.36528199064092</v>
      </c>
      <c r="D114" s="165">
        <v>101.66476469708977</v>
      </c>
      <c r="E114" s="165">
        <v>99.388246676985844</v>
      </c>
      <c r="F114" s="165">
        <v>103.94813819737682</v>
      </c>
      <c r="G114" s="165">
        <v>105.00960146070639</v>
      </c>
      <c r="H114" s="165">
        <v>98.974030913616957</v>
      </c>
      <c r="I114" s="165">
        <v>101.86661286905287</v>
      </c>
      <c r="J114" s="165">
        <v>101.49039972816422</v>
      </c>
      <c r="K114" s="165">
        <v>103.20348518842253</v>
      </c>
      <c r="L114" s="165">
        <v>99.707168504364887</v>
      </c>
      <c r="M114" s="165">
        <v>103.02512214009008</v>
      </c>
      <c r="N114" s="165">
        <v>99.642684045250618</v>
      </c>
      <c r="O114" s="165">
        <v>102.39847767912724</v>
      </c>
    </row>
    <row r="115" spans="1:17" ht="15" customHeight="1" x14ac:dyDescent="0.2">
      <c r="A115" s="126"/>
      <c r="B115" s="182" t="s">
        <v>4</v>
      </c>
      <c r="C115" s="165">
        <v>101.82262326245369</v>
      </c>
      <c r="D115" s="165">
        <v>103.56108422298766</v>
      </c>
      <c r="E115" s="165">
        <v>101.76431637054192</v>
      </c>
      <c r="F115" s="165">
        <v>102.90919887684963</v>
      </c>
      <c r="G115" s="165">
        <v>102.32538708361089</v>
      </c>
      <c r="H115" s="165">
        <v>101.02366504595271</v>
      </c>
      <c r="I115" s="165">
        <v>101.98343612227035</v>
      </c>
      <c r="J115" s="165">
        <v>101.04775485157994</v>
      </c>
      <c r="K115" s="165">
        <v>104.45023458628663</v>
      </c>
      <c r="L115" s="165">
        <v>99.782968475679255</v>
      </c>
      <c r="M115" s="165">
        <v>103.21627864095309</v>
      </c>
      <c r="N115" s="165">
        <v>99.532188661892718</v>
      </c>
      <c r="O115" s="165">
        <v>102.71577642417539</v>
      </c>
    </row>
    <row r="116" spans="1:17" ht="15" customHeight="1" x14ac:dyDescent="0.2">
      <c r="A116" s="126"/>
      <c r="B116" s="182" t="s">
        <v>1</v>
      </c>
      <c r="C116" s="165">
        <v>102.09034268931691</v>
      </c>
      <c r="D116" s="165">
        <v>102.86431091970856</v>
      </c>
      <c r="E116" s="165">
        <v>102.12603293717754</v>
      </c>
      <c r="F116" s="165">
        <v>102.91292698472346</v>
      </c>
      <c r="G116" s="165">
        <v>102.75116855079887</v>
      </c>
      <c r="H116" s="165">
        <v>103.18379551108656</v>
      </c>
      <c r="I116" s="165">
        <v>102.18680509847749</v>
      </c>
      <c r="J116" s="165">
        <v>101.04154161942195</v>
      </c>
      <c r="K116" s="165">
        <v>105.46827036481801</v>
      </c>
      <c r="L116" s="165">
        <v>99.902683614157354</v>
      </c>
      <c r="M116" s="165">
        <v>103.63144957748483</v>
      </c>
      <c r="N116" s="165">
        <v>99.581421133607421</v>
      </c>
      <c r="O116" s="165">
        <v>102.52958709475558</v>
      </c>
    </row>
    <row r="117" spans="1:17" ht="15" customHeight="1" x14ac:dyDescent="0.2">
      <c r="A117" s="126"/>
      <c r="B117" s="182" t="s">
        <v>2</v>
      </c>
      <c r="C117" s="165">
        <v>102.64558058073862</v>
      </c>
      <c r="D117" s="165">
        <v>103.97478151471266</v>
      </c>
      <c r="E117" s="165">
        <v>102.25746706839583</v>
      </c>
      <c r="F117" s="165">
        <v>104.69851992539357</v>
      </c>
      <c r="G117" s="165">
        <v>103.01306812725873</v>
      </c>
      <c r="H117" s="165">
        <v>104.13381467453458</v>
      </c>
      <c r="I117" s="165">
        <v>102.57223144700532</v>
      </c>
      <c r="J117" s="165">
        <v>101.54138040708366</v>
      </c>
      <c r="K117" s="165">
        <v>106.2185327952392</v>
      </c>
      <c r="L117" s="165">
        <v>100.47402206793689</v>
      </c>
      <c r="M117" s="165">
        <v>103.19142387874935</v>
      </c>
      <c r="N117" s="165">
        <v>99.909621946377783</v>
      </c>
      <c r="O117" s="165">
        <v>103.12118804634019</v>
      </c>
    </row>
    <row r="118" spans="1:17" ht="21.75" customHeight="1" x14ac:dyDescent="0.2">
      <c r="A118" s="126">
        <v>2019</v>
      </c>
      <c r="B118" s="182" t="s">
        <v>3</v>
      </c>
      <c r="C118" s="165">
        <v>102.89480612530147</v>
      </c>
      <c r="D118" s="165">
        <v>104.2559504153006</v>
      </c>
      <c r="E118" s="165">
        <v>102.16456284040189</v>
      </c>
      <c r="F118" s="165">
        <v>102.82043913118183</v>
      </c>
      <c r="G118" s="165">
        <v>103.08060242111496</v>
      </c>
      <c r="H118" s="165">
        <v>106.00074650999713</v>
      </c>
      <c r="I118" s="165">
        <v>102.77847870740757</v>
      </c>
      <c r="J118" s="165">
        <v>101.09860049075655</v>
      </c>
      <c r="K118" s="165">
        <v>105.36461425847246</v>
      </c>
      <c r="L118" s="165">
        <v>100.67578034183779</v>
      </c>
      <c r="M118" s="165">
        <v>102.85405453436184</v>
      </c>
      <c r="N118" s="165">
        <v>100.01384656076492</v>
      </c>
      <c r="O118" s="165">
        <v>106.67849772945426</v>
      </c>
    </row>
    <row r="119" spans="1:17" x14ac:dyDescent="0.2">
      <c r="A119" s="126"/>
      <c r="B119" s="182" t="s">
        <v>4</v>
      </c>
      <c r="C119" s="165">
        <v>102.9491400188798</v>
      </c>
      <c r="D119" s="165">
        <v>103.72040919879497</v>
      </c>
      <c r="E119" s="165">
        <v>102.0672415305342</v>
      </c>
      <c r="F119" s="165">
        <v>105.42764516436607</v>
      </c>
      <c r="G119" s="165">
        <v>104.51202511152295</v>
      </c>
      <c r="H119" s="165">
        <v>106.70003750908788</v>
      </c>
      <c r="I119" s="165">
        <v>103.41188908564207</v>
      </c>
      <c r="J119" s="165">
        <v>101.175275083469</v>
      </c>
      <c r="K119" s="165">
        <v>104.27944374038674</v>
      </c>
      <c r="L119" s="165">
        <v>100.72280958598486</v>
      </c>
      <c r="M119" s="165">
        <v>103.34917418058508</v>
      </c>
      <c r="N119" s="165">
        <v>99.616003765949785</v>
      </c>
      <c r="O119" s="165">
        <v>103.2609054537308</v>
      </c>
    </row>
    <row r="120" spans="1:17" ht="26.25" customHeight="1" x14ac:dyDescent="0.2">
      <c r="A120" s="115" t="s">
        <v>210</v>
      </c>
      <c r="C120" s="165"/>
      <c r="D120" s="165"/>
      <c r="E120" s="165"/>
      <c r="F120" s="165"/>
      <c r="G120" s="165"/>
      <c r="H120" s="165"/>
      <c r="I120" s="165"/>
      <c r="J120" s="165"/>
      <c r="K120" s="165"/>
      <c r="L120" s="165"/>
      <c r="M120" s="165"/>
      <c r="N120" s="165"/>
      <c r="O120" s="165"/>
    </row>
    <row r="121" spans="1:17" ht="12.75" customHeight="1" x14ac:dyDescent="0.2">
      <c r="A121" s="90">
        <v>2016</v>
      </c>
      <c r="C121" s="165">
        <f>C159</f>
        <v>1.4144066722255104</v>
      </c>
      <c r="D121" s="165">
        <f t="shared" ref="D121:O121" si="0">D159</f>
        <v>1.9941405417516336</v>
      </c>
      <c r="E121" s="165">
        <f t="shared" si="0"/>
        <v>1.4892708432441282E-2</v>
      </c>
      <c r="F121" s="165">
        <f t="shared" si="0"/>
        <v>1.4614054801740224</v>
      </c>
      <c r="G121" s="165">
        <f t="shared" si="0"/>
        <v>1.3004161664598257</v>
      </c>
      <c r="H121" s="165">
        <f t="shared" si="0"/>
        <v>9.5059492424281302</v>
      </c>
      <c r="I121" s="165">
        <f t="shared" si="0"/>
        <v>0.96187300411639853</v>
      </c>
      <c r="J121" s="165">
        <f t="shared" si="0"/>
        <v>-1.970271526230519</v>
      </c>
      <c r="K121" s="165">
        <f t="shared" si="0"/>
        <v>0.87233830760125386</v>
      </c>
      <c r="L121" s="165">
        <f t="shared" si="0"/>
        <v>6.0732763482903351E-2</v>
      </c>
      <c r="M121" s="165">
        <f t="shared" si="0"/>
        <v>0.19769359238040352</v>
      </c>
      <c r="N121" s="165">
        <f t="shared" si="0"/>
        <v>-0.18215443725017622</v>
      </c>
      <c r="O121" s="165">
        <f t="shared" si="0"/>
        <v>3.7516971102599825</v>
      </c>
      <c r="Q121" s="338"/>
    </row>
    <row r="122" spans="1:17" ht="12.75" customHeight="1" x14ac:dyDescent="0.2">
      <c r="A122" s="90">
        <v>2017</v>
      </c>
      <c r="C122" s="165">
        <f>C163</f>
        <v>0.67050204617430609</v>
      </c>
      <c r="D122" s="165">
        <f t="shared" ref="D122:O122" si="1">D163</f>
        <v>1.1307645663406873</v>
      </c>
      <c r="E122" s="165">
        <f t="shared" si="1"/>
        <v>-1.0854919984989522</v>
      </c>
      <c r="F122" s="165">
        <f t="shared" si="1"/>
        <v>9.127942513391929E-2</v>
      </c>
      <c r="G122" s="165">
        <f t="shared" si="1"/>
        <v>3.4721951083822091</v>
      </c>
      <c r="H122" s="165">
        <f t="shared" si="1"/>
        <v>-0.27697995448768609</v>
      </c>
      <c r="I122" s="165">
        <f t="shared" si="1"/>
        <v>1.3488805586819694</v>
      </c>
      <c r="J122" s="165">
        <f t="shared" si="1"/>
        <v>0.42208136697107079</v>
      </c>
      <c r="K122" s="165">
        <f t="shared" si="1"/>
        <v>0.51453652336657285</v>
      </c>
      <c r="L122" s="165">
        <f t="shared" si="1"/>
        <v>-0.27705197049635899</v>
      </c>
      <c r="M122" s="165">
        <f t="shared" si="1"/>
        <v>1.7058740264025971</v>
      </c>
      <c r="N122" s="165">
        <f t="shared" si="1"/>
        <v>-0.2467310264873106</v>
      </c>
      <c r="O122" s="165">
        <f t="shared" si="1"/>
        <v>1.7691465816524783</v>
      </c>
      <c r="Q122" s="338"/>
    </row>
    <row r="123" spans="1:17" ht="12.75" customHeight="1" x14ac:dyDescent="0.2">
      <c r="A123" s="90">
        <v>2018</v>
      </c>
      <c r="C123" s="165">
        <f>C167</f>
        <v>1.3017269785862027</v>
      </c>
      <c r="D123" s="165">
        <f t="shared" ref="D123:O123" si="2">D167</f>
        <v>1.8643889229643378</v>
      </c>
      <c r="E123" s="165">
        <f t="shared" si="2"/>
        <v>2.4966082445021698</v>
      </c>
      <c r="F123" s="165">
        <f t="shared" si="2"/>
        <v>3.5227010696663825</v>
      </c>
      <c r="G123" s="165">
        <f t="shared" si="2"/>
        <v>-0.19076506744804078</v>
      </c>
      <c r="H123" s="165">
        <f t="shared" si="2"/>
        <v>2.1116553528205486</v>
      </c>
      <c r="I123" s="165">
        <f t="shared" si="2"/>
        <v>0.79269827263100012</v>
      </c>
      <c r="J123" s="165">
        <f t="shared" si="2"/>
        <v>0.85458075844425707</v>
      </c>
      <c r="K123" s="165">
        <f t="shared" si="2"/>
        <v>4.2984769763332622</v>
      </c>
      <c r="L123" s="165">
        <f t="shared" si="2"/>
        <v>0.24443986148388319</v>
      </c>
      <c r="M123" s="165">
        <f t="shared" si="2"/>
        <v>1.5340259821293358</v>
      </c>
      <c r="N123" s="165">
        <f t="shared" si="2"/>
        <v>-8.700469430590374E-2</v>
      </c>
      <c r="O123" s="165">
        <f t="shared" si="2"/>
        <v>0.90608083139154871</v>
      </c>
      <c r="Q123" s="338"/>
    </row>
    <row r="124" spans="1:17" ht="12.75" customHeight="1" x14ac:dyDescent="0.2">
      <c r="A124" s="115"/>
      <c r="D124" s="165"/>
      <c r="E124" s="165"/>
      <c r="F124" s="165"/>
      <c r="G124" s="165"/>
      <c r="H124" s="165"/>
      <c r="I124" s="165"/>
      <c r="J124" s="165"/>
      <c r="K124" s="165"/>
      <c r="L124" s="165"/>
      <c r="M124" s="165"/>
      <c r="N124" s="165"/>
      <c r="O124" s="165"/>
    </row>
    <row r="125" spans="1:17" ht="12.75" customHeight="1" x14ac:dyDescent="0.2">
      <c r="A125" s="115" t="s">
        <v>209</v>
      </c>
      <c r="C125" s="165"/>
      <c r="D125" s="165"/>
      <c r="E125" s="165"/>
      <c r="F125" s="165"/>
      <c r="G125" s="165"/>
      <c r="H125" s="165"/>
      <c r="I125" s="165"/>
      <c r="J125" s="165"/>
      <c r="K125" s="165"/>
      <c r="L125" s="165"/>
      <c r="M125" s="165"/>
      <c r="N125" s="165"/>
      <c r="O125" s="165"/>
    </row>
    <row r="126" spans="1:17" ht="18" customHeight="1" x14ac:dyDescent="0.2">
      <c r="A126" s="90">
        <v>2016</v>
      </c>
      <c r="B126" s="90" t="s">
        <v>3</v>
      </c>
      <c r="C126" s="165">
        <v>0.54129743492601357</v>
      </c>
      <c r="D126" s="165">
        <v>2.2666525851045449</v>
      </c>
      <c r="E126" s="165">
        <v>-0.94974073894169564</v>
      </c>
      <c r="F126" s="165">
        <v>1.4912971269039677</v>
      </c>
      <c r="G126" s="165">
        <v>-0.8405195753360295</v>
      </c>
      <c r="H126" s="165">
        <v>5.3317881144968826</v>
      </c>
      <c r="I126" s="165">
        <v>0.42100718342106269</v>
      </c>
      <c r="J126" s="165">
        <v>-3.3277855679919699</v>
      </c>
      <c r="K126" s="165">
        <v>0.53656026093051867</v>
      </c>
      <c r="L126" s="165">
        <v>0.21864176943464653</v>
      </c>
      <c r="M126" s="165">
        <v>0.32893345888325154</v>
      </c>
      <c r="N126" s="165">
        <v>-0.15432323630480971</v>
      </c>
      <c r="O126" s="165">
        <v>-0.77451392924177132</v>
      </c>
    </row>
    <row r="127" spans="1:17" ht="12.75" customHeight="1" x14ac:dyDescent="0.2">
      <c r="B127" s="90" t="s">
        <v>4</v>
      </c>
      <c r="C127" s="165">
        <v>0.42298937544518189</v>
      </c>
      <c r="D127" s="165">
        <v>6.514599926847886E-2</v>
      </c>
      <c r="E127" s="165">
        <v>1.3789060923635521</v>
      </c>
      <c r="F127" s="165">
        <v>-0.90172729919268946</v>
      </c>
      <c r="G127" s="165">
        <v>-1.9623716000164437</v>
      </c>
      <c r="H127" s="165">
        <v>0.87070341513688643</v>
      </c>
      <c r="I127" s="165">
        <v>-0.18222459506408439</v>
      </c>
      <c r="J127" s="165">
        <v>3.4369946888099134</v>
      </c>
      <c r="K127" s="165">
        <v>1.3205846599426696</v>
      </c>
      <c r="L127" s="165">
        <v>-9.0286425897845302E-2</v>
      </c>
      <c r="M127" s="165">
        <v>-0.53463344851022443</v>
      </c>
      <c r="N127" s="165">
        <v>0.22700846197134528</v>
      </c>
      <c r="O127" s="165">
        <v>2.0123669910322883</v>
      </c>
    </row>
    <row r="128" spans="1:17" ht="12.75" customHeight="1" x14ac:dyDescent="0.2">
      <c r="B128" s="90" t="s">
        <v>1</v>
      </c>
      <c r="C128" s="165">
        <v>0.74175295078833248</v>
      </c>
      <c r="D128" s="165">
        <v>-0.19065151861856755</v>
      </c>
      <c r="E128" s="165">
        <v>0.76396667938054552</v>
      </c>
      <c r="F128" s="165">
        <v>-1.6859213739353951</v>
      </c>
      <c r="G128" s="165">
        <v>2.3564279853889536</v>
      </c>
      <c r="H128" s="165">
        <v>1.3841148371893874</v>
      </c>
      <c r="I128" s="165">
        <v>6.0521323339157718E-2</v>
      </c>
      <c r="J128" s="165">
        <v>3.1885622546355741</v>
      </c>
      <c r="K128" s="165">
        <v>2.6679016332224803</v>
      </c>
      <c r="L128" s="165">
        <v>-7.0727270320802837E-2</v>
      </c>
      <c r="M128" s="165">
        <v>0.62099905662571508</v>
      </c>
      <c r="N128" s="165">
        <v>0.1368588104651236</v>
      </c>
      <c r="O128" s="165">
        <v>1.8048865578996542</v>
      </c>
    </row>
    <row r="129" spans="1:15" ht="12.75" customHeight="1" x14ac:dyDescent="0.2">
      <c r="B129" s="90" t="s">
        <v>2</v>
      </c>
      <c r="C129" s="165">
        <v>-0.11322873461523386</v>
      </c>
      <c r="D129" s="165">
        <v>-0.47778426894816706</v>
      </c>
      <c r="E129" s="165">
        <v>0.50488528062677673</v>
      </c>
      <c r="F129" s="165">
        <v>-1.0805768947402705</v>
      </c>
      <c r="G129" s="165">
        <v>1.9323015496911733</v>
      </c>
      <c r="H129" s="165">
        <v>0.1212668995121069</v>
      </c>
      <c r="I129" s="165">
        <v>0.34088613283287383</v>
      </c>
      <c r="J129" s="165">
        <v>-1.749023367654623</v>
      </c>
      <c r="K129" s="165">
        <v>1.0980701292803152</v>
      </c>
      <c r="L129" s="165">
        <v>-8.3355043615085389E-2</v>
      </c>
      <c r="M129" s="165">
        <v>-0.43725932412224111</v>
      </c>
      <c r="N129" s="165">
        <v>-0.37492576310635961</v>
      </c>
      <c r="O129" s="165">
        <v>-0.1491997580181037</v>
      </c>
    </row>
    <row r="130" spans="1:15" ht="18" customHeight="1" x14ac:dyDescent="0.2">
      <c r="A130" s="90">
        <v>2017</v>
      </c>
      <c r="B130" s="120" t="s">
        <v>3</v>
      </c>
      <c r="C130" s="165">
        <v>0.20118368654913343</v>
      </c>
      <c r="D130" s="165">
        <v>0.92766908736592324</v>
      </c>
      <c r="E130" s="165">
        <v>-1.723810852791996</v>
      </c>
      <c r="F130" s="165">
        <v>-0.25411865973348213</v>
      </c>
      <c r="G130" s="165">
        <v>1.349513839227745</v>
      </c>
      <c r="H130" s="165">
        <v>-0.84606209110408281</v>
      </c>
      <c r="I130" s="165">
        <v>0.63664246742722863</v>
      </c>
      <c r="J130" s="165">
        <v>0.25223236421247908</v>
      </c>
      <c r="K130" s="165">
        <v>-0.42811305150339818</v>
      </c>
      <c r="L130" s="165">
        <v>-8.6536192584396598E-2</v>
      </c>
      <c r="M130" s="165">
        <v>0.91008589112187011</v>
      </c>
      <c r="N130" s="165">
        <v>1.792752771310191E-2</v>
      </c>
      <c r="O130" s="165">
        <v>0.77915310913259095</v>
      </c>
    </row>
    <row r="131" spans="1:15" ht="12.75" customHeight="1" x14ac:dyDescent="0.2">
      <c r="B131" s="90" t="s">
        <v>4</v>
      </c>
      <c r="C131" s="165">
        <v>-7.8773599224857271E-2</v>
      </c>
      <c r="D131" s="165">
        <v>-5.4753701635246177E-2</v>
      </c>
      <c r="E131" s="165">
        <v>-0.25409452297506796</v>
      </c>
      <c r="F131" s="165">
        <v>2.1248794134157034</v>
      </c>
      <c r="G131" s="165">
        <v>7.402905333728782E-2</v>
      </c>
      <c r="H131" s="165">
        <v>-0.93098517558721783</v>
      </c>
      <c r="I131" s="165">
        <v>0.41232162896700508</v>
      </c>
      <c r="J131" s="165">
        <v>-1.3626208794399353</v>
      </c>
      <c r="K131" s="165">
        <v>-1.0007487780464785</v>
      </c>
      <c r="L131" s="165">
        <v>-6.4509755291863868E-2</v>
      </c>
      <c r="M131" s="165">
        <v>0.70363495318170877</v>
      </c>
      <c r="N131" s="165">
        <v>-2.2271760979475363E-2</v>
      </c>
      <c r="O131" s="165">
        <v>-0.30459805756689606</v>
      </c>
    </row>
    <row r="132" spans="1:15" ht="12.75" customHeight="1" x14ac:dyDescent="0.2">
      <c r="B132" s="127" t="s">
        <v>1</v>
      </c>
      <c r="C132" s="165">
        <v>0.1916836054709492</v>
      </c>
      <c r="D132" s="165">
        <v>1.2624876249905048</v>
      </c>
      <c r="E132" s="165">
        <v>-0.35230197671648478</v>
      </c>
      <c r="F132" s="165">
        <v>0.41746212109572411</v>
      </c>
      <c r="G132" s="165">
        <v>-1.3382140203148651</v>
      </c>
      <c r="H132" s="165">
        <v>1.147023385507584</v>
      </c>
      <c r="I132" s="165">
        <v>0.17872895410933065</v>
      </c>
      <c r="J132" s="165">
        <v>-4.7825567476500463E-2</v>
      </c>
      <c r="K132" s="165">
        <v>-1.5670430897485654</v>
      </c>
      <c r="L132" s="165">
        <v>-1.4605950313439919E-2</v>
      </c>
      <c r="M132" s="165">
        <v>0.56250909711315078</v>
      </c>
      <c r="N132" s="165">
        <v>4.0030021519110726E-2</v>
      </c>
      <c r="O132" s="165">
        <v>6.5015961224612617E-2</v>
      </c>
    </row>
    <row r="133" spans="1:15" ht="12.75" customHeight="1" x14ac:dyDescent="0.2">
      <c r="B133" s="134" t="s">
        <v>2</v>
      </c>
      <c r="C133" s="165">
        <v>0.166537946357459</v>
      </c>
      <c r="D133" s="165">
        <v>0.20520353454305251</v>
      </c>
      <c r="E133" s="165">
        <v>-0.32596302836805924</v>
      </c>
      <c r="F133" s="165">
        <v>1.8179414024658058</v>
      </c>
      <c r="G133" s="165">
        <v>2.405296121247491</v>
      </c>
      <c r="H133" s="165">
        <v>-1.145110723084819</v>
      </c>
      <c r="I133" s="165">
        <v>0.26874731128099238</v>
      </c>
      <c r="J133" s="165">
        <v>0.63463635727205592</v>
      </c>
      <c r="K133" s="165">
        <v>0.14934171862646117</v>
      </c>
      <c r="L133" s="165">
        <v>-5.8513140804428154E-2</v>
      </c>
      <c r="M133" s="165">
        <v>0.52312673210828109</v>
      </c>
      <c r="N133" s="165">
        <v>-0.4456509399776154</v>
      </c>
      <c r="O133" s="165">
        <v>-0.38033652627343928</v>
      </c>
    </row>
    <row r="134" spans="1:15" ht="18" customHeight="1" x14ac:dyDescent="0.2">
      <c r="A134" s="90">
        <v>2018</v>
      </c>
      <c r="B134" s="138" t="s">
        <v>3</v>
      </c>
      <c r="C134" s="165">
        <v>0.48821163201651085</v>
      </c>
      <c r="D134" s="165">
        <v>-0.23818245098937707</v>
      </c>
      <c r="E134" s="165">
        <v>0.96801195021756214</v>
      </c>
      <c r="F134" s="165">
        <v>1.7222508392419122</v>
      </c>
      <c r="G134" s="165">
        <v>0.35155854540853682</v>
      </c>
      <c r="H134" s="165">
        <v>-0.22488600310012208</v>
      </c>
      <c r="I134" s="165">
        <v>0.11665270315130982</v>
      </c>
      <c r="J134" s="165">
        <v>0.95684721177611287</v>
      </c>
      <c r="K134" s="165">
        <v>3.6396380564908348</v>
      </c>
      <c r="L134" s="165">
        <v>5.1534499717065252E-2</v>
      </c>
      <c r="M134" s="165">
        <v>0.44488013519068392</v>
      </c>
      <c r="N134" s="165">
        <v>0.21001515769476509</v>
      </c>
      <c r="O134" s="165">
        <v>0.95078827842272062</v>
      </c>
    </row>
    <row r="135" spans="1:15" ht="12.75" customHeight="1" x14ac:dyDescent="0.2">
      <c r="A135" s="130"/>
      <c r="B135" s="182" t="s">
        <v>4</v>
      </c>
      <c r="C135" s="165">
        <v>0.45118137377153644</v>
      </c>
      <c r="D135" s="165">
        <v>1.8652672157831507</v>
      </c>
      <c r="E135" s="165">
        <v>2.3906948487363522</v>
      </c>
      <c r="F135" s="165">
        <v>-0.99947852702705342</v>
      </c>
      <c r="G135" s="165">
        <v>-2.5561609031531374</v>
      </c>
      <c r="H135" s="165">
        <v>2.0708807284252506</v>
      </c>
      <c r="I135" s="165">
        <v>0.1146825735411916</v>
      </c>
      <c r="J135" s="165">
        <v>-0.43614457896498093</v>
      </c>
      <c r="K135" s="165">
        <v>1.2080497045112937</v>
      </c>
      <c r="L135" s="165">
        <v>7.6022589399937779E-2</v>
      </c>
      <c r="M135" s="165">
        <v>0.18554358091718015</v>
      </c>
      <c r="N135" s="165">
        <v>-0.11089161679719295</v>
      </c>
      <c r="O135" s="165">
        <v>0.30986666231740401</v>
      </c>
    </row>
    <row r="136" spans="1:15" ht="12.75" customHeight="1" x14ac:dyDescent="0.2">
      <c r="A136" s="130"/>
      <c r="B136" s="182" t="s">
        <v>1</v>
      </c>
      <c r="C136" s="165">
        <v>0.26292725357621727</v>
      </c>
      <c r="D136" s="165">
        <v>-0.67281383591814015</v>
      </c>
      <c r="E136" s="165">
        <v>0.35544538551071092</v>
      </c>
      <c r="F136" s="165">
        <v>3.6227158645818491E-3</v>
      </c>
      <c r="G136" s="165">
        <v>0.41610540582668332</v>
      </c>
      <c r="H136" s="165">
        <v>2.1382420288862614</v>
      </c>
      <c r="I136" s="165">
        <v>0.19941373220973002</v>
      </c>
      <c r="J136" s="165">
        <v>-6.1488077267135566E-3</v>
      </c>
      <c r="K136" s="165">
        <v>0.97466107430363991</v>
      </c>
      <c r="L136" s="165">
        <v>0.1199755231848787</v>
      </c>
      <c r="M136" s="165">
        <v>0.40223397122844951</v>
      </c>
      <c r="N136" s="165">
        <v>4.9463869303578711E-2</v>
      </c>
      <c r="O136" s="165">
        <v>-0.18126653558155903</v>
      </c>
    </row>
    <row r="137" spans="1:15" ht="12.75" customHeight="1" x14ac:dyDescent="0.2">
      <c r="A137" s="130"/>
      <c r="B137" s="182" t="s">
        <v>2</v>
      </c>
      <c r="C137" s="165">
        <v>0.54386916215123371</v>
      </c>
      <c r="D137" s="165">
        <v>1.0795489563633964</v>
      </c>
      <c r="E137" s="165">
        <v>0.12869796998689065</v>
      </c>
      <c r="F137" s="165">
        <v>1.7350521387222484</v>
      </c>
      <c r="G137" s="165">
        <v>0.25488719997417419</v>
      </c>
      <c r="H137" s="165">
        <v>0.92070577433445155</v>
      </c>
      <c r="I137" s="165">
        <v>0.37717819649649709</v>
      </c>
      <c r="J137" s="165">
        <v>0.49468642268384322</v>
      </c>
      <c r="K137" s="165">
        <v>0.71136316906117436</v>
      </c>
      <c r="L137" s="165">
        <v>0.57189500132563964</v>
      </c>
      <c r="M137" s="165">
        <v>-0.42460633381999902</v>
      </c>
      <c r="N137" s="165">
        <v>0.32958036653245593</v>
      </c>
      <c r="O137" s="165">
        <v>0.57700510491460744</v>
      </c>
    </row>
    <row r="138" spans="1:15" ht="18" customHeight="1" x14ac:dyDescent="0.2">
      <c r="A138" s="182">
        <v>2019</v>
      </c>
      <c r="B138" s="182" t="s">
        <v>3</v>
      </c>
      <c r="C138" s="165">
        <v>0.24280202143414087</v>
      </c>
      <c r="D138" s="165">
        <v>0.27042028508437177</v>
      </c>
      <c r="E138" s="165">
        <v>-9.0853245887467793E-2</v>
      </c>
      <c r="F138" s="165">
        <v>-1.7937988001645366</v>
      </c>
      <c r="G138" s="165">
        <v>6.5558957794364936E-2</v>
      </c>
      <c r="H138" s="165">
        <v>1.7928199800396838</v>
      </c>
      <c r="I138" s="165">
        <v>0.20107514235838675</v>
      </c>
      <c r="J138" s="165">
        <v>-0.43605859458675233</v>
      </c>
      <c r="K138" s="165">
        <v>-0.80392612691503329</v>
      </c>
      <c r="L138" s="165">
        <v>0.20080640721686915</v>
      </c>
      <c r="M138" s="165">
        <v>-0.32693544841858602</v>
      </c>
      <c r="N138" s="165">
        <v>0.104318895774691</v>
      </c>
      <c r="O138" s="165">
        <v>3.4496399338567629</v>
      </c>
    </row>
    <row r="139" spans="1:15" ht="12.75" customHeight="1" x14ac:dyDescent="0.2">
      <c r="A139" s="182"/>
      <c r="B139" s="182" t="s">
        <v>4</v>
      </c>
      <c r="C139" s="165">
        <v>5.2805283011236881E-2</v>
      </c>
      <c r="D139" s="165">
        <v>-0.51367928101209159</v>
      </c>
      <c r="E139" s="165">
        <v>-9.5259361134558684E-2</v>
      </c>
      <c r="F139" s="165">
        <v>2.5356884829657922</v>
      </c>
      <c r="G139" s="165">
        <v>1.3886440870419126</v>
      </c>
      <c r="H139" s="165">
        <v>0.6597038437128333</v>
      </c>
      <c r="I139" s="165">
        <v>0.6162869758344236</v>
      </c>
      <c r="J139" s="165">
        <v>7.5841398733755838E-2</v>
      </c>
      <c r="K139" s="165">
        <v>-1.0299193194250766</v>
      </c>
      <c r="L139" s="165">
        <v>4.6713563070865938E-2</v>
      </c>
      <c r="M139" s="165">
        <v>0.48138077634833909</v>
      </c>
      <c r="N139" s="165">
        <v>-0.39778771489747955</v>
      </c>
      <c r="O139" s="165">
        <v>-3.2036374231579123</v>
      </c>
    </row>
    <row r="140" spans="1:15" ht="22.5" customHeight="1" x14ac:dyDescent="0.2">
      <c r="A140" s="85" t="s">
        <v>208</v>
      </c>
      <c r="B140" s="84"/>
      <c r="C140" s="165"/>
      <c r="D140" s="165"/>
      <c r="E140" s="165"/>
      <c r="F140" s="165"/>
      <c r="G140" s="165"/>
      <c r="H140" s="165"/>
      <c r="I140" s="165"/>
      <c r="J140" s="165"/>
      <c r="K140" s="165"/>
      <c r="L140" s="165"/>
      <c r="M140" s="165"/>
      <c r="N140" s="165"/>
      <c r="O140" s="165"/>
    </row>
    <row r="141" spans="1:15" ht="18" customHeight="1" x14ac:dyDescent="0.2">
      <c r="A141" s="90">
        <v>2016</v>
      </c>
      <c r="B141" s="90" t="s">
        <v>3</v>
      </c>
      <c r="C141" s="165">
        <v>0.67454796123700422</v>
      </c>
      <c r="D141" s="165">
        <v>2.6214654111922364</v>
      </c>
      <c r="E141" s="165">
        <v>-2.9516899068133706</v>
      </c>
      <c r="F141" s="165">
        <v>5.0150188859036327</v>
      </c>
      <c r="G141" s="165">
        <v>1.0118371681004268</v>
      </c>
      <c r="H141" s="165">
        <v>7.9462165119326356</v>
      </c>
      <c r="I141" s="165">
        <v>1.8024595850315572</v>
      </c>
      <c r="J141" s="165">
        <v>-6.3354598108668174</v>
      </c>
      <c r="K141" s="165">
        <v>-4.3179364756100291</v>
      </c>
      <c r="L141" s="165">
        <v>4.8806367213094504E-2</v>
      </c>
      <c r="M141" s="165">
        <v>0.63750102479429582</v>
      </c>
      <c r="N141" s="165">
        <v>-0.29330227067161374</v>
      </c>
      <c r="O141" s="165">
        <v>0.61094587036039094</v>
      </c>
    </row>
    <row r="142" spans="1:15" ht="12.75" customHeight="1" x14ac:dyDescent="0.2">
      <c r="B142" s="90" t="s">
        <v>4</v>
      </c>
      <c r="C142" s="165">
        <v>1.3283367639295829</v>
      </c>
      <c r="D142" s="165">
        <v>2.1791466100550716</v>
      </c>
      <c r="E142" s="165">
        <v>3.4787142134118376E-2</v>
      </c>
      <c r="F142" s="165">
        <v>3.7311439086479936</v>
      </c>
      <c r="G142" s="165">
        <v>0.20906016139548012</v>
      </c>
      <c r="H142" s="165">
        <v>10.621380650331581</v>
      </c>
      <c r="I142" s="165">
        <v>0.97187458780993996</v>
      </c>
      <c r="J142" s="165">
        <v>-4.2870584306228814</v>
      </c>
      <c r="K142" s="165">
        <v>-0.28843349561982201</v>
      </c>
      <c r="L142" s="165">
        <v>0.18381744516147158</v>
      </c>
      <c r="M142" s="165">
        <v>0.19651458665310706</v>
      </c>
      <c r="N142" s="165">
        <v>-0.35429627090852733</v>
      </c>
      <c r="O142" s="165">
        <v>4.5870411853452975</v>
      </c>
    </row>
    <row r="143" spans="1:15" ht="12.75" customHeight="1" x14ac:dyDescent="0.2">
      <c r="B143" s="90" t="s">
        <v>1</v>
      </c>
      <c r="C143" s="165">
        <v>2.0552611210718386</v>
      </c>
      <c r="D143" s="165">
        <v>1.5304404972048102</v>
      </c>
      <c r="E143" s="165">
        <v>1.3456527276983987</v>
      </c>
      <c r="F143" s="165">
        <v>-0.53599272180261393</v>
      </c>
      <c r="G143" s="165">
        <v>2.5529921354555007</v>
      </c>
      <c r="H143" s="165">
        <v>11.690002935041921</v>
      </c>
      <c r="I143" s="165">
        <v>0.44330549292426191</v>
      </c>
      <c r="J143" s="165">
        <v>1.5501022777868245</v>
      </c>
      <c r="K143" s="165">
        <v>2.6204526250649396</v>
      </c>
      <c r="L143" s="165">
        <v>3.6463746821047138E-2</v>
      </c>
      <c r="M143" s="165">
        <v>-1.4184065585065575E-2</v>
      </c>
      <c r="N143" s="165">
        <v>8.5960101860305116E-2</v>
      </c>
      <c r="O143" s="165">
        <v>7.0180997343726181</v>
      </c>
    </row>
    <row r="144" spans="1:15" ht="12.75" customHeight="1" x14ac:dyDescent="0.2">
      <c r="B144" s="90" t="s">
        <v>2</v>
      </c>
      <c r="C144" s="165">
        <v>1.600327828645165</v>
      </c>
      <c r="D144" s="165">
        <v>1.6501751405418652</v>
      </c>
      <c r="E144" s="165">
        <v>1.6940737879995282</v>
      </c>
      <c r="F144" s="165">
        <v>-2.1879916573902536</v>
      </c>
      <c r="G144" s="165">
        <v>1.4270959996805832</v>
      </c>
      <c r="H144" s="165">
        <v>7.850150721101401</v>
      </c>
      <c r="I144" s="165">
        <v>0.64058507734070513</v>
      </c>
      <c r="J144" s="165">
        <v>1.378532000496957</v>
      </c>
      <c r="K144" s="165">
        <v>5.7302503811831551</v>
      </c>
      <c r="L144" s="165">
        <v>-2.606281265500332E-2</v>
      </c>
      <c r="M144" s="165">
        <v>-2.6809772250957487E-2</v>
      </c>
      <c r="N144" s="165">
        <v>-0.16641774937290466</v>
      </c>
      <c r="O144" s="165">
        <v>2.8954649117447051</v>
      </c>
    </row>
    <row r="145" spans="1:15" ht="18" customHeight="1" x14ac:dyDescent="0.2">
      <c r="A145" s="90">
        <v>2017</v>
      </c>
      <c r="B145" s="120" t="s">
        <v>3</v>
      </c>
      <c r="C145" s="165">
        <v>1.2566315643664394</v>
      </c>
      <c r="D145" s="165">
        <v>0.31926321945243696</v>
      </c>
      <c r="E145" s="165">
        <v>0.89934246813991869</v>
      </c>
      <c r="F145" s="165">
        <v>-3.8701321789606391</v>
      </c>
      <c r="G145" s="165">
        <v>3.6672119061997854</v>
      </c>
      <c r="H145" s="165">
        <v>1.5245951814745862</v>
      </c>
      <c r="I145" s="165">
        <v>0.85669186370325168</v>
      </c>
      <c r="J145" s="165">
        <v>5.1328368401528657</v>
      </c>
      <c r="K145" s="165">
        <v>4.7157423196882542</v>
      </c>
      <c r="L145" s="165">
        <v>-0.33049561943804262</v>
      </c>
      <c r="M145" s="165">
        <v>0.55228202765660317</v>
      </c>
      <c r="N145" s="165">
        <v>5.8121495541518797E-3</v>
      </c>
      <c r="O145" s="165">
        <v>4.5065962708552343</v>
      </c>
    </row>
    <row r="146" spans="1:15" ht="12.75" customHeight="1" x14ac:dyDescent="0.2">
      <c r="B146" s="90" t="s">
        <v>4</v>
      </c>
      <c r="C146" s="165">
        <v>0.75070330058155665</v>
      </c>
      <c r="D146" s="165">
        <v>0.19905903112313883</v>
      </c>
      <c r="E146" s="165">
        <v>-0.72593338744703084</v>
      </c>
      <c r="F146" s="165">
        <v>-0.93418490864111137</v>
      </c>
      <c r="G146" s="165">
        <v>5.8205481455858132</v>
      </c>
      <c r="H146" s="165">
        <v>-0.28877280966105312</v>
      </c>
      <c r="I146" s="165">
        <v>1.4574262025780049</v>
      </c>
      <c r="J146" s="165">
        <v>0.25453191694480015</v>
      </c>
      <c r="K146" s="165">
        <v>2.3166231777450141</v>
      </c>
      <c r="L146" s="165">
        <v>-0.30478092271866153</v>
      </c>
      <c r="M146" s="165">
        <v>1.8040817029577383</v>
      </c>
      <c r="N146" s="165">
        <v>-0.24291792362244324</v>
      </c>
      <c r="O146" s="165">
        <v>2.1329808156925756</v>
      </c>
    </row>
    <row r="147" spans="1:15" ht="12.75" customHeight="1" x14ac:dyDescent="0.2">
      <c r="B147" s="127" t="s">
        <v>1</v>
      </c>
      <c r="C147" s="165">
        <v>0.20058508463300928</v>
      </c>
      <c r="D147" s="165">
        <v>1.6578720285657766</v>
      </c>
      <c r="E147" s="165">
        <v>-1.8256968502678883</v>
      </c>
      <c r="F147" s="165">
        <v>1.1852816346757722</v>
      </c>
      <c r="G147" s="165">
        <v>2.0008657871794178</v>
      </c>
      <c r="H147" s="165">
        <v>-0.52195213604264712</v>
      </c>
      <c r="I147" s="165">
        <v>1.5772840827572576</v>
      </c>
      <c r="J147" s="165">
        <v>-2.8898334964125305</v>
      </c>
      <c r="K147" s="165">
        <v>-1.9038316723674953</v>
      </c>
      <c r="L147" s="165">
        <v>-0.24879104967939769</v>
      </c>
      <c r="M147" s="165">
        <v>1.7449040295809626</v>
      </c>
      <c r="N147" s="165">
        <v>-0.33937948194359135</v>
      </c>
      <c r="O147" s="165">
        <v>0.38750300730725495</v>
      </c>
    </row>
    <row r="148" spans="1:15" ht="12.75" customHeight="1" x14ac:dyDescent="0.2">
      <c r="B148" s="134" t="s">
        <v>2</v>
      </c>
      <c r="C148" s="165">
        <v>0.48123070732686291</v>
      </c>
      <c r="D148" s="165">
        <v>2.3555161295774951</v>
      </c>
      <c r="E148" s="165">
        <v>-2.6372788298995142</v>
      </c>
      <c r="F148" s="165">
        <v>4.1501936915725457</v>
      </c>
      <c r="G148" s="165">
        <v>2.4741785160974583</v>
      </c>
      <c r="H148" s="165">
        <v>-1.7801940426395824</v>
      </c>
      <c r="I148" s="165">
        <v>1.5042563684068977</v>
      </c>
      <c r="J148" s="165">
        <v>-0.53385088219675136</v>
      </c>
      <c r="K148" s="165">
        <v>-2.8243895203036384</v>
      </c>
      <c r="L148" s="165">
        <v>-0.22399027860595666</v>
      </c>
      <c r="M148" s="165">
        <v>2.7263393181155227</v>
      </c>
      <c r="N148" s="165">
        <v>-0.41012989359677787</v>
      </c>
      <c r="O148" s="165">
        <v>0.15512386801042055</v>
      </c>
    </row>
    <row r="149" spans="1:15" ht="18" customHeight="1" x14ac:dyDescent="0.2">
      <c r="A149" s="90">
        <v>2018</v>
      </c>
      <c r="B149" s="138" t="s">
        <v>3</v>
      </c>
      <c r="C149" s="165">
        <v>0.7690608521101705</v>
      </c>
      <c r="D149" s="165">
        <v>1.1731710202742995</v>
      </c>
      <c r="E149" s="165">
        <v>2.9523732175440465E-2</v>
      </c>
      <c r="F149" s="165">
        <v>6.2138304388605459</v>
      </c>
      <c r="G149" s="165">
        <v>1.4651490194968142</v>
      </c>
      <c r="H149" s="165">
        <v>-1.1648700714911975</v>
      </c>
      <c r="I149" s="165">
        <v>0.97978364109889693</v>
      </c>
      <c r="J149" s="165">
        <v>0.16523904174392534</v>
      </c>
      <c r="K149" s="165">
        <v>1.1454679295532788</v>
      </c>
      <c r="L149" s="165">
        <v>-8.6109534486589201E-2</v>
      </c>
      <c r="M149" s="165">
        <v>2.2527604492194042</v>
      </c>
      <c r="N149" s="165">
        <v>-0.21886436158882194</v>
      </c>
      <c r="O149" s="165">
        <v>0.32569626428511356</v>
      </c>
    </row>
    <row r="150" spans="1:15" ht="12.75" customHeight="1" x14ac:dyDescent="0.2">
      <c r="B150" s="182" t="s">
        <v>4</v>
      </c>
      <c r="C150" s="165">
        <v>1.3035125081432675</v>
      </c>
      <c r="D150" s="165">
        <v>3.1167812652335147</v>
      </c>
      <c r="E150" s="165">
        <v>2.6818333178070031</v>
      </c>
      <c r="F150" s="165">
        <v>2.96437715751936</v>
      </c>
      <c r="G150" s="165">
        <v>-1.2016029681007567</v>
      </c>
      <c r="H150" s="165">
        <v>1.8299089436920823</v>
      </c>
      <c r="I150" s="165">
        <v>0.68046253256903722</v>
      </c>
      <c r="J150" s="165">
        <v>1.106066149387952</v>
      </c>
      <c r="K150" s="165">
        <v>3.4021512208189275</v>
      </c>
      <c r="L150" s="165">
        <v>5.439243593468035E-2</v>
      </c>
      <c r="M150" s="165">
        <v>1.726699269763432</v>
      </c>
      <c r="N150" s="165">
        <v>-0.30730995851681042</v>
      </c>
      <c r="O150" s="165">
        <v>0.94404575334006147</v>
      </c>
    </row>
    <row r="151" spans="1:15" ht="12.75" customHeight="1" x14ac:dyDescent="0.2">
      <c r="B151" s="182" t="s">
        <v>1</v>
      </c>
      <c r="C151" s="165">
        <v>1.375546748284151</v>
      </c>
      <c r="D151" s="165">
        <v>1.1460410423994816</v>
      </c>
      <c r="E151" s="165">
        <v>3.4111306133887798</v>
      </c>
      <c r="F151" s="165">
        <v>2.5400414324093568</v>
      </c>
      <c r="G151" s="165">
        <v>0.55514555883542371</v>
      </c>
      <c r="H151" s="165">
        <v>2.8278197157554308</v>
      </c>
      <c r="I151" s="165">
        <v>0.70125090798838219</v>
      </c>
      <c r="J151" s="165">
        <v>1.1482240439218083</v>
      </c>
      <c r="K151" s="165">
        <v>6.0721683226067302</v>
      </c>
      <c r="L151" s="165">
        <v>0.18906678204284599</v>
      </c>
      <c r="M151" s="165">
        <v>1.5645686738019693</v>
      </c>
      <c r="N151" s="165">
        <v>-0.29790886514576842</v>
      </c>
      <c r="O151" s="165">
        <v>0.69559976662796341</v>
      </c>
    </row>
    <row r="152" spans="1:15" ht="12.75" customHeight="1" x14ac:dyDescent="0.2">
      <c r="B152" s="182" t="s">
        <v>2</v>
      </c>
      <c r="C152" s="165">
        <v>1.7574323469136344</v>
      </c>
      <c r="D152" s="165">
        <v>2.0285957880737948</v>
      </c>
      <c r="E152" s="165">
        <v>3.8828382848567156</v>
      </c>
      <c r="F152" s="165">
        <v>2.4565643121543967</v>
      </c>
      <c r="G152" s="165">
        <v>-1.5564120488261501</v>
      </c>
      <c r="H152" s="165">
        <v>4.9766603842975377</v>
      </c>
      <c r="I152" s="165">
        <v>0.81014950372293448</v>
      </c>
      <c r="J152" s="165">
        <v>1.0075598764833993</v>
      </c>
      <c r="K152" s="165">
        <v>6.6674276909500119</v>
      </c>
      <c r="L152" s="165">
        <v>0.82103660195151917</v>
      </c>
      <c r="M152" s="165">
        <v>0.60701688260642594</v>
      </c>
      <c r="N152" s="165">
        <v>0.47847291126119629</v>
      </c>
      <c r="O152" s="165">
        <v>1.6632811095735445</v>
      </c>
    </row>
    <row r="153" spans="1:15" ht="18" customHeight="1" x14ac:dyDescent="0.2">
      <c r="A153" s="326">
        <v>2019</v>
      </c>
      <c r="B153" s="325" t="s">
        <v>3</v>
      </c>
      <c r="C153" s="165">
        <v>1.5089230796021091</v>
      </c>
      <c r="D153" s="165">
        <v>2.5487549456601588</v>
      </c>
      <c r="E153" s="165">
        <v>2.7934049107829928</v>
      </c>
      <c r="F153" s="165">
        <v>-1.0848670171020425</v>
      </c>
      <c r="G153" s="165">
        <v>-1.8369739650076156</v>
      </c>
      <c r="H153" s="165">
        <v>7.0995548342503989</v>
      </c>
      <c r="I153" s="165">
        <v>0.89515672767768173</v>
      </c>
      <c r="J153" s="165">
        <v>-0.38604561461682563</v>
      </c>
      <c r="K153" s="165">
        <v>2.0940465974615741</v>
      </c>
      <c r="L153" s="165">
        <v>0.97145656827122284</v>
      </c>
      <c r="M153" s="165">
        <v>-0.16604455512863048</v>
      </c>
      <c r="N153" s="165">
        <v>0.3724934941994773</v>
      </c>
      <c r="O153" s="165">
        <v>4.1797692185803426</v>
      </c>
    </row>
    <row r="154" spans="1:15" ht="12.75" customHeight="1" x14ac:dyDescent="0.2">
      <c r="A154" s="326"/>
      <c r="B154" s="325" t="s">
        <v>4</v>
      </c>
      <c r="C154" s="165">
        <v>1.1063521252270725</v>
      </c>
      <c r="D154" s="165">
        <v>0.15384637675697199</v>
      </c>
      <c r="E154" s="165">
        <v>0.29767326190182075</v>
      </c>
      <c r="F154" s="165">
        <v>2.4472508920512004</v>
      </c>
      <c r="G154" s="165">
        <v>2.1369457670610492</v>
      </c>
      <c r="H154" s="165">
        <v>5.6188542165374278</v>
      </c>
      <c r="I154" s="165">
        <v>1.4006715381300827</v>
      </c>
      <c r="J154" s="165">
        <v>0.12619798636432922</v>
      </c>
      <c r="K154" s="165">
        <v>-0.16351408551293911</v>
      </c>
      <c r="L154" s="165">
        <v>0.94188529832592849</v>
      </c>
      <c r="M154" s="165">
        <v>0.12875443813884502</v>
      </c>
      <c r="N154" s="165">
        <v>8.4209043510319326E-2</v>
      </c>
      <c r="O154" s="165">
        <v>0.53071597035323492</v>
      </c>
    </row>
    <row r="155" spans="1:15" ht="17.25" customHeight="1" x14ac:dyDescent="0.2">
      <c r="A155" s="85" t="s">
        <v>224</v>
      </c>
      <c r="B155" s="84"/>
      <c r="C155" s="165"/>
      <c r="D155" s="165"/>
      <c r="E155" s="165"/>
      <c r="F155" s="165"/>
      <c r="G155" s="165"/>
      <c r="H155" s="165"/>
      <c r="I155" s="165"/>
      <c r="J155" s="165"/>
      <c r="K155" s="165"/>
      <c r="L155" s="165"/>
      <c r="M155" s="165"/>
      <c r="N155" s="165"/>
      <c r="O155" s="165"/>
    </row>
    <row r="156" spans="1:15" ht="18" customHeight="1" x14ac:dyDescent="0.2">
      <c r="A156" s="136">
        <v>2016</v>
      </c>
      <c r="B156" s="136" t="s">
        <v>3</v>
      </c>
      <c r="C156" s="165">
        <v>0.18156507609954531</v>
      </c>
      <c r="D156" s="165">
        <v>1.3121029642551747</v>
      </c>
      <c r="E156" s="165">
        <v>-2.3683192892898575</v>
      </c>
      <c r="F156" s="165">
        <v>3.3498402163590555</v>
      </c>
      <c r="G156" s="165">
        <v>6.2221110822080732</v>
      </c>
      <c r="H156" s="165">
        <v>-0.98139067980169159</v>
      </c>
      <c r="I156" s="165">
        <v>1.6243796165938136</v>
      </c>
      <c r="J156" s="165">
        <v>-2.2634222822598815</v>
      </c>
      <c r="K156" s="165">
        <v>-3.7210889917900545</v>
      </c>
      <c r="L156" s="165">
        <v>-0.49409287730553331</v>
      </c>
      <c r="M156" s="165">
        <v>0.40847478122435632</v>
      </c>
      <c r="N156" s="165">
        <v>0.63642747982387959</v>
      </c>
      <c r="O156" s="165">
        <v>-2.4630084489308359</v>
      </c>
    </row>
    <row r="157" spans="1:15" ht="12.75" customHeight="1" x14ac:dyDescent="0.2">
      <c r="A157" s="136"/>
      <c r="B157" s="136" t="s">
        <v>4</v>
      </c>
      <c r="C157" s="165">
        <v>0.46844382668626849</v>
      </c>
      <c r="D157" s="165">
        <v>1.5495648892762972</v>
      </c>
      <c r="E157" s="165">
        <v>-1.9128575460990618</v>
      </c>
      <c r="F157" s="165">
        <v>3.8009289872725986</v>
      </c>
      <c r="G157" s="165">
        <v>4.1861777508675146</v>
      </c>
      <c r="H157" s="165">
        <v>3.1523606678796341</v>
      </c>
      <c r="I157" s="165">
        <v>1.5534611841244725</v>
      </c>
      <c r="J157" s="165">
        <v>-3.9043238273847294</v>
      </c>
      <c r="K157" s="165">
        <v>-3.3613418947145135</v>
      </c>
      <c r="L157" s="165">
        <v>-0.1401077380260034</v>
      </c>
      <c r="M157" s="165">
        <v>0.41918500796860769</v>
      </c>
      <c r="N157" s="165">
        <v>0.22383146478335902</v>
      </c>
      <c r="O157" s="165">
        <v>-0.58348874777448145</v>
      </c>
    </row>
    <row r="158" spans="1:15" ht="12.75" customHeight="1" x14ac:dyDescent="0.2">
      <c r="A158" s="136"/>
      <c r="B158" s="136" t="s">
        <v>1</v>
      </c>
      <c r="C158" s="165">
        <v>1.0598828224365491</v>
      </c>
      <c r="D158" s="165">
        <v>1.6281888308390791</v>
      </c>
      <c r="E158" s="165">
        <v>-0.83671245848915987</v>
      </c>
      <c r="F158" s="165">
        <v>3.0422562155766144</v>
      </c>
      <c r="G158" s="165">
        <v>2.1727836794091644</v>
      </c>
      <c r="H158" s="165">
        <v>7.3942579519747511</v>
      </c>
      <c r="I158" s="165">
        <v>1.2314491452527392</v>
      </c>
      <c r="J158" s="165">
        <v>-3.1737782893138444</v>
      </c>
      <c r="K158" s="165">
        <v>-1.7949911758875459</v>
      </c>
      <c r="L158" s="165">
        <v>3.6438541710879235E-3</v>
      </c>
      <c r="M158" s="165">
        <v>0.30391338419644853</v>
      </c>
      <c r="N158" s="165">
        <v>-4.0449771131847001E-2</v>
      </c>
      <c r="O158" s="165">
        <v>3.7656233276213271</v>
      </c>
    </row>
    <row r="159" spans="1:15" ht="12.75" customHeight="1" x14ac:dyDescent="0.2">
      <c r="A159" s="136"/>
      <c r="B159" s="136" t="s">
        <v>2</v>
      </c>
      <c r="C159" s="165">
        <v>1.4144066722255104</v>
      </c>
      <c r="D159" s="165">
        <v>1.9941405417516336</v>
      </c>
      <c r="E159" s="165">
        <v>1.4892708432441282E-2</v>
      </c>
      <c r="F159" s="165">
        <v>1.4614054801740224</v>
      </c>
      <c r="G159" s="165">
        <v>1.3004161664598257</v>
      </c>
      <c r="H159" s="165">
        <v>9.5059492424281302</v>
      </c>
      <c r="I159" s="165">
        <v>0.96187300411639853</v>
      </c>
      <c r="J159" s="165">
        <v>-1.970271526230519</v>
      </c>
      <c r="K159" s="165">
        <v>0.87233830760125386</v>
      </c>
      <c r="L159" s="165">
        <v>6.0732763482903351E-2</v>
      </c>
      <c r="M159" s="165">
        <v>0.19769359238040352</v>
      </c>
      <c r="N159" s="165">
        <v>-0.18215443725017622</v>
      </c>
      <c r="O159" s="165">
        <v>3.7516971102599825</v>
      </c>
    </row>
    <row r="160" spans="1:15" ht="18" customHeight="1" x14ac:dyDescent="0.2">
      <c r="A160" s="136">
        <v>2017</v>
      </c>
      <c r="B160" s="136" t="s">
        <v>3</v>
      </c>
      <c r="C160" s="165">
        <v>1.5595231752216563</v>
      </c>
      <c r="D160" s="165">
        <v>1.4140155649409252</v>
      </c>
      <c r="E160" s="165">
        <v>0.99263137056330208</v>
      </c>
      <c r="F160" s="165">
        <v>-0.76182674680421769</v>
      </c>
      <c r="G160" s="165">
        <v>1.969339312508481</v>
      </c>
      <c r="H160" s="165">
        <v>7.7752988979933804</v>
      </c>
      <c r="I160" s="165">
        <v>0.72790896646547765</v>
      </c>
      <c r="J160" s="165">
        <v>0.85331033132081302</v>
      </c>
      <c r="K160" s="165">
        <v>3.1752243790821808</v>
      </c>
      <c r="L160" s="165">
        <v>-3.425783447654851E-2</v>
      </c>
      <c r="M160" s="165">
        <v>0.17703575146039441</v>
      </c>
      <c r="N160" s="165">
        <v>-0.10748373986207582</v>
      </c>
      <c r="O160" s="165">
        <v>4.7322113029667605</v>
      </c>
    </row>
    <row r="161" spans="1:15" ht="12.75" customHeight="1" x14ac:dyDescent="0.2">
      <c r="A161" s="136"/>
      <c r="B161" s="136" t="s">
        <v>4</v>
      </c>
      <c r="C161" s="165">
        <v>1.4133832687794694</v>
      </c>
      <c r="D161" s="165">
        <v>0.91806358450990899</v>
      </c>
      <c r="E161" s="165">
        <v>0.80124430389875556</v>
      </c>
      <c r="F161" s="165">
        <v>-1.8900667343408486</v>
      </c>
      <c r="G161" s="165">
        <v>3.3550929153551579</v>
      </c>
      <c r="H161" s="165">
        <v>5.005480094663767</v>
      </c>
      <c r="I161" s="165">
        <v>0.85001701872656099</v>
      </c>
      <c r="J161" s="165">
        <v>2.0513724799898228</v>
      </c>
      <c r="K161" s="165">
        <v>3.834078474924425</v>
      </c>
      <c r="L161" s="165">
        <v>-0.1563515863921765</v>
      </c>
      <c r="M161" s="165">
        <v>0.57755462025443194</v>
      </c>
      <c r="N161" s="165">
        <v>-7.9402358879690382E-2</v>
      </c>
      <c r="O161" s="165">
        <v>4.1044687742893871</v>
      </c>
    </row>
    <row r="162" spans="1:15" x14ac:dyDescent="0.2">
      <c r="A162" s="136"/>
      <c r="B162" s="136" t="s">
        <v>1</v>
      </c>
      <c r="C162" s="165">
        <v>0.94879099436181491</v>
      </c>
      <c r="D162" s="165">
        <v>0.95238158983178778</v>
      </c>
      <c r="E162" s="165">
        <v>2.1520798932641583E-3</v>
      </c>
      <c r="F162" s="165">
        <v>-1.4673710941540179</v>
      </c>
      <c r="G162" s="165">
        <v>3.2112962244251122</v>
      </c>
      <c r="H162" s="165">
        <v>2.0479291974379095</v>
      </c>
      <c r="I162" s="165">
        <v>1.1332302299724688</v>
      </c>
      <c r="J162" s="165">
        <v>0.9036517991820574</v>
      </c>
      <c r="K162" s="165">
        <v>2.6635147487390327</v>
      </c>
      <c r="L162" s="165">
        <v>-0.22761659366661036</v>
      </c>
      <c r="M162" s="165">
        <v>1.0185722288077983</v>
      </c>
      <c r="N162" s="165">
        <v>-0.18589033482523121</v>
      </c>
      <c r="O162" s="165">
        <v>2.4598765578141837</v>
      </c>
    </row>
    <row r="163" spans="1:15" x14ac:dyDescent="0.2">
      <c r="A163" s="136"/>
      <c r="B163" s="90" t="s">
        <v>2</v>
      </c>
      <c r="C163" s="165">
        <v>0.67050204617430609</v>
      </c>
      <c r="D163" s="165">
        <v>1.1307645663406873</v>
      </c>
      <c r="E163" s="165">
        <v>-1.0854919984989522</v>
      </c>
      <c r="F163" s="165">
        <v>9.127942513391929E-2</v>
      </c>
      <c r="G163" s="165">
        <v>3.4721951083822091</v>
      </c>
      <c r="H163" s="165">
        <v>-0.27697995448768609</v>
      </c>
      <c r="I163" s="165">
        <v>1.3488805586819694</v>
      </c>
      <c r="J163" s="165">
        <v>0.42208136697107079</v>
      </c>
      <c r="K163" s="165">
        <v>0.51453652336657285</v>
      </c>
      <c r="L163" s="165">
        <v>-0.27705197049635899</v>
      </c>
      <c r="M163" s="165">
        <v>1.7058740264025971</v>
      </c>
      <c r="N163" s="165">
        <v>-0.2467310264873106</v>
      </c>
      <c r="O163" s="165">
        <v>1.7691465816524783</v>
      </c>
    </row>
    <row r="164" spans="1:15" ht="18" customHeight="1" x14ac:dyDescent="0.2">
      <c r="A164" s="90">
        <v>2018</v>
      </c>
      <c r="B164" s="138" t="s">
        <v>3</v>
      </c>
      <c r="C164" s="165">
        <v>0.55009323400925325</v>
      </c>
      <c r="D164" s="165">
        <v>1.3444591592480606</v>
      </c>
      <c r="E164" s="165">
        <v>-1.2966905230206436</v>
      </c>
      <c r="F164" s="165">
        <v>2.6224466733424663</v>
      </c>
      <c r="G164" s="165">
        <v>2.9093845082493175</v>
      </c>
      <c r="H164" s="165">
        <v>-0.94102164539759769</v>
      </c>
      <c r="I164" s="165">
        <v>1.3788052940183064</v>
      </c>
      <c r="J164" s="165">
        <v>-0.76332975897106792</v>
      </c>
      <c r="K164" s="165">
        <v>-0.33813675529341936</v>
      </c>
      <c r="L164" s="165">
        <v>-0.21598712932630804</v>
      </c>
      <c r="M164" s="165">
        <v>2.1320191979627481</v>
      </c>
      <c r="N164" s="165">
        <v>-0.30281773861815964</v>
      </c>
      <c r="O164" s="165">
        <v>0.74373093705982285</v>
      </c>
    </row>
    <row r="165" spans="1:15" x14ac:dyDescent="0.2">
      <c r="B165" s="182" t="s">
        <v>4</v>
      </c>
      <c r="C165" s="165">
        <v>0.68868729648760052</v>
      </c>
      <c r="D165" s="165">
        <v>2.0755122034261291</v>
      </c>
      <c r="E165" s="165">
        <v>-0.45373456874905571</v>
      </c>
      <c r="F165" s="165">
        <v>3.6170860415575845</v>
      </c>
      <c r="G165" s="165">
        <v>1.1732524745337685</v>
      </c>
      <c r="H165" s="165">
        <v>-0.41760523903728597</v>
      </c>
      <c r="I165" s="165">
        <v>1.1834656153626639</v>
      </c>
      <c r="J165" s="165">
        <v>-0.55266227654436761</v>
      </c>
      <c r="K165" s="165">
        <v>-5.3718140855679053E-2</v>
      </c>
      <c r="L165" s="165">
        <v>-0.12622702726562807</v>
      </c>
      <c r="M165" s="165">
        <v>2.1110395164096474</v>
      </c>
      <c r="N165" s="165">
        <v>-0.31893579947961825</v>
      </c>
      <c r="O165" s="165">
        <v>0.4533980468489176</v>
      </c>
    </row>
    <row r="166" spans="1:15" x14ac:dyDescent="0.2">
      <c r="B166" s="182" t="s">
        <v>1</v>
      </c>
      <c r="C166" s="165">
        <v>0.9826369535115731</v>
      </c>
      <c r="D166" s="165">
        <v>1.9443630862890302</v>
      </c>
      <c r="E166" s="165">
        <v>0.8509673481716078</v>
      </c>
      <c r="F166" s="165">
        <v>3.9529729558172022</v>
      </c>
      <c r="G166" s="165">
        <v>0.81816299053548391</v>
      </c>
      <c r="H166" s="165">
        <v>0.42142688079881907</v>
      </c>
      <c r="I166" s="165">
        <v>0.96490208838534386</v>
      </c>
      <c r="J166" s="165">
        <v>0.4674747293424133</v>
      </c>
      <c r="K166" s="165">
        <v>1.9134989374085478</v>
      </c>
      <c r="L166" s="165">
        <v>-1.6757200052680332E-2</v>
      </c>
      <c r="M166" s="165">
        <v>2.0639196066078256</v>
      </c>
      <c r="N166" s="165">
        <v>-0.30854831460442256</v>
      </c>
      <c r="O166" s="165">
        <v>0.53042782882462802</v>
      </c>
    </row>
    <row r="167" spans="1:15" x14ac:dyDescent="0.2">
      <c r="B167" s="182" t="s">
        <v>2</v>
      </c>
      <c r="C167" s="165">
        <v>1.3017269785862027</v>
      </c>
      <c r="D167" s="165">
        <v>1.8643889229643378</v>
      </c>
      <c r="E167" s="165">
        <v>2.4966082445021698</v>
      </c>
      <c r="F167" s="165">
        <v>3.5227010696663825</v>
      </c>
      <c r="G167" s="165">
        <v>-0.19076506744804078</v>
      </c>
      <c r="H167" s="165">
        <v>2.1116553528205486</v>
      </c>
      <c r="I167" s="165">
        <v>0.79269827263100012</v>
      </c>
      <c r="J167" s="165">
        <v>0.85458075844425707</v>
      </c>
      <c r="K167" s="165">
        <v>4.2984769763332622</v>
      </c>
      <c r="L167" s="165">
        <v>0.24443986148388319</v>
      </c>
      <c r="M167" s="165">
        <v>1.5340259821293358</v>
      </c>
      <c r="N167" s="165">
        <v>-8.700469430590374E-2</v>
      </c>
      <c r="O167" s="165">
        <v>0.90608083139154871</v>
      </c>
    </row>
    <row r="168" spans="1:15" ht="18" customHeight="1" x14ac:dyDescent="0.2">
      <c r="A168" s="90">
        <v>2019</v>
      </c>
      <c r="B168" s="182" t="s">
        <v>3</v>
      </c>
      <c r="C168" s="165">
        <v>1.4865905999790243</v>
      </c>
      <c r="D168" s="165">
        <v>2.207087709766526</v>
      </c>
      <c r="E168" s="165">
        <v>3.1906534858978404</v>
      </c>
      <c r="F168" s="165">
        <v>1.6963335531927299</v>
      </c>
      <c r="G168" s="165">
        <v>-1.0194590245676949</v>
      </c>
      <c r="H168" s="165">
        <v>4.1778678173939028</v>
      </c>
      <c r="I168" s="165">
        <v>0.77194020664657614</v>
      </c>
      <c r="J168" s="165">
        <v>0.71506424494045007</v>
      </c>
      <c r="K168" s="165">
        <v>4.5321207680070899</v>
      </c>
      <c r="L168" s="165">
        <v>0.50891773545248498</v>
      </c>
      <c r="M168" s="165">
        <v>0.92886737679145881</v>
      </c>
      <c r="N168" s="165">
        <v>6.0824077330266846E-2</v>
      </c>
      <c r="O168" s="165">
        <v>1.874292769720995</v>
      </c>
    </row>
    <row r="169" spans="1:15" x14ac:dyDescent="0.2">
      <c r="B169" s="182" t="s">
        <v>4</v>
      </c>
      <c r="C169" s="165">
        <v>1.4364004547425679</v>
      </c>
      <c r="D169" s="165">
        <v>1.4635130562316903</v>
      </c>
      <c r="E169" s="165">
        <v>2.5781827600955012</v>
      </c>
      <c r="F169" s="165">
        <v>1.5755250657292095</v>
      </c>
      <c r="G169" s="165">
        <v>-0.19406675057369682</v>
      </c>
      <c r="H169" s="165">
        <v>5.1252314457938724</v>
      </c>
      <c r="I169" s="165">
        <v>0.95221820114367972</v>
      </c>
      <c r="J169" s="165">
        <v>0.47042218372899924</v>
      </c>
      <c r="K169" s="165">
        <v>3.6067418764202586</v>
      </c>
      <c r="L169" s="165">
        <v>0.73088031178002666</v>
      </c>
      <c r="M169" s="165">
        <v>0.53081938056160993</v>
      </c>
      <c r="N169" s="165">
        <v>0.15889910521983097</v>
      </c>
      <c r="O169" s="165">
        <v>1.7681411457592731</v>
      </c>
    </row>
    <row r="170" spans="1:15" x14ac:dyDescent="0.2">
      <c r="A170" s="141" t="s">
        <v>280</v>
      </c>
      <c r="B170" s="141"/>
      <c r="C170" s="141"/>
      <c r="D170" s="141"/>
      <c r="E170" s="141"/>
      <c r="F170" s="141"/>
      <c r="G170" s="141"/>
      <c r="H170" s="141"/>
      <c r="I170" s="141"/>
      <c r="J170" s="141"/>
      <c r="K170" s="141"/>
      <c r="L170" s="141"/>
      <c r="M170" s="141"/>
      <c r="N170" s="141"/>
      <c r="O170" s="141"/>
    </row>
    <row r="171" spans="1:15" ht="12.75" customHeight="1" x14ac:dyDescent="0.2">
      <c r="A171" s="187" t="s">
        <v>211</v>
      </c>
      <c r="B171" s="187"/>
      <c r="C171" s="187"/>
      <c r="D171" s="187"/>
      <c r="E171" s="187"/>
      <c r="F171" s="187"/>
      <c r="G171" s="187"/>
      <c r="H171" s="188"/>
      <c r="I171" s="118"/>
      <c r="J171" s="118"/>
      <c r="K171" s="118"/>
      <c r="L171" s="118"/>
      <c r="M171" s="118"/>
      <c r="N171" s="118"/>
      <c r="O171" s="118"/>
    </row>
    <row r="172" spans="1:15" ht="12.75" customHeight="1" x14ac:dyDescent="0.2">
      <c r="A172" s="342" t="s">
        <v>281</v>
      </c>
      <c r="B172" s="342"/>
      <c r="C172" s="342"/>
      <c r="D172" s="342"/>
      <c r="E172" s="342"/>
      <c r="F172" s="342"/>
      <c r="G172" s="342"/>
      <c r="H172" s="346"/>
      <c r="I172" s="118"/>
      <c r="J172" s="118"/>
      <c r="K172" s="118"/>
      <c r="L172" s="118"/>
      <c r="M172" s="118"/>
      <c r="N172" s="118"/>
      <c r="O172" s="118"/>
    </row>
    <row r="173" spans="1:15" ht="12.75" customHeight="1" x14ac:dyDescent="0.2">
      <c r="A173" s="333" t="s">
        <v>282</v>
      </c>
      <c r="B173" s="333"/>
      <c r="C173" s="333"/>
      <c r="D173" s="333"/>
      <c r="E173" s="333"/>
      <c r="F173" s="333"/>
      <c r="G173" s="333"/>
      <c r="H173" s="334"/>
    </row>
  </sheetData>
  <mergeCells count="3">
    <mergeCell ref="A172:H172"/>
    <mergeCell ref="A1:O1"/>
    <mergeCell ref="A3:D3"/>
  </mergeCells>
  <pageMargins left="0.55118110236220474" right="0.55118110236220474" top="0.78740157480314965" bottom="0.78740157480314965" header="0.51181102362204722" footer="0.51181102362204722"/>
  <pageSetup paperSize="9" scale="45"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HW414"/>
  <sheetViews>
    <sheetView view="pageBreakPreview" zoomScaleNormal="40" zoomScaleSheetLayoutView="100" workbookViewId="0">
      <pane ySplit="11" topLeftCell="A12" activePane="bottomLeft" state="frozen"/>
      <selection activeCell="E32" sqref="E32"/>
      <selection pane="bottomLeft" sqref="A1:N1"/>
    </sheetView>
  </sheetViews>
  <sheetFormatPr defaultRowHeight="7.35" customHeight="1" x14ac:dyDescent="0.2"/>
  <cols>
    <col min="1" max="1" customWidth="true" style="126" width="6.7109375" collapsed="false"/>
    <col min="2" max="2" customWidth="true" style="92" width="6.0" collapsed="false"/>
    <col min="3" max="3" customWidth="true" style="118" width="16.0" collapsed="false"/>
    <col min="4" max="4" bestFit="true" customWidth="true" style="118" width="12.140625" collapsed="false"/>
    <col min="5" max="5" customWidth="true" style="118" width="15.5703125" collapsed="false"/>
    <col min="6" max="6" customWidth="true" style="117" width="12.7109375" collapsed="false"/>
    <col min="7" max="7" customWidth="true" style="117" width="14.28515625" collapsed="false"/>
    <col min="8" max="8" customWidth="true" style="114" width="18.140625" collapsed="false"/>
    <col min="9" max="9" customWidth="true" style="117" width="17.7109375" collapsed="false"/>
    <col min="10" max="10" customWidth="true" style="114" width="16.7109375" collapsed="false"/>
    <col min="11" max="11" customWidth="true" style="114" width="13.7109375" collapsed="false"/>
    <col min="12" max="12" customWidth="true" style="114" width="15.85546875" collapsed="false"/>
    <col min="13" max="13" customWidth="true" style="118" width="14.0" collapsed="false"/>
    <col min="14" max="14" customWidth="true" style="118" width="14.7109375" collapsed="false"/>
    <col min="15" max="16384" style="96" width="9.140625" collapsed="false"/>
  </cols>
  <sheetData>
    <row r="1" spans="1:231" s="215" customFormat="1" ht="58.5" customHeight="1" x14ac:dyDescent="0.2">
      <c r="A1" s="350" t="s">
        <v>257</v>
      </c>
      <c r="B1" s="351"/>
      <c r="C1" s="351"/>
      <c r="D1" s="351"/>
      <c r="E1" s="351"/>
      <c r="F1" s="351"/>
      <c r="G1" s="351"/>
      <c r="H1" s="351"/>
      <c r="I1" s="351"/>
      <c r="J1" s="351"/>
      <c r="K1" s="351"/>
      <c r="L1" s="351"/>
      <c r="M1" s="352"/>
      <c r="N1" s="352"/>
    </row>
    <row r="2" spans="1:231" s="215" customFormat="1" ht="12.75" x14ac:dyDescent="0.2">
      <c r="A2" s="142"/>
      <c r="B2" s="199"/>
      <c r="C2" s="200"/>
      <c r="D2" s="200"/>
      <c r="E2" s="200"/>
      <c r="F2" s="233"/>
      <c r="G2" s="233"/>
      <c r="H2" s="216"/>
      <c r="I2" s="233"/>
      <c r="J2" s="216"/>
      <c r="K2" s="216"/>
      <c r="L2" s="216"/>
      <c r="M2" s="200"/>
      <c r="N2" s="200"/>
    </row>
    <row r="3" spans="1:231" s="235" customFormat="1" ht="18" x14ac:dyDescent="0.25">
      <c r="A3" s="277" t="s">
        <v>287</v>
      </c>
      <c r="B3" s="277"/>
      <c r="C3" s="277"/>
      <c r="D3" s="105"/>
      <c r="E3" s="105"/>
      <c r="F3" s="116"/>
      <c r="G3" s="116"/>
      <c r="H3" s="234"/>
      <c r="J3" s="236"/>
      <c r="K3" s="236"/>
      <c r="L3" s="234"/>
      <c r="M3" s="105"/>
      <c r="N3" s="105"/>
      <c r="O3" s="215"/>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c r="BQ3" s="215"/>
      <c r="BR3" s="215"/>
      <c r="BS3" s="215"/>
      <c r="BT3" s="215"/>
      <c r="BU3" s="215"/>
      <c r="BV3" s="215"/>
      <c r="BW3" s="215"/>
      <c r="BX3" s="215"/>
      <c r="BY3" s="215"/>
      <c r="BZ3" s="215"/>
      <c r="CA3" s="215"/>
      <c r="CB3" s="215"/>
      <c r="CC3" s="215"/>
      <c r="CD3" s="215"/>
      <c r="CE3" s="215"/>
      <c r="CF3" s="215"/>
      <c r="CG3" s="215"/>
      <c r="CH3" s="215"/>
      <c r="CI3" s="215"/>
      <c r="CJ3" s="215"/>
      <c r="CK3" s="215"/>
      <c r="CL3" s="215"/>
      <c r="CM3" s="215"/>
      <c r="CN3" s="215"/>
      <c r="CO3" s="215"/>
      <c r="CP3" s="215"/>
      <c r="CQ3" s="215"/>
      <c r="CR3" s="215"/>
      <c r="CS3" s="215"/>
      <c r="CT3" s="215"/>
      <c r="CU3" s="215"/>
      <c r="CV3" s="215"/>
      <c r="CW3" s="215"/>
      <c r="CX3" s="215"/>
      <c r="CY3" s="215"/>
      <c r="CZ3" s="215"/>
      <c r="DA3" s="215"/>
      <c r="DB3" s="215"/>
      <c r="DC3" s="215"/>
      <c r="DD3" s="215"/>
      <c r="DE3" s="215"/>
      <c r="DF3" s="215"/>
      <c r="DG3" s="215"/>
      <c r="DH3" s="215"/>
      <c r="DI3" s="215"/>
      <c r="DJ3" s="215"/>
      <c r="DK3" s="215"/>
      <c r="DL3" s="215"/>
      <c r="DM3" s="215"/>
      <c r="DN3" s="215"/>
      <c r="DO3" s="215"/>
      <c r="DP3" s="215"/>
      <c r="DQ3" s="215"/>
      <c r="DR3" s="215"/>
      <c r="DS3" s="215"/>
      <c r="DT3" s="215"/>
      <c r="DU3" s="215"/>
      <c r="DV3" s="215"/>
      <c r="DW3" s="215"/>
      <c r="DX3" s="215"/>
      <c r="DY3" s="215"/>
      <c r="DZ3" s="215"/>
      <c r="EA3" s="215"/>
      <c r="EB3" s="215"/>
      <c r="EC3" s="215"/>
      <c r="ED3" s="215"/>
      <c r="EE3" s="215"/>
      <c r="EF3" s="215"/>
      <c r="EG3" s="215"/>
      <c r="EH3" s="215"/>
      <c r="EI3" s="215"/>
      <c r="EJ3" s="215"/>
      <c r="EK3" s="215"/>
      <c r="EL3" s="215"/>
      <c r="EM3" s="215"/>
      <c r="EN3" s="215"/>
      <c r="EO3" s="215"/>
      <c r="EP3" s="215"/>
      <c r="EQ3" s="215"/>
      <c r="ER3" s="215"/>
      <c r="ES3" s="215"/>
      <c r="ET3" s="215"/>
      <c r="EU3" s="215"/>
      <c r="EV3" s="215"/>
      <c r="EW3" s="215"/>
      <c r="EX3" s="215"/>
      <c r="EY3" s="215"/>
      <c r="EZ3" s="215"/>
      <c r="FA3" s="215"/>
      <c r="FB3" s="215"/>
      <c r="FC3" s="215"/>
      <c r="FD3" s="215"/>
      <c r="FE3" s="215"/>
      <c r="FF3" s="215"/>
      <c r="FG3" s="215"/>
      <c r="FH3" s="215"/>
      <c r="FI3" s="215"/>
      <c r="FJ3" s="215"/>
      <c r="FK3" s="215"/>
      <c r="FL3" s="215"/>
      <c r="FM3" s="215"/>
      <c r="FN3" s="215"/>
      <c r="FO3" s="215"/>
      <c r="FP3" s="215"/>
      <c r="FQ3" s="215"/>
      <c r="FR3" s="215"/>
      <c r="FS3" s="215"/>
      <c r="FT3" s="215"/>
      <c r="FU3" s="215"/>
      <c r="FV3" s="215"/>
      <c r="FW3" s="215"/>
      <c r="FX3" s="215"/>
      <c r="FY3" s="215"/>
      <c r="FZ3" s="215"/>
      <c r="GA3" s="215"/>
      <c r="GB3" s="215"/>
      <c r="GC3" s="215"/>
      <c r="GD3" s="215"/>
      <c r="GE3" s="215"/>
      <c r="GF3" s="215"/>
      <c r="GG3" s="215"/>
      <c r="GH3" s="215"/>
      <c r="GI3" s="215"/>
      <c r="GJ3" s="215"/>
      <c r="GK3" s="215"/>
      <c r="GL3" s="215"/>
      <c r="GM3" s="215"/>
      <c r="GN3" s="215"/>
      <c r="GO3" s="215"/>
      <c r="GP3" s="215"/>
      <c r="GQ3" s="215"/>
      <c r="GR3" s="215"/>
      <c r="GS3" s="215"/>
      <c r="GT3" s="215"/>
      <c r="GU3" s="215"/>
      <c r="GV3" s="215"/>
      <c r="GW3" s="215"/>
      <c r="GX3" s="215"/>
      <c r="GY3" s="215"/>
      <c r="GZ3" s="215"/>
      <c r="HA3" s="215"/>
      <c r="HB3" s="215"/>
      <c r="HC3" s="215"/>
      <c r="HD3" s="215"/>
      <c r="HE3" s="215"/>
      <c r="HF3" s="215"/>
      <c r="HG3" s="215"/>
      <c r="HH3" s="215"/>
      <c r="HI3" s="215"/>
      <c r="HJ3" s="215"/>
      <c r="HK3" s="215"/>
      <c r="HL3" s="215"/>
      <c r="HM3" s="215"/>
      <c r="HN3" s="215"/>
      <c r="HO3" s="215"/>
      <c r="HP3" s="215"/>
      <c r="HQ3" s="215"/>
      <c r="HR3" s="215"/>
      <c r="HS3" s="215"/>
      <c r="HT3" s="215"/>
      <c r="HU3" s="215"/>
      <c r="HV3" s="215"/>
      <c r="HW3" s="215"/>
    </row>
    <row r="4" spans="1:231" s="235" customFormat="1" ht="18.75" thickBot="1" x14ac:dyDescent="0.3">
      <c r="A4" s="237"/>
      <c r="B4" s="238"/>
      <c r="C4" s="239"/>
      <c r="D4" s="239"/>
      <c r="E4" s="239"/>
      <c r="F4" s="240"/>
      <c r="G4" s="240"/>
      <c r="H4" s="241"/>
      <c r="I4" s="241"/>
      <c r="J4" s="241"/>
      <c r="K4" s="241"/>
      <c r="L4" s="241"/>
      <c r="M4" s="239"/>
      <c r="N4" s="278" t="s">
        <v>264</v>
      </c>
      <c r="O4" s="215"/>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c r="BQ4" s="215"/>
      <c r="BR4" s="215"/>
      <c r="BS4" s="215"/>
      <c r="BT4" s="215"/>
      <c r="BU4" s="215"/>
      <c r="BV4" s="215"/>
      <c r="BW4" s="215"/>
      <c r="BX4" s="215"/>
      <c r="BY4" s="215"/>
      <c r="BZ4" s="215"/>
      <c r="CA4" s="215"/>
      <c r="CB4" s="215"/>
      <c r="CC4" s="215"/>
      <c r="CD4" s="215"/>
      <c r="CE4" s="215"/>
      <c r="CF4" s="215"/>
      <c r="CG4" s="215"/>
      <c r="CH4" s="215"/>
      <c r="CI4" s="215"/>
      <c r="CJ4" s="215"/>
      <c r="CK4" s="215"/>
      <c r="CL4" s="215"/>
      <c r="CM4" s="215"/>
      <c r="CN4" s="215"/>
      <c r="CO4" s="215"/>
      <c r="CP4" s="215"/>
      <c r="CQ4" s="215"/>
      <c r="CR4" s="215"/>
      <c r="CS4" s="215"/>
      <c r="CT4" s="215"/>
      <c r="CU4" s="215"/>
      <c r="CV4" s="215"/>
      <c r="CW4" s="215"/>
      <c r="CX4" s="215"/>
      <c r="CY4" s="215"/>
      <c r="CZ4" s="215"/>
      <c r="DA4" s="215"/>
      <c r="DB4" s="215"/>
      <c r="DC4" s="215"/>
      <c r="DD4" s="215"/>
      <c r="DE4" s="215"/>
      <c r="DF4" s="215"/>
      <c r="DG4" s="215"/>
      <c r="DH4" s="215"/>
      <c r="DI4" s="215"/>
      <c r="DJ4" s="215"/>
      <c r="DK4" s="215"/>
      <c r="DL4" s="215"/>
      <c r="DM4" s="215"/>
      <c r="DN4" s="215"/>
      <c r="DO4" s="215"/>
      <c r="DP4" s="215"/>
      <c r="DQ4" s="215"/>
      <c r="DR4" s="215"/>
      <c r="DS4" s="215"/>
      <c r="DT4" s="215"/>
      <c r="DU4" s="215"/>
      <c r="DV4" s="215"/>
      <c r="DW4" s="215"/>
      <c r="DX4" s="215"/>
      <c r="DY4" s="215"/>
      <c r="DZ4" s="215"/>
      <c r="EA4" s="215"/>
      <c r="EB4" s="215"/>
      <c r="EC4" s="215"/>
      <c r="ED4" s="215"/>
      <c r="EE4" s="215"/>
      <c r="EF4" s="215"/>
      <c r="EG4" s="215"/>
      <c r="EH4" s="215"/>
      <c r="EI4" s="215"/>
      <c r="EJ4" s="215"/>
      <c r="EK4" s="215"/>
      <c r="EL4" s="215"/>
      <c r="EM4" s="215"/>
      <c r="EN4" s="215"/>
      <c r="EO4" s="215"/>
      <c r="EP4" s="215"/>
      <c r="EQ4" s="215"/>
      <c r="ER4" s="215"/>
      <c r="ES4" s="215"/>
      <c r="ET4" s="215"/>
      <c r="EU4" s="215"/>
      <c r="EV4" s="215"/>
      <c r="EW4" s="215"/>
      <c r="EX4" s="215"/>
      <c r="EY4" s="215"/>
      <c r="EZ4" s="215"/>
      <c r="FA4" s="215"/>
      <c r="FB4" s="215"/>
      <c r="FC4" s="215"/>
      <c r="FD4" s="215"/>
      <c r="FE4" s="215"/>
      <c r="FF4" s="215"/>
      <c r="FG4" s="215"/>
      <c r="FH4" s="215"/>
      <c r="FI4" s="215"/>
      <c r="FJ4" s="215"/>
      <c r="FK4" s="215"/>
      <c r="FL4" s="215"/>
      <c r="FM4" s="215"/>
      <c r="FN4" s="215"/>
      <c r="FO4" s="215"/>
      <c r="FP4" s="215"/>
      <c r="FQ4" s="215"/>
      <c r="FR4" s="215"/>
      <c r="FS4" s="215"/>
      <c r="FT4" s="215"/>
      <c r="FU4" s="215"/>
      <c r="FV4" s="215"/>
      <c r="FW4" s="215"/>
      <c r="FX4" s="215"/>
      <c r="FY4" s="215"/>
      <c r="FZ4" s="215"/>
      <c r="GA4" s="215"/>
      <c r="GB4" s="215"/>
      <c r="GC4" s="215"/>
      <c r="GD4" s="215"/>
      <c r="GE4" s="215"/>
      <c r="GF4" s="215"/>
      <c r="GG4" s="215"/>
      <c r="GH4" s="215"/>
      <c r="GI4" s="215"/>
      <c r="GJ4" s="215"/>
      <c r="GK4" s="215"/>
      <c r="GL4" s="215"/>
      <c r="GM4" s="215"/>
      <c r="GN4" s="215"/>
      <c r="GO4" s="215"/>
      <c r="GP4" s="215"/>
      <c r="GQ4" s="215"/>
      <c r="GR4" s="215"/>
      <c r="GS4" s="215"/>
      <c r="GT4" s="215"/>
      <c r="GU4" s="215"/>
      <c r="GV4" s="215"/>
      <c r="GW4" s="215"/>
      <c r="GX4" s="215"/>
      <c r="GY4" s="215"/>
      <c r="GZ4" s="215"/>
      <c r="HA4" s="215"/>
      <c r="HB4" s="215"/>
      <c r="HC4" s="215"/>
      <c r="HD4" s="215"/>
      <c r="HE4" s="215"/>
      <c r="HF4" s="215"/>
      <c r="HG4" s="215"/>
      <c r="HH4" s="215"/>
      <c r="HI4" s="215"/>
      <c r="HJ4" s="215"/>
      <c r="HK4" s="215"/>
      <c r="HL4" s="215"/>
      <c r="HM4" s="215"/>
      <c r="HN4" s="215"/>
      <c r="HO4" s="215"/>
      <c r="HP4" s="215"/>
      <c r="HQ4" s="215"/>
      <c r="HR4" s="215"/>
      <c r="HS4" s="215"/>
      <c r="HT4" s="215"/>
      <c r="HU4" s="215"/>
      <c r="HV4" s="215"/>
      <c r="HW4" s="215"/>
    </row>
    <row r="5" spans="1:231" s="235" customFormat="1" ht="16.5" customHeight="1" x14ac:dyDescent="0.2">
      <c r="A5" s="242"/>
      <c r="B5" s="243"/>
      <c r="C5" s="105"/>
      <c r="D5" s="105"/>
      <c r="E5" s="105"/>
      <c r="F5" s="353" t="s">
        <v>16</v>
      </c>
      <c r="G5" s="354"/>
      <c r="H5" s="354"/>
      <c r="I5" s="354"/>
      <c r="J5" s="354"/>
      <c r="K5" s="354"/>
      <c r="L5" s="354"/>
      <c r="M5" s="105"/>
      <c r="N5" s="105"/>
      <c r="O5" s="215"/>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c r="BQ5" s="215"/>
      <c r="BR5" s="215"/>
      <c r="BS5" s="215"/>
      <c r="BT5" s="215"/>
      <c r="BU5" s="215"/>
      <c r="BV5" s="215"/>
      <c r="BW5" s="215"/>
      <c r="BX5" s="215"/>
      <c r="BY5" s="215"/>
      <c r="BZ5" s="215"/>
      <c r="CA5" s="215"/>
      <c r="CB5" s="215"/>
      <c r="CC5" s="215"/>
      <c r="CD5" s="215"/>
      <c r="CE5" s="215"/>
      <c r="CF5" s="215"/>
      <c r="CG5" s="215"/>
      <c r="CH5" s="215"/>
      <c r="CI5" s="215"/>
      <c r="CJ5" s="215"/>
      <c r="CK5" s="215"/>
      <c r="CL5" s="215"/>
      <c r="CM5" s="215"/>
      <c r="CN5" s="215"/>
      <c r="CO5" s="215"/>
      <c r="CP5" s="215"/>
      <c r="CQ5" s="215"/>
      <c r="CR5" s="215"/>
      <c r="CS5" s="215"/>
      <c r="CT5" s="215"/>
      <c r="CU5" s="215"/>
      <c r="CV5" s="215"/>
      <c r="CW5" s="215"/>
      <c r="CX5" s="215"/>
      <c r="CY5" s="215"/>
      <c r="CZ5" s="215"/>
      <c r="DA5" s="215"/>
      <c r="DB5" s="215"/>
      <c r="DC5" s="215"/>
      <c r="DD5" s="215"/>
      <c r="DE5" s="215"/>
      <c r="DF5" s="215"/>
      <c r="DG5" s="215"/>
      <c r="DH5" s="215"/>
      <c r="DI5" s="215"/>
      <c r="DJ5" s="215"/>
      <c r="DK5" s="215"/>
      <c r="DL5" s="215"/>
      <c r="DM5" s="215"/>
      <c r="DN5" s="215"/>
      <c r="DO5" s="215"/>
      <c r="DP5" s="215"/>
      <c r="DQ5" s="215"/>
      <c r="DR5" s="215"/>
      <c r="DS5" s="215"/>
      <c r="DT5" s="215"/>
      <c r="DU5" s="215"/>
      <c r="DV5" s="215"/>
      <c r="DW5" s="215"/>
      <c r="DX5" s="215"/>
      <c r="DY5" s="215"/>
      <c r="DZ5" s="215"/>
      <c r="EA5" s="215"/>
      <c r="EB5" s="215"/>
      <c r="EC5" s="215"/>
      <c r="ED5" s="215"/>
      <c r="EE5" s="215"/>
      <c r="EF5" s="215"/>
      <c r="EG5" s="215"/>
      <c r="EH5" s="215"/>
      <c r="EI5" s="215"/>
      <c r="EJ5" s="215"/>
      <c r="EK5" s="215"/>
      <c r="EL5" s="215"/>
      <c r="EM5" s="215"/>
      <c r="EN5" s="215"/>
      <c r="EO5" s="215"/>
      <c r="EP5" s="215"/>
      <c r="EQ5" s="215"/>
      <c r="ER5" s="215"/>
      <c r="ES5" s="215"/>
      <c r="ET5" s="215"/>
      <c r="EU5" s="215"/>
      <c r="EV5" s="215"/>
      <c r="EW5" s="215"/>
      <c r="EX5" s="215"/>
      <c r="EY5" s="215"/>
      <c r="EZ5" s="215"/>
      <c r="FA5" s="215"/>
      <c r="FB5" s="215"/>
      <c r="FC5" s="215"/>
      <c r="FD5" s="215"/>
      <c r="FE5" s="215"/>
      <c r="FF5" s="215"/>
      <c r="FG5" s="215"/>
      <c r="FH5" s="215"/>
      <c r="FI5" s="215"/>
      <c r="FJ5" s="215"/>
      <c r="FK5" s="215"/>
      <c r="FL5" s="215"/>
      <c r="FM5" s="215"/>
      <c r="FN5" s="215"/>
      <c r="FO5" s="215"/>
      <c r="FP5" s="215"/>
      <c r="FQ5" s="215"/>
      <c r="FR5" s="215"/>
      <c r="FS5" s="215"/>
      <c r="FT5" s="215"/>
      <c r="FU5" s="215"/>
      <c r="FV5" s="215"/>
      <c r="FW5" s="215"/>
      <c r="FX5" s="215"/>
      <c r="FY5" s="215"/>
      <c r="FZ5" s="215"/>
      <c r="GA5" s="215"/>
      <c r="GB5" s="215"/>
      <c r="GC5" s="215"/>
      <c r="GD5" s="215"/>
      <c r="GE5" s="215"/>
      <c r="GF5" s="215"/>
      <c r="GG5" s="215"/>
      <c r="GH5" s="215"/>
      <c r="GI5" s="215"/>
      <c r="GJ5" s="215"/>
      <c r="GK5" s="215"/>
      <c r="GL5" s="215"/>
      <c r="GM5" s="215"/>
      <c r="GN5" s="215"/>
      <c r="GO5" s="215"/>
      <c r="GP5" s="215"/>
      <c r="GQ5" s="215"/>
      <c r="GR5" s="215"/>
      <c r="GS5" s="215"/>
      <c r="GT5" s="215"/>
      <c r="GU5" s="215"/>
      <c r="GV5" s="215"/>
      <c r="GW5" s="215"/>
      <c r="GX5" s="215"/>
      <c r="GY5" s="215"/>
      <c r="GZ5" s="215"/>
      <c r="HA5" s="215"/>
      <c r="HB5" s="215"/>
      <c r="HC5" s="215"/>
      <c r="HD5" s="215"/>
      <c r="HE5" s="215"/>
      <c r="HF5" s="215"/>
      <c r="HG5" s="215"/>
      <c r="HH5" s="215"/>
      <c r="HI5" s="215"/>
      <c r="HJ5" s="215"/>
      <c r="HK5" s="215"/>
      <c r="HL5" s="215"/>
      <c r="HM5" s="215"/>
      <c r="HN5" s="215"/>
      <c r="HO5" s="215"/>
      <c r="HP5" s="215"/>
      <c r="HQ5" s="215"/>
      <c r="HR5" s="215"/>
      <c r="HS5" s="215"/>
      <c r="HT5" s="215"/>
      <c r="HU5" s="215"/>
      <c r="HV5" s="215"/>
      <c r="HW5" s="215"/>
    </row>
    <row r="6" spans="1:231" s="235" customFormat="1" ht="52.5" customHeight="1" x14ac:dyDescent="0.2">
      <c r="A6" s="242"/>
      <c r="B6" s="243"/>
      <c r="C6" s="247" t="s">
        <v>26</v>
      </c>
      <c r="D6" s="247" t="s">
        <v>19</v>
      </c>
      <c r="E6" s="247" t="s">
        <v>246</v>
      </c>
      <c r="F6" s="248" t="s">
        <v>37</v>
      </c>
      <c r="G6" s="248" t="s">
        <v>38</v>
      </c>
      <c r="H6" s="248" t="s">
        <v>43</v>
      </c>
      <c r="I6" s="248" t="s">
        <v>71</v>
      </c>
      <c r="J6" s="248" t="s">
        <v>73</v>
      </c>
      <c r="K6" s="248" t="s">
        <v>27</v>
      </c>
      <c r="L6" s="248" t="s">
        <v>74</v>
      </c>
      <c r="M6" s="247" t="s">
        <v>35</v>
      </c>
      <c r="N6" s="247" t="s">
        <v>36</v>
      </c>
      <c r="O6" s="215"/>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c r="BQ6" s="215"/>
      <c r="BR6" s="215"/>
      <c r="BS6" s="215"/>
      <c r="BT6" s="215"/>
      <c r="BU6" s="215"/>
      <c r="BV6" s="215"/>
      <c r="BW6" s="215"/>
      <c r="BX6" s="215"/>
      <c r="BY6" s="215"/>
      <c r="BZ6" s="215"/>
      <c r="CA6" s="215"/>
      <c r="CB6" s="215"/>
      <c r="CC6" s="215"/>
      <c r="CD6" s="215"/>
      <c r="CE6" s="215"/>
      <c r="CF6" s="215"/>
      <c r="CG6" s="215"/>
      <c r="CH6" s="215"/>
      <c r="CI6" s="215"/>
      <c r="CJ6" s="215"/>
      <c r="CK6" s="215"/>
      <c r="CL6" s="215"/>
      <c r="CM6" s="215"/>
      <c r="CN6" s="215"/>
      <c r="CO6" s="215"/>
      <c r="CP6" s="215"/>
      <c r="CQ6" s="215"/>
      <c r="CR6" s="215"/>
      <c r="CS6" s="215"/>
      <c r="CT6" s="215"/>
      <c r="CU6" s="215"/>
      <c r="CV6" s="215"/>
      <c r="CW6" s="215"/>
      <c r="CX6" s="215"/>
      <c r="CY6" s="215"/>
      <c r="CZ6" s="215"/>
      <c r="DA6" s="215"/>
      <c r="DB6" s="215"/>
      <c r="DC6" s="215"/>
      <c r="DD6" s="215"/>
      <c r="DE6" s="215"/>
      <c r="DF6" s="215"/>
      <c r="DG6" s="215"/>
      <c r="DH6" s="215"/>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215"/>
      <c r="EH6" s="215"/>
      <c r="EI6" s="215"/>
      <c r="EJ6" s="215"/>
      <c r="EK6" s="215"/>
      <c r="EL6" s="215"/>
      <c r="EM6" s="215"/>
      <c r="EN6" s="215"/>
      <c r="EO6" s="215"/>
      <c r="EP6" s="215"/>
      <c r="EQ6" s="215"/>
      <c r="ER6" s="215"/>
      <c r="ES6" s="215"/>
      <c r="ET6" s="215"/>
      <c r="EU6" s="215"/>
      <c r="EV6" s="215"/>
      <c r="EW6" s="215"/>
      <c r="EX6" s="215"/>
      <c r="EY6" s="215"/>
      <c r="EZ6" s="215"/>
      <c r="FA6" s="215"/>
      <c r="FB6" s="215"/>
      <c r="FC6" s="215"/>
      <c r="FD6" s="215"/>
      <c r="FE6" s="215"/>
      <c r="FF6" s="215"/>
      <c r="FG6" s="215"/>
      <c r="FH6" s="215"/>
      <c r="FI6" s="215"/>
      <c r="FJ6" s="215"/>
      <c r="FK6" s="215"/>
      <c r="FL6" s="215"/>
      <c r="FM6" s="215"/>
      <c r="FN6" s="215"/>
      <c r="FO6" s="215"/>
      <c r="FP6" s="215"/>
      <c r="FQ6" s="215"/>
      <c r="FR6" s="215"/>
      <c r="FS6" s="215"/>
      <c r="FT6" s="215"/>
      <c r="FU6" s="215"/>
      <c r="FV6" s="215"/>
      <c r="FW6" s="215"/>
      <c r="FX6" s="215"/>
      <c r="FY6" s="215"/>
      <c r="FZ6" s="215"/>
      <c r="GA6" s="215"/>
      <c r="GB6" s="215"/>
      <c r="GC6" s="215"/>
      <c r="GD6" s="215"/>
      <c r="GE6" s="215"/>
      <c r="GF6" s="215"/>
      <c r="GG6" s="215"/>
      <c r="GH6" s="215"/>
      <c r="GI6" s="215"/>
      <c r="GJ6" s="215"/>
      <c r="GK6" s="215"/>
      <c r="GL6" s="215"/>
      <c r="GM6" s="215"/>
      <c r="GN6" s="215"/>
      <c r="GO6" s="215"/>
      <c r="GP6" s="215"/>
      <c r="GQ6" s="215"/>
      <c r="GR6" s="215"/>
      <c r="GS6" s="215"/>
      <c r="GT6" s="215"/>
      <c r="GU6" s="215"/>
      <c r="GV6" s="215"/>
      <c r="GW6" s="215"/>
      <c r="GX6" s="215"/>
      <c r="GY6" s="215"/>
      <c r="GZ6" s="215"/>
      <c r="HA6" s="215"/>
      <c r="HB6" s="215"/>
      <c r="HC6" s="215"/>
      <c r="HD6" s="215"/>
      <c r="HE6" s="215"/>
      <c r="HF6" s="215"/>
      <c r="HG6" s="215"/>
      <c r="HH6" s="215"/>
      <c r="HI6" s="215"/>
      <c r="HJ6" s="215"/>
      <c r="HK6" s="215"/>
      <c r="HL6" s="215"/>
      <c r="HM6" s="215"/>
      <c r="HN6" s="215"/>
      <c r="HO6" s="215"/>
      <c r="HP6" s="215"/>
      <c r="HQ6" s="215"/>
      <c r="HR6" s="215"/>
      <c r="HS6" s="215"/>
      <c r="HT6" s="215"/>
      <c r="HU6" s="215"/>
      <c r="HV6" s="215"/>
      <c r="HW6" s="215"/>
    </row>
    <row r="7" spans="1:231" s="245" customFormat="1" ht="12.75" x14ac:dyDescent="0.2">
      <c r="A7" s="115"/>
      <c r="B7" s="244"/>
      <c r="C7" s="249"/>
      <c r="D7" s="249"/>
      <c r="E7" s="249"/>
      <c r="F7" s="250"/>
      <c r="G7" s="250"/>
      <c r="H7" s="248"/>
      <c r="I7" s="228"/>
      <c r="J7" s="251"/>
      <c r="K7" s="251"/>
      <c r="L7" s="252"/>
      <c r="M7" s="249"/>
      <c r="N7" s="249"/>
      <c r="O7" s="215"/>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c r="BQ7" s="215"/>
      <c r="BR7" s="215"/>
      <c r="BS7" s="215"/>
      <c r="BT7" s="215"/>
      <c r="BU7" s="215"/>
      <c r="BV7" s="215"/>
      <c r="BW7" s="215"/>
      <c r="BX7" s="215"/>
      <c r="BY7" s="215"/>
      <c r="BZ7" s="215"/>
      <c r="CA7" s="215"/>
      <c r="CB7" s="215"/>
      <c r="CC7" s="215"/>
      <c r="CD7" s="215"/>
      <c r="CE7" s="215"/>
      <c r="CF7" s="215"/>
      <c r="CG7" s="215"/>
      <c r="CH7" s="215"/>
      <c r="CI7" s="215"/>
      <c r="CJ7" s="215"/>
      <c r="CK7" s="215"/>
      <c r="CL7" s="215"/>
      <c r="CM7" s="215"/>
      <c r="CN7" s="215"/>
      <c r="CO7" s="215"/>
      <c r="CP7" s="215"/>
      <c r="CQ7" s="215"/>
      <c r="CR7" s="215"/>
      <c r="CS7" s="215"/>
      <c r="CT7" s="215"/>
      <c r="CU7" s="215"/>
      <c r="CV7" s="215"/>
      <c r="CW7" s="215"/>
      <c r="CX7" s="215"/>
      <c r="CY7" s="215"/>
      <c r="CZ7" s="215"/>
      <c r="DA7" s="215"/>
      <c r="DB7" s="215"/>
      <c r="DC7" s="215"/>
      <c r="DD7" s="215"/>
      <c r="DE7" s="215"/>
      <c r="DF7" s="215"/>
      <c r="DG7" s="215"/>
      <c r="DH7" s="215"/>
      <c r="DI7" s="215"/>
      <c r="DJ7" s="215"/>
      <c r="DK7" s="215"/>
      <c r="DL7" s="215"/>
      <c r="DM7" s="215"/>
      <c r="DN7" s="215"/>
      <c r="DO7" s="215"/>
      <c r="DP7" s="215"/>
      <c r="DQ7" s="215"/>
      <c r="DR7" s="215"/>
      <c r="DS7" s="215"/>
      <c r="DT7" s="215"/>
      <c r="DU7" s="215"/>
      <c r="DV7" s="215"/>
      <c r="DW7" s="215"/>
      <c r="DX7" s="215"/>
      <c r="DY7" s="215"/>
      <c r="DZ7" s="215"/>
      <c r="EA7" s="215"/>
      <c r="EB7" s="215"/>
      <c r="EC7" s="215"/>
      <c r="ED7" s="215"/>
      <c r="EE7" s="215"/>
      <c r="EF7" s="215"/>
      <c r="EG7" s="215"/>
      <c r="EH7" s="215"/>
      <c r="EI7" s="215"/>
      <c r="EJ7" s="215"/>
      <c r="EK7" s="215"/>
      <c r="EL7" s="215"/>
      <c r="EM7" s="215"/>
      <c r="EN7" s="215"/>
      <c r="EO7" s="215"/>
      <c r="EP7" s="215"/>
      <c r="EQ7" s="215"/>
      <c r="ER7" s="215"/>
      <c r="ES7" s="215"/>
      <c r="ET7" s="215"/>
      <c r="EU7" s="215"/>
      <c r="EV7" s="215"/>
      <c r="EW7" s="215"/>
      <c r="EX7" s="215"/>
      <c r="EY7" s="215"/>
      <c r="EZ7" s="215"/>
      <c r="FA7" s="215"/>
      <c r="FB7" s="215"/>
      <c r="FC7" s="215"/>
      <c r="FD7" s="215"/>
      <c r="FE7" s="215"/>
      <c r="FF7" s="215"/>
      <c r="FG7" s="215"/>
      <c r="FH7" s="215"/>
      <c r="FI7" s="215"/>
      <c r="FJ7" s="215"/>
      <c r="FK7" s="215"/>
      <c r="FL7" s="215"/>
      <c r="FM7" s="215"/>
      <c r="FN7" s="215"/>
      <c r="FO7" s="215"/>
      <c r="FP7" s="215"/>
      <c r="FQ7" s="215"/>
      <c r="FR7" s="215"/>
      <c r="FS7" s="215"/>
      <c r="FT7" s="215"/>
      <c r="FU7" s="215"/>
      <c r="FV7" s="215"/>
      <c r="FW7" s="215"/>
      <c r="FX7" s="215"/>
      <c r="FY7" s="215"/>
      <c r="FZ7" s="215"/>
      <c r="GA7" s="215"/>
      <c r="GB7" s="215"/>
      <c r="GC7" s="215"/>
      <c r="GD7" s="215"/>
      <c r="GE7" s="215"/>
      <c r="GF7" s="215"/>
      <c r="GG7" s="215"/>
      <c r="GH7" s="215"/>
      <c r="GI7" s="215"/>
      <c r="GJ7" s="215"/>
      <c r="GK7" s="215"/>
      <c r="GL7" s="215"/>
      <c r="GM7" s="215"/>
      <c r="GN7" s="215"/>
      <c r="GO7" s="215"/>
      <c r="GP7" s="215"/>
      <c r="GQ7" s="215"/>
      <c r="GR7" s="215"/>
      <c r="GS7" s="215"/>
      <c r="GT7" s="215"/>
      <c r="GU7" s="215"/>
      <c r="GV7" s="215"/>
      <c r="GW7" s="215"/>
      <c r="GX7" s="215"/>
      <c r="GY7" s="215"/>
      <c r="GZ7" s="215"/>
      <c r="HA7" s="215"/>
      <c r="HB7" s="215"/>
      <c r="HC7" s="215"/>
      <c r="HD7" s="215"/>
      <c r="HE7" s="215"/>
      <c r="HF7" s="215"/>
      <c r="HG7" s="215"/>
      <c r="HH7" s="215"/>
      <c r="HI7" s="215"/>
      <c r="HJ7" s="215"/>
      <c r="HK7" s="215"/>
      <c r="HL7" s="215"/>
      <c r="HM7" s="215"/>
      <c r="HN7" s="215"/>
      <c r="HO7" s="215"/>
      <c r="HP7" s="215"/>
      <c r="HQ7" s="215"/>
      <c r="HR7" s="215"/>
      <c r="HS7" s="215"/>
      <c r="HT7" s="215"/>
      <c r="HU7" s="215"/>
      <c r="HV7" s="215"/>
      <c r="HW7" s="215"/>
    </row>
    <row r="8" spans="1:231" s="245" customFormat="1" ht="13.5" thickBot="1" x14ac:dyDescent="0.25">
      <c r="A8" s="115" t="s">
        <v>44</v>
      </c>
      <c r="B8" s="244"/>
      <c r="C8" s="249" t="s">
        <v>46</v>
      </c>
      <c r="D8" s="249" t="s">
        <v>39</v>
      </c>
      <c r="E8" s="249" t="s">
        <v>12</v>
      </c>
      <c r="F8" s="249" t="s">
        <v>40</v>
      </c>
      <c r="G8" s="249" t="s">
        <v>41</v>
      </c>
      <c r="H8" s="253" t="s">
        <v>68</v>
      </c>
      <c r="I8" s="254" t="s">
        <v>72</v>
      </c>
      <c r="J8" s="253" t="s">
        <v>67</v>
      </c>
      <c r="K8" s="253" t="s">
        <v>42</v>
      </c>
      <c r="L8" s="255" t="s">
        <v>279</v>
      </c>
      <c r="M8" s="249" t="s">
        <v>14</v>
      </c>
      <c r="N8" s="249" t="s">
        <v>13</v>
      </c>
      <c r="O8" s="215"/>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215"/>
      <c r="CG8" s="215"/>
      <c r="CH8" s="215"/>
      <c r="CI8" s="215"/>
      <c r="CJ8" s="215"/>
      <c r="CK8" s="215"/>
      <c r="CL8" s="215"/>
      <c r="CM8" s="215"/>
      <c r="CN8" s="215"/>
      <c r="CO8" s="215"/>
      <c r="CP8" s="215"/>
      <c r="CQ8" s="215"/>
      <c r="CR8" s="215"/>
      <c r="CS8" s="215"/>
      <c r="CT8" s="215"/>
      <c r="CU8" s="215"/>
      <c r="CV8" s="215"/>
      <c r="CW8" s="215"/>
      <c r="CX8" s="215"/>
      <c r="CY8" s="215"/>
      <c r="CZ8" s="215"/>
      <c r="DA8" s="215"/>
      <c r="DB8" s="215"/>
      <c r="DC8" s="215"/>
      <c r="DD8" s="215"/>
      <c r="DE8" s="215"/>
      <c r="DF8" s="215"/>
      <c r="DG8" s="215"/>
      <c r="DH8" s="215"/>
      <c r="DI8" s="215"/>
      <c r="DJ8" s="215"/>
      <c r="DK8" s="215"/>
      <c r="DL8" s="215"/>
      <c r="DM8" s="215"/>
      <c r="DN8" s="215"/>
      <c r="DO8" s="215"/>
      <c r="DP8" s="215"/>
      <c r="DQ8" s="215"/>
      <c r="DR8" s="215"/>
      <c r="DS8" s="215"/>
      <c r="DT8" s="215"/>
      <c r="DU8" s="215"/>
      <c r="DV8" s="215"/>
      <c r="DW8" s="215"/>
      <c r="DX8" s="215"/>
      <c r="DY8" s="215"/>
      <c r="DZ8" s="215"/>
      <c r="EA8" s="215"/>
      <c r="EB8" s="215"/>
      <c r="EC8" s="215"/>
      <c r="ED8" s="215"/>
      <c r="EE8" s="215"/>
      <c r="EF8" s="215"/>
      <c r="EG8" s="215"/>
      <c r="EH8" s="215"/>
      <c r="EI8" s="215"/>
      <c r="EJ8" s="215"/>
      <c r="EK8" s="215"/>
      <c r="EL8" s="215"/>
      <c r="EM8" s="215"/>
      <c r="EN8" s="215"/>
      <c r="EO8" s="215"/>
      <c r="EP8" s="215"/>
      <c r="EQ8" s="215"/>
      <c r="ER8" s="215"/>
      <c r="ES8" s="215"/>
      <c r="ET8" s="215"/>
      <c r="EU8" s="215"/>
      <c r="EV8" s="215"/>
      <c r="EW8" s="215"/>
      <c r="EX8" s="215"/>
      <c r="EY8" s="215"/>
      <c r="EZ8" s="215"/>
      <c r="FA8" s="215"/>
      <c r="FB8" s="215"/>
      <c r="FC8" s="215"/>
      <c r="FD8" s="215"/>
      <c r="FE8" s="215"/>
      <c r="FF8" s="215"/>
      <c r="FG8" s="215"/>
      <c r="FH8" s="215"/>
      <c r="FI8" s="215"/>
      <c r="FJ8" s="215"/>
      <c r="FK8" s="215"/>
      <c r="FL8" s="215"/>
      <c r="FM8" s="215"/>
      <c r="FN8" s="215"/>
      <c r="FO8" s="215"/>
      <c r="FP8" s="215"/>
      <c r="FQ8" s="215"/>
      <c r="FR8" s="215"/>
      <c r="FS8" s="215"/>
      <c r="FT8" s="215"/>
      <c r="FU8" s="215"/>
      <c r="FV8" s="215"/>
      <c r="FW8" s="215"/>
      <c r="FX8" s="215"/>
      <c r="FY8" s="215"/>
      <c r="FZ8" s="215"/>
      <c r="GA8" s="215"/>
      <c r="GB8" s="215"/>
      <c r="GC8" s="215"/>
      <c r="GD8" s="215"/>
      <c r="GE8" s="215"/>
      <c r="GF8" s="215"/>
      <c r="GG8" s="215"/>
      <c r="GH8" s="215"/>
      <c r="GI8" s="215"/>
      <c r="GJ8" s="215"/>
      <c r="GK8" s="215"/>
      <c r="GL8" s="215"/>
      <c r="GM8" s="215"/>
      <c r="GN8" s="215"/>
      <c r="GO8" s="215"/>
      <c r="GP8" s="215"/>
      <c r="GQ8" s="215"/>
      <c r="GR8" s="215"/>
      <c r="GS8" s="215"/>
      <c r="GT8" s="215"/>
      <c r="GU8" s="215"/>
      <c r="GV8" s="215"/>
      <c r="GW8" s="215"/>
      <c r="GX8" s="215"/>
      <c r="GY8" s="215"/>
      <c r="GZ8" s="215"/>
      <c r="HA8" s="215"/>
      <c r="HB8" s="215"/>
      <c r="HC8" s="215"/>
      <c r="HD8" s="215"/>
      <c r="HE8" s="215"/>
      <c r="HF8" s="215"/>
      <c r="HG8" s="215"/>
      <c r="HH8" s="215"/>
      <c r="HI8" s="215"/>
      <c r="HJ8" s="215"/>
      <c r="HK8" s="215"/>
      <c r="HL8" s="215"/>
      <c r="HM8" s="215"/>
      <c r="HN8" s="215"/>
      <c r="HO8" s="215"/>
      <c r="HP8" s="215"/>
      <c r="HQ8" s="215"/>
      <c r="HR8" s="215"/>
      <c r="HS8" s="215"/>
      <c r="HT8" s="215"/>
      <c r="HU8" s="215"/>
      <c r="HV8" s="215"/>
      <c r="HW8" s="215"/>
    </row>
    <row r="9" spans="1:231" s="245" customFormat="1" ht="12.75" x14ac:dyDescent="0.2">
      <c r="A9" s="89"/>
      <c r="B9" s="246"/>
      <c r="C9" s="256"/>
      <c r="D9" s="256"/>
      <c r="E9" s="256"/>
      <c r="F9" s="256"/>
      <c r="G9" s="256"/>
      <c r="H9" s="161"/>
      <c r="I9" s="257"/>
      <c r="J9" s="258"/>
      <c r="K9" s="258"/>
      <c r="L9" s="161"/>
      <c r="M9" s="256"/>
      <c r="N9" s="256"/>
      <c r="O9" s="215"/>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c r="BQ9" s="215"/>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c r="CV9" s="215"/>
      <c r="CW9" s="215"/>
      <c r="CX9" s="215"/>
      <c r="CY9" s="215"/>
      <c r="CZ9" s="215"/>
      <c r="DA9" s="215"/>
      <c r="DB9" s="215"/>
      <c r="DC9" s="215"/>
      <c r="DD9" s="215"/>
      <c r="DE9" s="215"/>
      <c r="DF9" s="215"/>
      <c r="DG9" s="215"/>
      <c r="DH9" s="215"/>
      <c r="DI9" s="215"/>
      <c r="DJ9" s="215"/>
      <c r="DK9" s="215"/>
      <c r="DL9" s="215"/>
      <c r="DM9" s="215"/>
      <c r="DN9" s="215"/>
      <c r="DO9" s="215"/>
      <c r="DP9" s="215"/>
      <c r="DQ9" s="215"/>
      <c r="DR9" s="215"/>
      <c r="DS9" s="215"/>
      <c r="DT9" s="215"/>
      <c r="DU9" s="215"/>
      <c r="DV9" s="215"/>
      <c r="DW9" s="215"/>
      <c r="DX9" s="215"/>
      <c r="DY9" s="215"/>
      <c r="DZ9" s="215"/>
      <c r="EA9" s="215"/>
      <c r="EB9" s="215"/>
      <c r="EC9" s="215"/>
      <c r="ED9" s="215"/>
      <c r="EE9" s="215"/>
      <c r="EF9" s="215"/>
      <c r="EG9" s="215"/>
      <c r="EH9" s="215"/>
      <c r="EI9" s="215"/>
      <c r="EJ9" s="215"/>
      <c r="EK9" s="215"/>
      <c r="EL9" s="215"/>
      <c r="EM9" s="215"/>
      <c r="EN9" s="215"/>
      <c r="EO9" s="215"/>
      <c r="EP9" s="215"/>
      <c r="EQ9" s="215"/>
      <c r="ER9" s="215"/>
      <c r="ES9" s="215"/>
      <c r="ET9" s="215"/>
      <c r="EU9" s="215"/>
      <c r="EV9" s="215"/>
      <c r="EW9" s="215"/>
      <c r="EX9" s="215"/>
      <c r="EY9" s="215"/>
      <c r="EZ9" s="215"/>
      <c r="FA9" s="215"/>
      <c r="FB9" s="215"/>
      <c r="FC9" s="215"/>
      <c r="FD9" s="215"/>
      <c r="FE9" s="215"/>
      <c r="FF9" s="215"/>
      <c r="FG9" s="215"/>
      <c r="FH9" s="215"/>
      <c r="FI9" s="215"/>
      <c r="FJ9" s="215"/>
      <c r="FK9" s="215"/>
      <c r="FL9" s="215"/>
      <c r="FM9" s="215"/>
      <c r="FN9" s="215"/>
      <c r="FO9" s="215"/>
      <c r="FP9" s="215"/>
      <c r="FQ9" s="215"/>
      <c r="FR9" s="215"/>
      <c r="FS9" s="215"/>
      <c r="FT9" s="215"/>
      <c r="FU9" s="215"/>
      <c r="FV9" s="215"/>
      <c r="FW9" s="215"/>
      <c r="FX9" s="215"/>
      <c r="FY9" s="215"/>
      <c r="FZ9" s="215"/>
      <c r="GA9" s="215"/>
      <c r="GB9" s="215"/>
      <c r="GC9" s="215"/>
      <c r="GD9" s="215"/>
      <c r="GE9" s="215"/>
      <c r="GF9" s="215"/>
      <c r="GG9" s="215"/>
      <c r="GH9" s="215"/>
      <c r="GI9" s="215"/>
      <c r="GJ9" s="215"/>
      <c r="GK9" s="215"/>
      <c r="GL9" s="215"/>
      <c r="GM9" s="215"/>
      <c r="GN9" s="215"/>
      <c r="GO9" s="215"/>
      <c r="GP9" s="215"/>
      <c r="GQ9" s="215"/>
      <c r="GR9" s="215"/>
      <c r="GS9" s="215"/>
      <c r="GT9" s="215"/>
      <c r="GU9" s="215"/>
      <c r="GV9" s="215"/>
      <c r="GW9" s="215"/>
      <c r="GX9" s="215"/>
      <c r="GY9" s="215"/>
      <c r="GZ9" s="215"/>
      <c r="HA9" s="215"/>
      <c r="HB9" s="215"/>
      <c r="HC9" s="215"/>
      <c r="HD9" s="215"/>
      <c r="HE9" s="215"/>
      <c r="HF9" s="215"/>
      <c r="HG9" s="215"/>
      <c r="HH9" s="215"/>
      <c r="HI9" s="215"/>
      <c r="HJ9" s="215"/>
      <c r="HK9" s="215"/>
      <c r="HL9" s="215"/>
      <c r="HM9" s="215"/>
      <c r="HN9" s="215"/>
      <c r="HO9" s="215"/>
      <c r="HP9" s="215"/>
      <c r="HQ9" s="215"/>
      <c r="HR9" s="215"/>
      <c r="HS9" s="215"/>
      <c r="HT9" s="215"/>
      <c r="HU9" s="215"/>
      <c r="HV9" s="215"/>
      <c r="HW9" s="215"/>
    </row>
    <row r="10" spans="1:231" s="215" customFormat="1" ht="14.25" x14ac:dyDescent="0.2">
      <c r="A10" s="130" t="s">
        <v>288</v>
      </c>
      <c r="B10" s="115"/>
      <c r="C10" s="231">
        <v>170.67514949884639</v>
      </c>
      <c r="D10" s="231">
        <v>18.757812224496924</v>
      </c>
      <c r="E10" s="231">
        <v>104.91809803482234</v>
      </c>
      <c r="F10" s="231">
        <v>27.291569697360028</v>
      </c>
      <c r="G10" s="231">
        <v>4.8689536513391545</v>
      </c>
      <c r="H10" s="231">
        <v>14.935945379678223</v>
      </c>
      <c r="I10" s="231">
        <v>16.454221248259685</v>
      </c>
      <c r="J10" s="231">
        <v>8.0401308372178004</v>
      </c>
      <c r="K10" s="231">
        <v>5.4298930126960521</v>
      </c>
      <c r="L10" s="231">
        <v>27.897384208271379</v>
      </c>
      <c r="M10" s="231">
        <v>33.140297433636555</v>
      </c>
      <c r="N10" s="231">
        <v>13.858941805890627</v>
      </c>
    </row>
    <row r="11" spans="1:231" ht="12.75" customHeight="1" x14ac:dyDescent="0.2">
      <c r="C11" s="167"/>
      <c r="D11" s="167"/>
      <c r="E11" s="167"/>
      <c r="F11" s="170"/>
      <c r="G11" s="170"/>
      <c r="H11" s="165"/>
      <c r="I11" s="170"/>
      <c r="J11" s="165"/>
      <c r="K11" s="165"/>
      <c r="L11" s="165"/>
      <c r="M11" s="167"/>
      <c r="N11" s="167"/>
    </row>
    <row r="12" spans="1:231" ht="12.75" customHeight="1" x14ac:dyDescent="0.2">
      <c r="C12" s="167"/>
      <c r="D12" s="167"/>
      <c r="E12" s="167"/>
      <c r="F12" s="170"/>
      <c r="G12" s="170"/>
      <c r="H12" s="165"/>
      <c r="I12" s="170"/>
      <c r="J12" s="165"/>
      <c r="K12" s="165"/>
      <c r="L12" s="165"/>
      <c r="M12" s="167"/>
      <c r="N12" s="167"/>
    </row>
    <row r="13" spans="1:231" s="82" customFormat="1" ht="12.75" x14ac:dyDescent="0.2">
      <c r="A13" s="126">
        <v>1998</v>
      </c>
      <c r="C13" s="167">
        <v>95.461433488964786</v>
      </c>
      <c r="D13" s="167">
        <v>90.81935171469874</v>
      </c>
      <c r="E13" s="167">
        <v>97.866513731088475</v>
      </c>
      <c r="F13" s="167">
        <v>73.871385468446732</v>
      </c>
      <c r="G13" s="167">
        <v>130.0955237200308</v>
      </c>
      <c r="H13" s="167">
        <v>67.007453898593312</v>
      </c>
      <c r="I13" s="167">
        <v>139.94047728304872</v>
      </c>
      <c r="J13" s="167">
        <v>157.00656670264482</v>
      </c>
      <c r="K13" s="167">
        <v>106.04880175263341</v>
      </c>
      <c r="L13" s="167">
        <v>95.771197204170292</v>
      </c>
      <c r="M13" s="167">
        <v>111.86838851098018</v>
      </c>
      <c r="N13" s="167">
        <v>67.122119458078203</v>
      </c>
    </row>
    <row r="14" spans="1:231" s="82" customFormat="1" ht="12.75" x14ac:dyDescent="0.2">
      <c r="A14" s="126">
        <v>1999</v>
      </c>
      <c r="C14" s="167">
        <v>93.801335339142568</v>
      </c>
      <c r="D14" s="167">
        <v>82.028015053175324</v>
      </c>
      <c r="E14" s="167">
        <v>95.275588921281695</v>
      </c>
      <c r="F14" s="167">
        <v>67.483640100571506</v>
      </c>
      <c r="G14" s="167">
        <v>106.40800006751782</v>
      </c>
      <c r="H14" s="167">
        <v>74.35567611992002</v>
      </c>
      <c r="I14" s="167">
        <v>128.73420069461852</v>
      </c>
      <c r="J14" s="167">
        <v>163.92257814126518</v>
      </c>
      <c r="K14" s="167">
        <v>106.77166545359361</v>
      </c>
      <c r="L14" s="167">
        <v>92.809929002851931</v>
      </c>
      <c r="M14" s="167">
        <v>113.05845290864383</v>
      </c>
      <c r="N14" s="167">
        <v>78.908668452722338</v>
      </c>
    </row>
    <row r="15" spans="1:231" s="82" customFormat="1" ht="12.75" x14ac:dyDescent="0.2">
      <c r="A15" s="126">
        <v>2000</v>
      </c>
      <c r="C15" s="167">
        <v>95.651367646622731</v>
      </c>
      <c r="D15" s="167">
        <v>82.664331953647434</v>
      </c>
      <c r="E15" s="167">
        <v>98.053359695532777</v>
      </c>
      <c r="F15" s="167">
        <v>70.800764857321042</v>
      </c>
      <c r="G15" s="167">
        <v>100.7942673542106</v>
      </c>
      <c r="H15" s="167">
        <v>75.067808508815389</v>
      </c>
      <c r="I15" s="167">
        <v>129.25106291652909</v>
      </c>
      <c r="J15" s="167">
        <v>178.11973499490284</v>
      </c>
      <c r="K15" s="167">
        <v>117.38013399034432</v>
      </c>
      <c r="L15" s="167">
        <v>92.08680363503224</v>
      </c>
      <c r="M15" s="167">
        <v>110.55790088587531</v>
      </c>
      <c r="N15" s="167">
        <v>78.306571555229993</v>
      </c>
    </row>
    <row r="16" spans="1:231" s="82" customFormat="1" ht="12.75" x14ac:dyDescent="0.2">
      <c r="A16" s="126">
        <v>2001</v>
      </c>
      <c r="C16" s="167">
        <v>93.301396630195512</v>
      </c>
      <c r="D16" s="167">
        <v>85.306078713523874</v>
      </c>
      <c r="E16" s="167">
        <v>93.361566841706917</v>
      </c>
      <c r="F16" s="167">
        <v>73.261945621756013</v>
      </c>
      <c r="G16" s="167">
        <v>93.956382373839119</v>
      </c>
      <c r="H16" s="167">
        <v>79.488353337226371</v>
      </c>
      <c r="I16" s="167">
        <v>126.43520452824563</v>
      </c>
      <c r="J16" s="167">
        <v>144.20239847494847</v>
      </c>
      <c r="K16" s="167">
        <v>103.36203050783928</v>
      </c>
      <c r="L16" s="167">
        <v>87.984247528561838</v>
      </c>
      <c r="M16" s="167">
        <v>110.2401393232517</v>
      </c>
      <c r="N16" s="167">
        <v>86.873273798926348</v>
      </c>
    </row>
    <row r="17" spans="1:14" s="82" customFormat="1" ht="12.75" x14ac:dyDescent="0.2">
      <c r="A17" s="126">
        <v>2002</v>
      </c>
      <c r="C17" s="167">
        <v>90.389320514705091</v>
      </c>
      <c r="D17" s="167">
        <v>76.121192793491645</v>
      </c>
      <c r="E17" s="167">
        <v>89.981427779550017</v>
      </c>
      <c r="F17" s="167">
        <v>75.37719416588547</v>
      </c>
      <c r="G17" s="167">
        <v>84.641435649722666</v>
      </c>
      <c r="H17" s="167">
        <v>74.561297835143364</v>
      </c>
      <c r="I17" s="167">
        <v>126.82855995646479</v>
      </c>
      <c r="J17" s="167">
        <v>127.58265743440583</v>
      </c>
      <c r="K17" s="167">
        <v>99.637298942416294</v>
      </c>
      <c r="L17" s="167">
        <v>84.242255553557541</v>
      </c>
      <c r="M17" s="167">
        <v>113.19473813094567</v>
      </c>
      <c r="N17" s="167">
        <v>93.412517390117543</v>
      </c>
    </row>
    <row r="18" spans="1:14" s="82" customFormat="1" ht="12.75" x14ac:dyDescent="0.2">
      <c r="A18" s="126">
        <v>2003</v>
      </c>
      <c r="C18" s="167">
        <v>88.406324982555077</v>
      </c>
      <c r="D18" s="167">
        <v>71.213807074267208</v>
      </c>
      <c r="E18" s="167">
        <v>88.002766270592033</v>
      </c>
      <c r="F18" s="167">
        <v>83.924456999777703</v>
      </c>
      <c r="G18" s="167">
        <v>79.803264128756112</v>
      </c>
      <c r="H18" s="167">
        <v>77.869735149842967</v>
      </c>
      <c r="I18" s="167">
        <v>113.33295365526998</v>
      </c>
      <c r="J18" s="167">
        <v>110.90487638250086</v>
      </c>
      <c r="K18" s="167">
        <v>102.64154955827219</v>
      </c>
      <c r="L18" s="167">
        <v>78.926145264534711</v>
      </c>
      <c r="M18" s="167">
        <v>112.33802807149634</v>
      </c>
      <c r="N18" s="167">
        <v>96.313259324775331</v>
      </c>
    </row>
    <row r="19" spans="1:14" s="82" customFormat="1" ht="12.75" x14ac:dyDescent="0.2">
      <c r="A19" s="126">
        <v>2004</v>
      </c>
      <c r="C19" s="167">
        <v>90.043907593232376</v>
      </c>
      <c r="D19" s="167">
        <v>72.834154191406796</v>
      </c>
      <c r="E19" s="167">
        <v>89.573438311933586</v>
      </c>
      <c r="F19" s="167">
        <v>80.156251165034945</v>
      </c>
      <c r="G19" s="167">
        <v>71.702151018805665</v>
      </c>
      <c r="H19" s="167">
        <v>74.693625509605837</v>
      </c>
      <c r="I19" s="167">
        <v>111.63993199236778</v>
      </c>
      <c r="J19" s="167">
        <v>132.13811640531847</v>
      </c>
      <c r="K19" s="167">
        <v>108.54593870332596</v>
      </c>
      <c r="L19" s="167">
        <v>84.86677009373139</v>
      </c>
      <c r="M19" s="167">
        <v>114.30457630822268</v>
      </c>
      <c r="N19" s="167">
        <v>98.18824882689519</v>
      </c>
    </row>
    <row r="20" spans="1:14" s="82" customFormat="1" ht="12.75" x14ac:dyDescent="0.2">
      <c r="A20" s="126">
        <v>2005</v>
      </c>
      <c r="C20" s="167">
        <v>93.544931182450853</v>
      </c>
      <c r="D20" s="167">
        <v>75.850960894297387</v>
      </c>
      <c r="E20" s="167">
        <v>93.77854273748936</v>
      </c>
      <c r="F20" s="167">
        <v>89.491058045999864</v>
      </c>
      <c r="G20" s="167">
        <v>69.405760637585217</v>
      </c>
      <c r="H20" s="167">
        <v>81.228734936569595</v>
      </c>
      <c r="I20" s="167">
        <v>117.91176435506164</v>
      </c>
      <c r="J20" s="167">
        <v>133.2890158489912</v>
      </c>
      <c r="K20" s="167">
        <v>99.01362347794722</v>
      </c>
      <c r="L20" s="167">
        <v>85.496040530380384</v>
      </c>
      <c r="M20" s="167">
        <v>113.12343654155444</v>
      </c>
      <c r="N20" s="167">
        <v>101.1376105660852</v>
      </c>
    </row>
    <row r="21" spans="1:14" s="82" customFormat="1" ht="12.75" x14ac:dyDescent="0.2">
      <c r="A21" s="126">
        <v>2006</v>
      </c>
      <c r="C21" s="167">
        <v>97.144362957106566</v>
      </c>
      <c r="D21" s="167">
        <v>89.461816083611765</v>
      </c>
      <c r="E21" s="167">
        <v>95.764146512413774</v>
      </c>
      <c r="F21" s="167">
        <v>88.692389159676623</v>
      </c>
      <c r="G21" s="167">
        <v>80.327976815823604</v>
      </c>
      <c r="H21" s="167">
        <v>84.807388484730666</v>
      </c>
      <c r="I21" s="167">
        <v>127.87137499312007</v>
      </c>
      <c r="J21" s="167">
        <v>127.09064106394136</v>
      </c>
      <c r="K21" s="167">
        <v>115.21664031911223</v>
      </c>
      <c r="L21" s="167">
        <v>83.231071720541422</v>
      </c>
      <c r="M21" s="167">
        <v>114.88450187681455</v>
      </c>
      <c r="N21" s="167">
        <v>101.10554383589557</v>
      </c>
    </row>
    <row r="22" spans="1:14" s="82" customFormat="1" ht="12.75" x14ac:dyDescent="0.2">
      <c r="A22" s="126">
        <v>2007</v>
      </c>
      <c r="C22" s="167">
        <v>94.362522469670964</v>
      </c>
      <c r="D22" s="167">
        <v>91.54057576130316</v>
      </c>
      <c r="E22" s="167">
        <v>92.422679623824095</v>
      </c>
      <c r="F22" s="167">
        <v>84.907564059371637</v>
      </c>
      <c r="G22" s="167">
        <v>78.738777621015771</v>
      </c>
      <c r="H22" s="167">
        <v>79.443389117414142</v>
      </c>
      <c r="I22" s="167">
        <v>131.32720479248113</v>
      </c>
      <c r="J22" s="167">
        <v>115.1340634790343</v>
      </c>
      <c r="K22" s="167">
        <v>80.084345822369244</v>
      </c>
      <c r="L22" s="167">
        <v>87.0455842344427</v>
      </c>
      <c r="M22" s="167">
        <v>109.9329537453259</v>
      </c>
      <c r="N22" s="167">
        <v>97.995202861747615</v>
      </c>
    </row>
    <row r="23" spans="1:14" s="82" customFormat="1" ht="12.75" x14ac:dyDescent="0.2">
      <c r="A23" s="126">
        <v>2008</v>
      </c>
      <c r="C23" s="167">
        <v>94.999861999363517</v>
      </c>
      <c r="D23" s="167">
        <v>90.545741265636906</v>
      </c>
      <c r="E23" s="167">
        <v>94.189565415391854</v>
      </c>
      <c r="F23" s="167">
        <v>84.263445864821421</v>
      </c>
      <c r="G23" s="167">
        <v>76.87298123650676</v>
      </c>
      <c r="H23" s="167">
        <v>75.962947269033819</v>
      </c>
      <c r="I23" s="167">
        <v>133.80331431029438</v>
      </c>
      <c r="J23" s="167">
        <v>123.58569661738704</v>
      </c>
      <c r="K23" s="167">
        <v>90.943961990003174</v>
      </c>
      <c r="L23" s="167">
        <v>91.252522923207692</v>
      </c>
      <c r="M23" s="167">
        <v>115.22103185384438</v>
      </c>
      <c r="N23" s="167">
        <v>87.495780580866878</v>
      </c>
    </row>
    <row r="24" spans="1:14" s="82" customFormat="1" ht="12.75" x14ac:dyDescent="0.2">
      <c r="A24" s="126">
        <v>2009</v>
      </c>
      <c r="C24" s="167">
        <v>89.490140858629189</v>
      </c>
      <c r="D24" s="167">
        <v>94.205259168656411</v>
      </c>
      <c r="E24" s="167">
        <v>85.02032529477799</v>
      </c>
      <c r="F24" s="167">
        <v>82.715140227536523</v>
      </c>
      <c r="G24" s="167">
        <v>60.521281014366423</v>
      </c>
      <c r="H24" s="167">
        <v>73.954571384851874</v>
      </c>
      <c r="I24" s="167">
        <v>105.52629885365945</v>
      </c>
      <c r="J24" s="167">
        <v>104.83696272008385</v>
      </c>
      <c r="K24" s="167">
        <v>96.096365710043415</v>
      </c>
      <c r="L24" s="167">
        <v>80.799645777000961</v>
      </c>
      <c r="M24" s="167">
        <v>110.34129948231316</v>
      </c>
      <c r="N24" s="167">
        <v>90.3317934268687</v>
      </c>
    </row>
    <row r="25" spans="1:14" s="82" customFormat="1" ht="12.75" x14ac:dyDescent="0.2">
      <c r="A25" s="126">
        <v>2010</v>
      </c>
      <c r="C25" s="167">
        <v>92.381706317758812</v>
      </c>
      <c r="D25" s="167">
        <v>93.019256199047106</v>
      </c>
      <c r="E25" s="167">
        <v>89.771117553755971</v>
      </c>
      <c r="F25" s="167">
        <v>87.114808506164621</v>
      </c>
      <c r="G25" s="167">
        <v>84.629465147646897</v>
      </c>
      <c r="H25" s="167">
        <v>88.99516578908829</v>
      </c>
      <c r="I25" s="167">
        <v>101.83691789385276</v>
      </c>
      <c r="J25" s="167">
        <v>91.735308923711983</v>
      </c>
      <c r="K25" s="167">
        <v>96.255863840437001</v>
      </c>
      <c r="L25" s="167">
        <v>85.518222265859947</v>
      </c>
      <c r="M25" s="167">
        <v>111.79009220725166</v>
      </c>
      <c r="N25" s="167">
        <v>87.622467091941516</v>
      </c>
    </row>
    <row r="26" spans="1:14" s="82" customFormat="1" ht="12.75" x14ac:dyDescent="0.2">
      <c r="A26" s="126">
        <v>2011</v>
      </c>
      <c r="C26" s="167">
        <v>94.27484526693371</v>
      </c>
      <c r="D26" s="167">
        <v>99.119561814682669</v>
      </c>
      <c r="E26" s="167">
        <v>91.598236057443501</v>
      </c>
      <c r="F26" s="167">
        <v>87.024560434777442</v>
      </c>
      <c r="G26" s="167">
        <v>83.126690398444339</v>
      </c>
      <c r="H26" s="167">
        <v>91.20352629488886</v>
      </c>
      <c r="I26" s="167">
        <v>110.39959506018421</v>
      </c>
      <c r="J26" s="167">
        <v>96.560628610574156</v>
      </c>
      <c r="K26" s="167">
        <v>109.41080839871569</v>
      </c>
      <c r="L26" s="167">
        <v>82.645928902118669</v>
      </c>
      <c r="M26" s="167">
        <v>108.49301094493754</v>
      </c>
      <c r="N26" s="167">
        <v>88.098713254075122</v>
      </c>
    </row>
    <row r="27" spans="1:14" s="82" customFormat="1" ht="12.75" x14ac:dyDescent="0.2">
      <c r="A27" s="126">
        <v>2012</v>
      </c>
      <c r="C27" s="167">
        <v>95.995745092392426</v>
      </c>
      <c r="D27" s="167">
        <v>107.22957896888261</v>
      </c>
      <c r="E27" s="167">
        <v>93.170008553613457</v>
      </c>
      <c r="F27" s="167">
        <v>89.710201442285253</v>
      </c>
      <c r="G27" s="167">
        <v>75.190777295612108</v>
      </c>
      <c r="H27" s="167">
        <v>94.534194748447206</v>
      </c>
      <c r="I27" s="167">
        <v>112.79968048826683</v>
      </c>
      <c r="J27" s="167">
        <v>106.43153670065719</v>
      </c>
      <c r="K27" s="167">
        <v>91.875029082623371</v>
      </c>
      <c r="L27" s="167">
        <v>84.399769762650578</v>
      </c>
      <c r="M27" s="167">
        <v>106.87677839256989</v>
      </c>
      <c r="N27" s="167">
        <v>84.352799777454194</v>
      </c>
    </row>
    <row r="28" spans="1:14" s="82" customFormat="1" ht="12.75" x14ac:dyDescent="0.2">
      <c r="A28" s="126">
        <v>2013</v>
      </c>
      <c r="C28" s="167">
        <v>98.117421844494402</v>
      </c>
      <c r="D28" s="167">
        <v>108.35839669392377</v>
      </c>
      <c r="E28" s="167">
        <v>95.479462596552295</v>
      </c>
      <c r="F28" s="167">
        <v>91.652540426015463</v>
      </c>
      <c r="G28" s="167">
        <v>85.771633015990801</v>
      </c>
      <c r="H28" s="167">
        <v>86.607510753034646</v>
      </c>
      <c r="I28" s="167">
        <v>117.44568062631103</v>
      </c>
      <c r="J28" s="167">
        <v>103.7051437638885</v>
      </c>
      <c r="K28" s="167">
        <v>97.747432267223061</v>
      </c>
      <c r="L28" s="167">
        <v>90.345434661803651</v>
      </c>
      <c r="M28" s="167">
        <v>111.82076655851328</v>
      </c>
      <c r="N28" s="167">
        <v>83.061956828422225</v>
      </c>
    </row>
    <row r="29" spans="1:14" ht="12.75" customHeight="1" x14ac:dyDescent="0.2">
      <c r="A29" s="126">
        <v>2014</v>
      </c>
      <c r="C29" s="167">
        <v>102.12183912302379</v>
      </c>
      <c r="D29" s="167">
        <v>121.93400250409373</v>
      </c>
      <c r="E29" s="167">
        <v>101.09979216711865</v>
      </c>
      <c r="F29" s="167">
        <v>94.811140435210575</v>
      </c>
      <c r="G29" s="167">
        <v>93.264637909911499</v>
      </c>
      <c r="H29" s="167">
        <v>87.629060844230906</v>
      </c>
      <c r="I29" s="167">
        <v>123.57252166030072</v>
      </c>
      <c r="J29" s="167">
        <v>113.76995164237081</v>
      </c>
      <c r="K29" s="167">
        <v>101.44673987077566</v>
      </c>
      <c r="L29" s="167">
        <v>99.488416015535279</v>
      </c>
      <c r="M29" s="167">
        <v>104.04644248666892</v>
      </c>
      <c r="N29" s="167">
        <v>83.849964337228812</v>
      </c>
    </row>
    <row r="30" spans="1:14" ht="12.75" customHeight="1" x14ac:dyDescent="0.2">
      <c r="A30" s="126">
        <v>2015</v>
      </c>
      <c r="C30" s="167">
        <v>101.94416268919909</v>
      </c>
      <c r="D30" s="167">
        <v>112.68375056364916</v>
      </c>
      <c r="E30" s="167">
        <v>101.1839938476396</v>
      </c>
      <c r="F30" s="167">
        <v>98.779742064934368</v>
      </c>
      <c r="G30" s="167">
        <v>92.986674649299886</v>
      </c>
      <c r="H30" s="167">
        <v>98.591793771156091</v>
      </c>
      <c r="I30" s="167">
        <v>113.78700786655358</v>
      </c>
      <c r="J30" s="167">
        <v>99.636678576314821</v>
      </c>
      <c r="K30" s="167">
        <v>97.475951117821509</v>
      </c>
      <c r="L30" s="167">
        <v>100.33780113405099</v>
      </c>
      <c r="M30" s="167">
        <v>103.95280558840773</v>
      </c>
      <c r="N30" s="167">
        <v>90.899855634595738</v>
      </c>
    </row>
    <row r="31" spans="1:14" ht="12.75" customHeight="1" x14ac:dyDescent="0.2">
      <c r="A31" s="126">
        <v>2016</v>
      </c>
      <c r="C31" s="167">
        <v>100</v>
      </c>
      <c r="D31" s="167">
        <v>99.999999999999986</v>
      </c>
      <c r="E31" s="167">
        <v>99.999999999999986</v>
      </c>
      <c r="F31" s="167">
        <v>99.999999999999972</v>
      </c>
      <c r="G31" s="167">
        <v>100</v>
      </c>
      <c r="H31" s="167">
        <v>100</v>
      </c>
      <c r="I31" s="167">
        <v>100</v>
      </c>
      <c r="J31" s="167">
        <v>100</v>
      </c>
      <c r="K31" s="167">
        <v>100</v>
      </c>
      <c r="L31" s="167">
        <v>100</v>
      </c>
      <c r="M31" s="167">
        <v>100</v>
      </c>
      <c r="N31" s="167">
        <v>100</v>
      </c>
    </row>
    <row r="32" spans="1:14" ht="12.75" customHeight="1" x14ac:dyDescent="0.2">
      <c r="A32" s="126">
        <v>2017</v>
      </c>
      <c r="C32" s="167">
        <v>102.00426073007624</v>
      </c>
      <c r="D32" s="167">
        <v>105.06317788320854</v>
      </c>
      <c r="E32" s="167">
        <v>101.88782004475726</v>
      </c>
      <c r="F32" s="167">
        <v>98.394199416524458</v>
      </c>
      <c r="G32" s="167">
        <v>93.071611176373906</v>
      </c>
      <c r="H32" s="167">
        <v>99.384521727521545</v>
      </c>
      <c r="I32" s="167">
        <v>101.44324971026951</v>
      </c>
      <c r="J32" s="167">
        <v>109.9227955671381</v>
      </c>
      <c r="K32" s="167">
        <v>118.49515697072341</v>
      </c>
      <c r="L32" s="167">
        <v>102.89855239317542</v>
      </c>
      <c r="M32" s="167">
        <v>100.74044494953607</v>
      </c>
      <c r="N32" s="167">
        <v>101.76768223765451</v>
      </c>
    </row>
    <row r="33" spans="1:14" ht="12.75" customHeight="1" x14ac:dyDescent="0.2">
      <c r="A33" s="126">
        <v>2018</v>
      </c>
      <c r="C33" s="167">
        <v>104.82636485854445</v>
      </c>
      <c r="D33" s="167">
        <v>105.08010161175903</v>
      </c>
      <c r="E33" s="167">
        <v>105.42170150579733</v>
      </c>
      <c r="F33" s="167">
        <v>104.07065063365268</v>
      </c>
      <c r="G33" s="167">
        <v>92.611480351916327</v>
      </c>
      <c r="H33" s="167">
        <v>103.02282358115934</v>
      </c>
      <c r="I33" s="167">
        <v>100.09019693509244</v>
      </c>
      <c r="J33" s="167">
        <v>127.31014544671321</v>
      </c>
      <c r="K33" s="167">
        <v>106.7776619202784</v>
      </c>
      <c r="L33" s="167">
        <v>106.83586449767084</v>
      </c>
      <c r="M33" s="167">
        <v>103.74137377177772</v>
      </c>
      <c r="N33" s="167">
        <v>102.57049088390319</v>
      </c>
    </row>
    <row r="34" spans="1:14" ht="12.75" customHeight="1" x14ac:dyDescent="0.2">
      <c r="C34" s="167"/>
      <c r="D34" s="167"/>
      <c r="E34" s="167"/>
      <c r="F34" s="167"/>
      <c r="G34" s="167"/>
      <c r="H34" s="167"/>
      <c r="I34" s="167"/>
      <c r="J34" s="167"/>
      <c r="K34" s="167"/>
      <c r="L34" s="167"/>
      <c r="M34" s="167"/>
      <c r="N34" s="167"/>
    </row>
    <row r="35" spans="1:14" ht="12.75" customHeight="1" x14ac:dyDescent="0.2">
      <c r="A35" s="126" t="s">
        <v>17</v>
      </c>
      <c r="B35" s="126"/>
      <c r="C35" s="165"/>
      <c r="D35" s="165"/>
      <c r="E35" s="167"/>
      <c r="F35" s="167"/>
      <c r="G35" s="167"/>
      <c r="H35" s="167"/>
      <c r="I35" s="167"/>
      <c r="J35" s="167"/>
      <c r="K35" s="167"/>
      <c r="L35" s="167"/>
      <c r="M35" s="165"/>
      <c r="N35" s="165"/>
    </row>
    <row r="36" spans="1:14" ht="26.25" customHeight="1" x14ac:dyDescent="0.2">
      <c r="A36" s="126">
        <v>1998</v>
      </c>
      <c r="B36" s="90" t="s">
        <v>3</v>
      </c>
      <c r="C36" s="165">
        <v>96.744388171304436</v>
      </c>
      <c r="D36" s="165">
        <v>91.326871589715722</v>
      </c>
      <c r="E36" s="165">
        <v>99.850416820074926</v>
      </c>
      <c r="F36" s="165">
        <v>73.480414727747956</v>
      </c>
      <c r="G36" s="165">
        <v>142.50782298743675</v>
      </c>
      <c r="H36" s="165">
        <v>68.791420048805477</v>
      </c>
      <c r="I36" s="165">
        <v>144.22880244149482</v>
      </c>
      <c r="J36" s="165">
        <v>155.30009337230229</v>
      </c>
      <c r="K36" s="165">
        <v>107.29666027382993</v>
      </c>
      <c r="L36" s="165">
        <v>99.829846502865834</v>
      </c>
      <c r="M36" s="165">
        <v>110.51526958541149</v>
      </c>
      <c r="N36" s="165">
        <v>65.838603759280389</v>
      </c>
    </row>
    <row r="37" spans="1:14" ht="12.75" customHeight="1" x14ac:dyDescent="0.2">
      <c r="B37" s="90" t="s">
        <v>4</v>
      </c>
      <c r="C37" s="165">
        <v>96.857448075378841</v>
      </c>
      <c r="D37" s="165">
        <v>94.109351255434007</v>
      </c>
      <c r="E37" s="165">
        <v>99.793037284518604</v>
      </c>
      <c r="F37" s="165">
        <v>75.112789958847799</v>
      </c>
      <c r="G37" s="165">
        <v>140.00033464397634</v>
      </c>
      <c r="H37" s="165">
        <v>72.186882572835472</v>
      </c>
      <c r="I37" s="165">
        <v>142.88178708843151</v>
      </c>
      <c r="J37" s="165">
        <v>154.13464544770204</v>
      </c>
      <c r="K37" s="165">
        <v>114.63389825753922</v>
      </c>
      <c r="L37" s="165">
        <v>95.61333981019709</v>
      </c>
      <c r="M37" s="165">
        <v>111.14132719723146</v>
      </c>
      <c r="N37" s="165">
        <v>63.881159669952197</v>
      </c>
    </row>
    <row r="38" spans="1:14" ht="12.75" customHeight="1" x14ac:dyDescent="0.2">
      <c r="B38" s="90" t="s">
        <v>1</v>
      </c>
      <c r="C38" s="165">
        <v>94.149465906072336</v>
      </c>
      <c r="D38" s="165">
        <v>87.31216422947881</v>
      </c>
      <c r="E38" s="165">
        <v>96.591269126470422</v>
      </c>
      <c r="F38" s="165">
        <v>73.548328021234667</v>
      </c>
      <c r="G38" s="165">
        <v>120.89520360840609</v>
      </c>
      <c r="H38" s="165">
        <v>63.93449429419276</v>
      </c>
      <c r="I38" s="165">
        <v>137.52390672881793</v>
      </c>
      <c r="J38" s="165">
        <v>158.23889252745599</v>
      </c>
      <c r="K38" s="165">
        <v>108.92396498074388</v>
      </c>
      <c r="L38" s="165">
        <v>94.298650287584451</v>
      </c>
      <c r="M38" s="165">
        <v>111.38440913845675</v>
      </c>
      <c r="N38" s="165">
        <v>67.10074670290328</v>
      </c>
    </row>
    <row r="39" spans="1:14" ht="12.75" customHeight="1" x14ac:dyDescent="0.2">
      <c r="B39" s="90" t="s">
        <v>2</v>
      </c>
      <c r="C39" s="165">
        <v>94.094431803103518</v>
      </c>
      <c r="D39" s="165">
        <v>90.529019784166366</v>
      </c>
      <c r="E39" s="165">
        <v>95.231331693289945</v>
      </c>
      <c r="F39" s="165">
        <v>73.344009165956464</v>
      </c>
      <c r="G39" s="165">
        <v>116.97873364030394</v>
      </c>
      <c r="H39" s="165">
        <v>63.11701867853953</v>
      </c>
      <c r="I39" s="165">
        <v>135.12741287345065</v>
      </c>
      <c r="J39" s="165">
        <v>160.35263546311899</v>
      </c>
      <c r="K39" s="165">
        <v>93.340683498420631</v>
      </c>
      <c r="L39" s="165">
        <v>93.34295221603378</v>
      </c>
      <c r="M39" s="165">
        <v>114.43254812282102</v>
      </c>
      <c r="N39" s="165">
        <v>71.667967700176931</v>
      </c>
    </row>
    <row r="40" spans="1:14" ht="26.25" customHeight="1" x14ac:dyDescent="0.2">
      <c r="A40" s="126">
        <v>1999</v>
      </c>
      <c r="B40" s="90" t="s">
        <v>3</v>
      </c>
      <c r="C40" s="165">
        <v>94.768739761856835</v>
      </c>
      <c r="D40" s="165">
        <v>85.563250529805615</v>
      </c>
      <c r="E40" s="165">
        <v>96.670031138062328</v>
      </c>
      <c r="F40" s="165">
        <v>68.640971978976239</v>
      </c>
      <c r="G40" s="165">
        <v>113.09613557707716</v>
      </c>
      <c r="H40" s="165">
        <v>71.041115851066493</v>
      </c>
      <c r="I40" s="165">
        <v>134.30000344324912</v>
      </c>
      <c r="J40" s="165">
        <v>171.12821680556706</v>
      </c>
      <c r="K40" s="165">
        <v>99.050203538342743</v>
      </c>
      <c r="L40" s="165">
        <v>93.494519854772165</v>
      </c>
      <c r="M40" s="165">
        <v>112.84872098256749</v>
      </c>
      <c r="N40" s="165">
        <v>74.335475927760413</v>
      </c>
    </row>
    <row r="41" spans="1:14" ht="12.75" customHeight="1" x14ac:dyDescent="0.2">
      <c r="B41" s="90" t="s">
        <v>4</v>
      </c>
      <c r="C41" s="165">
        <v>92.681226673828633</v>
      </c>
      <c r="D41" s="165">
        <v>81.042909765963543</v>
      </c>
      <c r="E41" s="165">
        <v>94.475743605589642</v>
      </c>
      <c r="F41" s="165">
        <v>67.207002113514221</v>
      </c>
      <c r="G41" s="165">
        <v>112.6286136059264</v>
      </c>
      <c r="H41" s="165">
        <v>72.286567004291285</v>
      </c>
      <c r="I41" s="165">
        <v>129.26815265344686</v>
      </c>
      <c r="J41" s="165">
        <v>163.56482830568754</v>
      </c>
      <c r="K41" s="165">
        <v>99.171468934315442</v>
      </c>
      <c r="L41" s="165">
        <v>91.447878934853733</v>
      </c>
      <c r="M41" s="165">
        <v>111.77129794425755</v>
      </c>
      <c r="N41" s="165">
        <v>74.864829463548674</v>
      </c>
    </row>
    <row r="42" spans="1:14" ht="12.75" customHeight="1" x14ac:dyDescent="0.2">
      <c r="B42" s="90" t="s">
        <v>1</v>
      </c>
      <c r="C42" s="165">
        <v>93.352238932221795</v>
      </c>
      <c r="D42" s="165">
        <v>80.390933792694497</v>
      </c>
      <c r="E42" s="165">
        <v>94.410602760268347</v>
      </c>
      <c r="F42" s="165">
        <v>65.946055708404415</v>
      </c>
      <c r="G42" s="165">
        <v>100.1088064174188</v>
      </c>
      <c r="H42" s="165">
        <v>77.588576890691556</v>
      </c>
      <c r="I42" s="165">
        <v>128.00877680094922</v>
      </c>
      <c r="J42" s="165">
        <v>157.90861196963988</v>
      </c>
      <c r="K42" s="165">
        <v>110.21912869129986</v>
      </c>
      <c r="L42" s="165">
        <v>92.543891257699059</v>
      </c>
      <c r="M42" s="165">
        <v>112.24504746016251</v>
      </c>
      <c r="N42" s="165">
        <v>83.855549579231194</v>
      </c>
    </row>
    <row r="43" spans="1:14" ht="12.75" customHeight="1" x14ac:dyDescent="0.2">
      <c r="B43" s="90" t="s">
        <v>2</v>
      </c>
      <c r="C43" s="165">
        <v>94.40313598866301</v>
      </c>
      <c r="D43" s="165">
        <v>81.114966124237611</v>
      </c>
      <c r="E43" s="165">
        <v>95.545978181206436</v>
      </c>
      <c r="F43" s="165">
        <v>68.140530601391177</v>
      </c>
      <c r="G43" s="165">
        <v>99.798444669648916</v>
      </c>
      <c r="H43" s="165">
        <v>76.506444733630786</v>
      </c>
      <c r="I43" s="165">
        <v>123.35986988082892</v>
      </c>
      <c r="J43" s="165">
        <v>163.0886554841662</v>
      </c>
      <c r="K43" s="165">
        <v>118.64586065041641</v>
      </c>
      <c r="L43" s="165">
        <v>93.753425964082808</v>
      </c>
      <c r="M43" s="165">
        <v>115.36874524758775</v>
      </c>
      <c r="N43" s="165">
        <v>82.578818840349072</v>
      </c>
    </row>
    <row r="44" spans="1:14" ht="26.25" customHeight="1" x14ac:dyDescent="0.2">
      <c r="A44" s="126">
        <v>2000</v>
      </c>
      <c r="B44" s="90" t="s">
        <v>3</v>
      </c>
      <c r="C44" s="165">
        <v>94.769887157685488</v>
      </c>
      <c r="D44" s="165">
        <v>81.884339225267709</v>
      </c>
      <c r="E44" s="165">
        <v>97.057124275753608</v>
      </c>
      <c r="F44" s="165">
        <v>72.425665101329074</v>
      </c>
      <c r="G44" s="165">
        <v>104.54105376494526</v>
      </c>
      <c r="H44" s="165">
        <v>72.58447680958794</v>
      </c>
      <c r="I44" s="165">
        <v>128.45798186900186</v>
      </c>
      <c r="J44" s="165">
        <v>167.56095454232988</v>
      </c>
      <c r="K44" s="165">
        <v>120.5934733864614</v>
      </c>
      <c r="L44" s="165">
        <v>91.568438986062844</v>
      </c>
      <c r="M44" s="165">
        <v>110.99036671105056</v>
      </c>
      <c r="N44" s="165">
        <v>77.123774860748455</v>
      </c>
    </row>
    <row r="45" spans="1:14" ht="12.75" customHeight="1" x14ac:dyDescent="0.2">
      <c r="B45" s="90" t="s">
        <v>4</v>
      </c>
      <c r="C45" s="165">
        <v>96.224062945465803</v>
      </c>
      <c r="D45" s="165">
        <v>82.918571503628556</v>
      </c>
      <c r="E45" s="165">
        <v>98.43831269530952</v>
      </c>
      <c r="F45" s="165">
        <v>68.132612736730096</v>
      </c>
      <c r="G45" s="165">
        <v>107.42949939588992</v>
      </c>
      <c r="H45" s="165">
        <v>72.512822799351639</v>
      </c>
      <c r="I45" s="165">
        <v>128.14454855793196</v>
      </c>
      <c r="J45" s="165">
        <v>184.68535624184702</v>
      </c>
      <c r="K45" s="165">
        <v>113.96005948684805</v>
      </c>
      <c r="L45" s="165">
        <v>95.508685250605211</v>
      </c>
      <c r="M45" s="165">
        <v>112.2194727816826</v>
      </c>
      <c r="N45" s="165">
        <v>80.038436362420555</v>
      </c>
    </row>
    <row r="46" spans="1:14" ht="12.75" customHeight="1" x14ac:dyDescent="0.2">
      <c r="B46" s="90" t="s">
        <v>1</v>
      </c>
      <c r="C46" s="165">
        <v>95.598154002229364</v>
      </c>
      <c r="D46" s="165">
        <v>82.3755369746642</v>
      </c>
      <c r="E46" s="165">
        <v>98.130408471660047</v>
      </c>
      <c r="F46" s="165">
        <v>70.455406059147094</v>
      </c>
      <c r="G46" s="165">
        <v>96.632726393069788</v>
      </c>
      <c r="H46" s="165">
        <v>78.846557830169118</v>
      </c>
      <c r="I46" s="165">
        <v>127.48343044620724</v>
      </c>
      <c r="J46" s="165">
        <v>182.51442462739672</v>
      </c>
      <c r="K46" s="165">
        <v>114.83592808328613</v>
      </c>
      <c r="L46" s="165">
        <v>90.496493762421593</v>
      </c>
      <c r="M46" s="165">
        <v>111.03135685374033</v>
      </c>
      <c r="N46" s="165">
        <v>76.639696872967107</v>
      </c>
    </row>
    <row r="47" spans="1:14" ht="12.75" customHeight="1" x14ac:dyDescent="0.2">
      <c r="B47" s="90" t="s">
        <v>2</v>
      </c>
      <c r="C47" s="165">
        <v>96.013366481110253</v>
      </c>
      <c r="D47" s="165">
        <v>83.478880111029241</v>
      </c>
      <c r="E47" s="165">
        <v>98.58759333940796</v>
      </c>
      <c r="F47" s="165">
        <v>72.189375532077904</v>
      </c>
      <c r="G47" s="165">
        <v>94.573789862937488</v>
      </c>
      <c r="H47" s="165">
        <v>76.327376596152888</v>
      </c>
      <c r="I47" s="165">
        <v>132.91829079297531</v>
      </c>
      <c r="J47" s="165">
        <v>177.71820456803772</v>
      </c>
      <c r="K47" s="165">
        <v>120.13107500478168</v>
      </c>
      <c r="L47" s="165">
        <v>90.773596541039296</v>
      </c>
      <c r="M47" s="165">
        <v>107.99040719702774</v>
      </c>
      <c r="N47" s="165">
        <v>79.424378124783857</v>
      </c>
    </row>
    <row r="48" spans="1:14" ht="26.25" customHeight="1" x14ac:dyDescent="0.2">
      <c r="A48" s="126">
        <v>2001</v>
      </c>
      <c r="B48" s="90" t="s">
        <v>3</v>
      </c>
      <c r="C48" s="165">
        <v>95.112676146046496</v>
      </c>
      <c r="D48" s="165">
        <v>84.07081119599529</v>
      </c>
      <c r="E48" s="165">
        <v>96.874648712993704</v>
      </c>
      <c r="F48" s="165">
        <v>71.799299656679736</v>
      </c>
      <c r="G48" s="165">
        <v>98.251859184252439</v>
      </c>
      <c r="H48" s="165">
        <v>83.46706778765359</v>
      </c>
      <c r="I48" s="165">
        <v>127.13134785814171</v>
      </c>
      <c r="J48" s="165">
        <v>163.341481458267</v>
      </c>
      <c r="K48" s="165">
        <v>110.35768056318199</v>
      </c>
      <c r="L48" s="165">
        <v>90.690020090398448</v>
      </c>
      <c r="M48" s="165">
        <v>109.98763094061231</v>
      </c>
      <c r="N48" s="165">
        <v>80.522557982787234</v>
      </c>
    </row>
    <row r="49" spans="1:14" ht="12.75" customHeight="1" x14ac:dyDescent="0.2">
      <c r="B49" s="90" t="s">
        <v>4</v>
      </c>
      <c r="C49" s="165">
        <v>94.196295141915456</v>
      </c>
      <c r="D49" s="165">
        <v>85.005844481764726</v>
      </c>
      <c r="E49" s="165">
        <v>94.465359250663454</v>
      </c>
      <c r="F49" s="165">
        <v>74.094218008199761</v>
      </c>
      <c r="G49" s="165">
        <v>95.028813767750037</v>
      </c>
      <c r="H49" s="165">
        <v>77.592955685185785</v>
      </c>
      <c r="I49" s="165">
        <v>129.39665676872897</v>
      </c>
      <c r="J49" s="165">
        <v>148.34444898787496</v>
      </c>
      <c r="K49" s="165">
        <v>108.69727453263917</v>
      </c>
      <c r="L49" s="165">
        <v>88.128659325757027</v>
      </c>
      <c r="M49" s="165">
        <v>110.37503371634439</v>
      </c>
      <c r="N49" s="165">
        <v>88.453776090407757</v>
      </c>
    </row>
    <row r="50" spans="1:14" ht="12.75" customHeight="1" x14ac:dyDescent="0.2">
      <c r="B50" s="90" t="s">
        <v>1</v>
      </c>
      <c r="C50" s="165">
        <v>92.263471338168458</v>
      </c>
      <c r="D50" s="165">
        <v>86.448234427209073</v>
      </c>
      <c r="E50" s="165">
        <v>91.209291536367758</v>
      </c>
      <c r="F50" s="165">
        <v>72.453384500434197</v>
      </c>
      <c r="G50" s="165">
        <v>92.99684048571369</v>
      </c>
      <c r="H50" s="165">
        <v>75.669979029110621</v>
      </c>
      <c r="I50" s="165">
        <v>126.34812763692558</v>
      </c>
      <c r="J50" s="165">
        <v>138.45045131381519</v>
      </c>
      <c r="K50" s="165">
        <v>98.674337684658411</v>
      </c>
      <c r="L50" s="165">
        <v>86.026049115625099</v>
      </c>
      <c r="M50" s="165">
        <v>111.50797720724361</v>
      </c>
      <c r="N50" s="165">
        <v>90.030497730183185</v>
      </c>
    </row>
    <row r="51" spans="1:14" ht="12.75" customHeight="1" x14ac:dyDescent="0.2">
      <c r="B51" s="90" t="s">
        <v>2</v>
      </c>
      <c r="C51" s="165">
        <v>91.633143894651639</v>
      </c>
      <c r="D51" s="165">
        <v>85.699424749126408</v>
      </c>
      <c r="E51" s="165">
        <v>90.896967866802768</v>
      </c>
      <c r="F51" s="165">
        <v>74.700880321710386</v>
      </c>
      <c r="G51" s="165">
        <v>89.548016057640353</v>
      </c>
      <c r="H51" s="165">
        <v>81.223410846955517</v>
      </c>
      <c r="I51" s="165">
        <v>122.86468584918626</v>
      </c>
      <c r="J51" s="165">
        <v>126.67321213983681</v>
      </c>
      <c r="K51" s="165">
        <v>95.718829250877576</v>
      </c>
      <c r="L51" s="165">
        <v>87.09226158246679</v>
      </c>
      <c r="M51" s="165">
        <v>109.08991542880646</v>
      </c>
      <c r="N51" s="165">
        <v>88.486263392327189</v>
      </c>
    </row>
    <row r="52" spans="1:14" ht="26.25" customHeight="1" x14ac:dyDescent="0.2">
      <c r="A52" s="126">
        <v>2002</v>
      </c>
      <c r="B52" s="90" t="s">
        <v>3</v>
      </c>
      <c r="C52" s="165">
        <v>90.46314791526305</v>
      </c>
      <c r="D52" s="165">
        <v>81.307309185968634</v>
      </c>
      <c r="E52" s="165">
        <v>89.68950331030706</v>
      </c>
      <c r="F52" s="165">
        <v>71.069742385737214</v>
      </c>
      <c r="G52" s="165">
        <v>83.210746812944436</v>
      </c>
      <c r="H52" s="165">
        <v>80.239588930613749</v>
      </c>
      <c r="I52" s="165">
        <v>126.92363580246811</v>
      </c>
      <c r="J52" s="165">
        <v>126.6418914011315</v>
      </c>
      <c r="K52" s="165">
        <v>94.409858170590169</v>
      </c>
      <c r="L52" s="165">
        <v>85.808852573253844</v>
      </c>
      <c r="M52" s="165">
        <v>111.26689468598575</v>
      </c>
      <c r="N52" s="165">
        <v>89.891634311399869</v>
      </c>
    </row>
    <row r="53" spans="1:14" ht="12.75" customHeight="1" x14ac:dyDescent="0.2">
      <c r="B53" s="90" t="s">
        <v>4</v>
      </c>
      <c r="C53" s="165">
        <v>90.984705367819927</v>
      </c>
      <c r="D53" s="165">
        <v>77.977142910268867</v>
      </c>
      <c r="E53" s="165">
        <v>90.485364399825642</v>
      </c>
      <c r="F53" s="165">
        <v>74.232607961836749</v>
      </c>
      <c r="G53" s="165">
        <v>91.769232785349018</v>
      </c>
      <c r="H53" s="165">
        <v>74.542127508214719</v>
      </c>
      <c r="I53" s="165">
        <v>127.98374561734003</v>
      </c>
      <c r="J53" s="165">
        <v>132.54245511305442</v>
      </c>
      <c r="K53" s="165">
        <v>97.034801327111481</v>
      </c>
      <c r="L53" s="165">
        <v>84.090069241127281</v>
      </c>
      <c r="M53" s="165">
        <v>115.01512109262583</v>
      </c>
      <c r="N53" s="165">
        <v>91.296481099778745</v>
      </c>
    </row>
    <row r="54" spans="1:14" ht="12.75" customHeight="1" x14ac:dyDescent="0.2">
      <c r="B54" s="90" t="s">
        <v>1</v>
      </c>
      <c r="C54" s="165">
        <v>91.276996427269552</v>
      </c>
      <c r="D54" s="165">
        <v>74.190020673486899</v>
      </c>
      <c r="E54" s="165">
        <v>91.003329214622781</v>
      </c>
      <c r="F54" s="165">
        <v>78.343276797112452</v>
      </c>
      <c r="G54" s="165">
        <v>81.539773758855247</v>
      </c>
      <c r="H54" s="165">
        <v>72.867561165081554</v>
      </c>
      <c r="I54" s="165">
        <v>127.74958066577155</v>
      </c>
      <c r="J54" s="165">
        <v>127.49625967636553</v>
      </c>
      <c r="K54" s="165">
        <v>107.04213430474805</v>
      </c>
      <c r="L54" s="165">
        <v>84.874733893336241</v>
      </c>
      <c r="M54" s="165">
        <v>115.04752144260154</v>
      </c>
      <c r="N54" s="165">
        <v>96.909101760454831</v>
      </c>
    </row>
    <row r="55" spans="1:14" ht="12.75" customHeight="1" x14ac:dyDescent="0.2">
      <c r="B55" s="90" t="s">
        <v>2</v>
      </c>
      <c r="C55" s="165">
        <v>88.83243234846789</v>
      </c>
      <c r="D55" s="165">
        <v>71.010298404242164</v>
      </c>
      <c r="E55" s="165">
        <v>88.747514193444616</v>
      </c>
      <c r="F55" s="165">
        <v>77.863149518855494</v>
      </c>
      <c r="G55" s="165">
        <v>82.045989241741921</v>
      </c>
      <c r="H55" s="165">
        <v>70.595913736663391</v>
      </c>
      <c r="I55" s="165">
        <v>124.6572777402795</v>
      </c>
      <c r="J55" s="165">
        <v>123.65002354707188</v>
      </c>
      <c r="K55" s="165">
        <v>100.06240196721544</v>
      </c>
      <c r="L55" s="165">
        <v>82.195366506512784</v>
      </c>
      <c r="M55" s="165">
        <v>111.44941530256958</v>
      </c>
      <c r="N55" s="165">
        <v>95.552852388836698</v>
      </c>
    </row>
    <row r="56" spans="1:14" ht="26.25" customHeight="1" x14ac:dyDescent="0.2">
      <c r="A56" s="126">
        <v>2003</v>
      </c>
      <c r="B56" s="90" t="s">
        <v>3</v>
      </c>
      <c r="C56" s="165">
        <v>89.668775771992557</v>
      </c>
      <c r="D56" s="165">
        <v>72.700014461682102</v>
      </c>
      <c r="E56" s="165">
        <v>88.843265271222492</v>
      </c>
      <c r="F56" s="165">
        <v>83.38574164005739</v>
      </c>
      <c r="G56" s="165">
        <v>86.721193378437988</v>
      </c>
      <c r="H56" s="165">
        <v>77.37456438973976</v>
      </c>
      <c r="I56" s="165">
        <v>118.24291423285015</v>
      </c>
      <c r="J56" s="165">
        <v>112.70834329718879</v>
      </c>
      <c r="K56" s="165">
        <v>99.640223621179715</v>
      </c>
      <c r="L56" s="165">
        <v>79.293041293583329</v>
      </c>
      <c r="M56" s="165">
        <v>115.32615231599043</v>
      </c>
      <c r="N56" s="165">
        <v>98.745147257093109</v>
      </c>
    </row>
    <row r="57" spans="1:14" ht="12.75" customHeight="1" x14ac:dyDescent="0.2">
      <c r="B57" s="90" t="s">
        <v>4</v>
      </c>
      <c r="C57" s="165">
        <v>87.971531086846966</v>
      </c>
      <c r="D57" s="165">
        <v>72.568542031697191</v>
      </c>
      <c r="E57" s="165">
        <v>87.394184218772537</v>
      </c>
      <c r="F57" s="165">
        <v>83.250884465968369</v>
      </c>
      <c r="G57" s="165">
        <v>86.499732801893217</v>
      </c>
      <c r="H57" s="165">
        <v>78.886898198908739</v>
      </c>
      <c r="I57" s="165">
        <v>112.2911622542908</v>
      </c>
      <c r="J57" s="165">
        <v>108.82897072873645</v>
      </c>
      <c r="K57" s="165">
        <v>99.176629444926675</v>
      </c>
      <c r="L57" s="165">
        <v>77.404796962553178</v>
      </c>
      <c r="M57" s="165">
        <v>113.13995807330269</v>
      </c>
      <c r="N57" s="165">
        <v>92.557781122783226</v>
      </c>
    </row>
    <row r="58" spans="1:14" ht="12.75" customHeight="1" x14ac:dyDescent="0.2">
      <c r="B58" s="90" t="s">
        <v>1</v>
      </c>
      <c r="C58" s="165">
        <v>87.323836164221746</v>
      </c>
      <c r="D58" s="165">
        <v>68.837434431957575</v>
      </c>
      <c r="E58" s="165">
        <v>87.292193283150709</v>
      </c>
      <c r="F58" s="165">
        <v>83.871379206004491</v>
      </c>
      <c r="G58" s="165">
        <v>76.101270222228877</v>
      </c>
      <c r="H58" s="165">
        <v>75.366063647352391</v>
      </c>
      <c r="I58" s="165">
        <v>113.26301260749253</v>
      </c>
      <c r="J58" s="165">
        <v>117.10181597651236</v>
      </c>
      <c r="K58" s="165">
        <v>93.65835942573996</v>
      </c>
      <c r="L58" s="165">
        <v>77.846719480890499</v>
      </c>
      <c r="M58" s="165">
        <v>109.26916842582258</v>
      </c>
      <c r="N58" s="165">
        <v>96.793177618211075</v>
      </c>
    </row>
    <row r="59" spans="1:14" ht="12.75" customHeight="1" x14ac:dyDescent="0.2">
      <c r="B59" s="90" t="s">
        <v>2</v>
      </c>
      <c r="C59" s="165">
        <v>88.661156907159011</v>
      </c>
      <c r="D59" s="165">
        <v>70.749237371731965</v>
      </c>
      <c r="E59" s="165">
        <v>88.481422309222424</v>
      </c>
      <c r="F59" s="165">
        <v>85.189822687080607</v>
      </c>
      <c r="G59" s="165">
        <v>69.890860112464338</v>
      </c>
      <c r="H59" s="165">
        <v>79.851414363370949</v>
      </c>
      <c r="I59" s="165">
        <v>109.53472552644637</v>
      </c>
      <c r="J59" s="165">
        <v>104.98037552756585</v>
      </c>
      <c r="K59" s="165">
        <v>118.09098574124245</v>
      </c>
      <c r="L59" s="165">
        <v>81.160023321111822</v>
      </c>
      <c r="M59" s="165">
        <v>111.61683347086959</v>
      </c>
      <c r="N59" s="165">
        <v>97.156931301013927</v>
      </c>
    </row>
    <row r="60" spans="1:14" ht="26.25" customHeight="1" x14ac:dyDescent="0.2">
      <c r="A60" s="126">
        <v>2004</v>
      </c>
      <c r="B60" s="90" t="s">
        <v>3</v>
      </c>
      <c r="C60" s="165">
        <v>87.972653924143344</v>
      </c>
      <c r="D60" s="165">
        <v>69.557584248896518</v>
      </c>
      <c r="E60" s="165">
        <v>87.299042266375153</v>
      </c>
      <c r="F60" s="165">
        <v>80.25962320040999</v>
      </c>
      <c r="G60" s="165">
        <v>74.385381312636227</v>
      </c>
      <c r="H60" s="165">
        <v>73.05812299579982</v>
      </c>
      <c r="I60" s="165">
        <v>110.25926921206754</v>
      </c>
      <c r="J60" s="165">
        <v>119.56059286430288</v>
      </c>
      <c r="K60" s="165">
        <v>107.38173023065251</v>
      </c>
      <c r="L60" s="165">
        <v>81.705674475297215</v>
      </c>
      <c r="M60" s="165">
        <v>110.86629136114379</v>
      </c>
      <c r="N60" s="165">
        <v>101.94637977265886</v>
      </c>
    </row>
    <row r="61" spans="1:14" ht="12.75" customHeight="1" x14ac:dyDescent="0.2">
      <c r="B61" s="90" t="s">
        <v>4</v>
      </c>
      <c r="C61" s="165">
        <v>88.730281457313197</v>
      </c>
      <c r="D61" s="165">
        <v>70.634425289296018</v>
      </c>
      <c r="E61" s="165">
        <v>88.475716092674162</v>
      </c>
      <c r="F61" s="165">
        <v>78.373066501083329</v>
      </c>
      <c r="G61" s="165">
        <v>76.092673083467943</v>
      </c>
      <c r="H61" s="165">
        <v>75.480481130933029</v>
      </c>
      <c r="I61" s="165">
        <v>108.23687072949262</v>
      </c>
      <c r="J61" s="165">
        <v>124.80103590438385</v>
      </c>
      <c r="K61" s="165">
        <v>113.10778844807854</v>
      </c>
      <c r="L61" s="165">
        <v>84.680560599416808</v>
      </c>
      <c r="M61" s="165">
        <v>111.42840080407672</v>
      </c>
      <c r="N61" s="165">
        <v>98.355223711087817</v>
      </c>
    </row>
    <row r="62" spans="1:14" ht="12.75" customHeight="1" x14ac:dyDescent="0.2">
      <c r="B62" s="90" t="s">
        <v>1</v>
      </c>
      <c r="C62" s="165">
        <v>90.829213003057177</v>
      </c>
      <c r="D62" s="165">
        <v>76.496582041966732</v>
      </c>
      <c r="E62" s="165">
        <v>89.240591111233016</v>
      </c>
      <c r="F62" s="165">
        <v>77.372213831788869</v>
      </c>
      <c r="G62" s="165">
        <v>67.203970074166847</v>
      </c>
      <c r="H62" s="165">
        <v>75.751684132516075</v>
      </c>
      <c r="I62" s="165">
        <v>109.7696727541021</v>
      </c>
      <c r="J62" s="165">
        <v>136.71382753348789</v>
      </c>
      <c r="K62" s="165">
        <v>105.30704877783563</v>
      </c>
      <c r="L62" s="165">
        <v>86.615452628528672</v>
      </c>
      <c r="M62" s="165">
        <v>118.89690946484407</v>
      </c>
      <c r="N62" s="165">
        <v>99.119276050184922</v>
      </c>
    </row>
    <row r="63" spans="1:14" ht="12.75" customHeight="1" x14ac:dyDescent="0.2">
      <c r="B63" s="90" t="s">
        <v>2</v>
      </c>
      <c r="C63" s="165">
        <v>92.643481988415758</v>
      </c>
      <c r="D63" s="165">
        <v>74.648025185467944</v>
      </c>
      <c r="E63" s="165">
        <v>93.278403777452027</v>
      </c>
      <c r="F63" s="165">
        <v>84.620101126857591</v>
      </c>
      <c r="G63" s="165">
        <v>69.126579604951615</v>
      </c>
      <c r="H63" s="165">
        <v>74.484213779174397</v>
      </c>
      <c r="I63" s="165">
        <v>118.29391527380886</v>
      </c>
      <c r="J63" s="165">
        <v>147.47700931909921</v>
      </c>
      <c r="K63" s="165">
        <v>108.38718735673714</v>
      </c>
      <c r="L63" s="165">
        <v>86.465392671682878</v>
      </c>
      <c r="M63" s="165">
        <v>116.02670360282609</v>
      </c>
      <c r="N63" s="165">
        <v>93.33211577364915</v>
      </c>
    </row>
    <row r="64" spans="1:14" ht="26.25" customHeight="1" x14ac:dyDescent="0.2">
      <c r="A64" s="126">
        <v>2005</v>
      </c>
      <c r="B64" s="90" t="s">
        <v>3</v>
      </c>
      <c r="C64" s="165">
        <v>93.252210000257264</v>
      </c>
      <c r="D64" s="165">
        <v>74.118530129728128</v>
      </c>
      <c r="E64" s="165">
        <v>94.149688665539344</v>
      </c>
      <c r="F64" s="165">
        <v>90.746785856119615</v>
      </c>
      <c r="G64" s="165">
        <v>73.256858237961112</v>
      </c>
      <c r="H64" s="165">
        <v>78.376049233411138</v>
      </c>
      <c r="I64" s="165">
        <v>115.47238024030005</v>
      </c>
      <c r="J64" s="165">
        <v>135.42972270894037</v>
      </c>
      <c r="K64" s="165">
        <v>104.22427424545231</v>
      </c>
      <c r="L64" s="165">
        <v>86.289643254496866</v>
      </c>
      <c r="M64" s="165">
        <v>113.89103212366973</v>
      </c>
      <c r="N64" s="165">
        <v>96.587174993894607</v>
      </c>
    </row>
    <row r="65" spans="1:14" ht="12.75" customHeight="1" x14ac:dyDescent="0.2">
      <c r="B65" s="90" t="s">
        <v>4</v>
      </c>
      <c r="C65" s="165">
        <v>92.659421032279468</v>
      </c>
      <c r="D65" s="165">
        <v>75.37501280755508</v>
      </c>
      <c r="E65" s="165">
        <v>92.534346071160897</v>
      </c>
      <c r="F65" s="165">
        <v>87.288878722072695</v>
      </c>
      <c r="G65" s="165">
        <v>72.77941452359002</v>
      </c>
      <c r="H65" s="165">
        <v>77.906583700987156</v>
      </c>
      <c r="I65" s="165">
        <v>117.50669059901111</v>
      </c>
      <c r="J65" s="165">
        <v>128.42182183993779</v>
      </c>
      <c r="K65" s="165">
        <v>92.579547227937752</v>
      </c>
      <c r="L65" s="165">
        <v>87.94706181483869</v>
      </c>
      <c r="M65" s="165">
        <v>113.12332798935206</v>
      </c>
      <c r="N65" s="165">
        <v>101.94480797205593</v>
      </c>
    </row>
    <row r="66" spans="1:14" ht="12.75" customHeight="1" x14ac:dyDescent="0.2">
      <c r="B66" s="90" t="s">
        <v>1</v>
      </c>
      <c r="C66" s="165">
        <v>93.193245767965038</v>
      </c>
      <c r="D66" s="165">
        <v>75.234299044684946</v>
      </c>
      <c r="E66" s="165">
        <v>93.584126741612124</v>
      </c>
      <c r="F66" s="165">
        <v>91.102836140374635</v>
      </c>
      <c r="G66" s="165">
        <v>64.536130346326289</v>
      </c>
      <c r="H66" s="165">
        <v>82.050173485107891</v>
      </c>
      <c r="I66" s="165">
        <v>121.85852827114475</v>
      </c>
      <c r="J66" s="165">
        <v>129.27976493818133</v>
      </c>
      <c r="K66" s="165">
        <v>95.873698484359565</v>
      </c>
      <c r="L66" s="165">
        <v>83.162052006686437</v>
      </c>
      <c r="M66" s="165">
        <v>110.64856956197521</v>
      </c>
      <c r="N66" s="165">
        <v>102.05962418667262</v>
      </c>
    </row>
    <row r="67" spans="1:14" ht="12.75" customHeight="1" x14ac:dyDescent="0.2">
      <c r="B67" s="90" t="s">
        <v>2</v>
      </c>
      <c r="C67" s="165">
        <v>95.074847929301626</v>
      </c>
      <c r="D67" s="165">
        <v>78.676001595221393</v>
      </c>
      <c r="E67" s="165">
        <v>94.846009471645061</v>
      </c>
      <c r="F67" s="165">
        <v>88.82573146543254</v>
      </c>
      <c r="G67" s="165">
        <v>67.050639442463478</v>
      </c>
      <c r="H67" s="165">
        <v>86.582133326772194</v>
      </c>
      <c r="I67" s="165">
        <v>116.80945830979063</v>
      </c>
      <c r="J67" s="165">
        <v>140.02475390890532</v>
      </c>
      <c r="K67" s="165">
        <v>103.3769739540393</v>
      </c>
      <c r="L67" s="165">
        <v>84.585405045499584</v>
      </c>
      <c r="M67" s="165">
        <v>114.83081649122077</v>
      </c>
      <c r="N67" s="165">
        <v>103.95883511171762</v>
      </c>
    </row>
    <row r="68" spans="1:14" ht="26.25" customHeight="1" x14ac:dyDescent="0.2">
      <c r="A68" s="126">
        <v>2006</v>
      </c>
      <c r="B68" s="90" t="s">
        <v>3</v>
      </c>
      <c r="C68" s="165">
        <v>97.582900128636638</v>
      </c>
      <c r="D68" s="165">
        <v>82.297923443050223</v>
      </c>
      <c r="E68" s="165">
        <v>97.653938513343562</v>
      </c>
      <c r="F68" s="165">
        <v>89.047576239009388</v>
      </c>
      <c r="G68" s="165">
        <v>78.556284125444549</v>
      </c>
      <c r="H68" s="165">
        <v>84.930546119828676</v>
      </c>
      <c r="I68" s="165">
        <v>131.42012016718982</v>
      </c>
      <c r="J68" s="165">
        <v>144.86890843079257</v>
      </c>
      <c r="K68" s="165">
        <v>111.05332805561802</v>
      </c>
      <c r="L68" s="165">
        <v>83.851271921662402</v>
      </c>
      <c r="M68" s="165">
        <v>114.56200601375124</v>
      </c>
      <c r="N68" s="165">
        <v>104.22003907645707</v>
      </c>
    </row>
    <row r="69" spans="1:14" ht="12.75" customHeight="1" x14ac:dyDescent="0.2">
      <c r="B69" s="90" t="s">
        <v>4</v>
      </c>
      <c r="C69" s="165">
        <v>97.785150921552088</v>
      </c>
      <c r="D69" s="165">
        <v>86.79309247693746</v>
      </c>
      <c r="E69" s="165">
        <v>96.88507699247387</v>
      </c>
      <c r="F69" s="165">
        <v>88.897572526187716</v>
      </c>
      <c r="G69" s="165">
        <v>84.564317929315351</v>
      </c>
      <c r="H69" s="165">
        <v>82.813946266962745</v>
      </c>
      <c r="I69" s="165">
        <v>128.48720017507904</v>
      </c>
      <c r="J69" s="165">
        <v>134.02553316183869</v>
      </c>
      <c r="K69" s="165">
        <v>120.68497368467582</v>
      </c>
      <c r="L69" s="165">
        <v>84.606076232064893</v>
      </c>
      <c r="M69" s="165">
        <v>116.82938673415754</v>
      </c>
      <c r="N69" s="165">
        <v>102.22676205818041</v>
      </c>
    </row>
    <row r="70" spans="1:14" ht="12.75" customHeight="1" x14ac:dyDescent="0.2">
      <c r="B70" s="90" t="s">
        <v>1</v>
      </c>
      <c r="C70" s="165">
        <v>96.820579467928439</v>
      </c>
      <c r="D70" s="165">
        <v>93.672329281000415</v>
      </c>
      <c r="E70" s="165">
        <v>94.490136705300145</v>
      </c>
      <c r="F70" s="165">
        <v>87.070292685803324</v>
      </c>
      <c r="G70" s="165">
        <v>79.804353955686395</v>
      </c>
      <c r="H70" s="165">
        <v>86.246499837055865</v>
      </c>
      <c r="I70" s="165">
        <v>126.59335582373477</v>
      </c>
      <c r="J70" s="165">
        <v>118.10915578270328</v>
      </c>
      <c r="K70" s="165">
        <v>120.53665543118983</v>
      </c>
      <c r="L70" s="165">
        <v>81.339990726124583</v>
      </c>
      <c r="M70" s="165">
        <v>114.69646955758498</v>
      </c>
      <c r="N70" s="165">
        <v>100.0285712140148</v>
      </c>
    </row>
    <row r="71" spans="1:14" ht="12.75" customHeight="1" x14ac:dyDescent="0.2">
      <c r="B71" s="90" t="s">
        <v>2</v>
      </c>
      <c r="C71" s="165">
        <v>96.388821310309098</v>
      </c>
      <c r="D71" s="165">
        <v>95.083919133458963</v>
      </c>
      <c r="E71" s="165">
        <v>94.027433838537533</v>
      </c>
      <c r="F71" s="165">
        <v>89.754115187706063</v>
      </c>
      <c r="G71" s="165">
        <v>78.386951252848149</v>
      </c>
      <c r="H71" s="165">
        <v>85.238561715075406</v>
      </c>
      <c r="I71" s="165">
        <v>124.98482380647667</v>
      </c>
      <c r="J71" s="165">
        <v>111.3589668804309</v>
      </c>
      <c r="K71" s="165">
        <v>108.59160410496523</v>
      </c>
      <c r="L71" s="165">
        <v>83.12694800231381</v>
      </c>
      <c r="M71" s="165">
        <v>113.45014520176441</v>
      </c>
      <c r="N71" s="165">
        <v>97.94680299493001</v>
      </c>
    </row>
    <row r="72" spans="1:14" ht="26.25" customHeight="1" x14ac:dyDescent="0.2">
      <c r="A72" s="126">
        <v>2007</v>
      </c>
      <c r="B72" s="90" t="s">
        <v>3</v>
      </c>
      <c r="C72" s="165">
        <v>96.558213892814734</v>
      </c>
      <c r="D72" s="165">
        <v>94.495536790232094</v>
      </c>
      <c r="E72" s="165">
        <v>94.965347383351627</v>
      </c>
      <c r="F72" s="165">
        <v>89.272142595443199</v>
      </c>
      <c r="G72" s="165">
        <v>83.52311959406309</v>
      </c>
      <c r="H72" s="165">
        <v>84.964882307049905</v>
      </c>
      <c r="I72" s="165">
        <v>131.37127792672894</v>
      </c>
      <c r="J72" s="165">
        <v>117.97422915337512</v>
      </c>
      <c r="K72" s="165">
        <v>90.630355285833204</v>
      </c>
      <c r="L72" s="165">
        <v>84.647726074979104</v>
      </c>
      <c r="M72" s="165">
        <v>104.39249707206689</v>
      </c>
      <c r="N72" s="165">
        <v>104.34616488908082</v>
      </c>
    </row>
    <row r="73" spans="1:14" ht="12.75" customHeight="1" x14ac:dyDescent="0.2">
      <c r="B73" s="90" t="s">
        <v>4</v>
      </c>
      <c r="C73" s="165">
        <v>94.197169353912642</v>
      </c>
      <c r="D73" s="165">
        <v>92.792518397674698</v>
      </c>
      <c r="E73" s="165">
        <v>91.182387500459242</v>
      </c>
      <c r="F73" s="165">
        <v>82.668750259468752</v>
      </c>
      <c r="G73" s="165">
        <v>83.048344391711382</v>
      </c>
      <c r="H73" s="165">
        <v>77.204094707347537</v>
      </c>
      <c r="I73" s="165">
        <v>128.15405657069098</v>
      </c>
      <c r="J73" s="165">
        <v>112.16127548035277</v>
      </c>
      <c r="K73" s="165">
        <v>77.644793871464472</v>
      </c>
      <c r="L73" s="165">
        <v>88.603259702042095</v>
      </c>
      <c r="M73" s="165">
        <v>114.38302889082196</v>
      </c>
      <c r="N73" s="165">
        <v>98.955355338393346</v>
      </c>
    </row>
    <row r="74" spans="1:14" ht="12.75" customHeight="1" x14ac:dyDescent="0.2">
      <c r="B74" s="90" t="s">
        <v>1</v>
      </c>
      <c r="C74" s="165">
        <v>92.703136754928863</v>
      </c>
      <c r="D74" s="165">
        <v>88.571729201007287</v>
      </c>
      <c r="E74" s="165">
        <v>91.195650388454936</v>
      </c>
      <c r="F74" s="165">
        <v>82.476388766722025</v>
      </c>
      <c r="G74" s="165">
        <v>73.229808871073644</v>
      </c>
      <c r="H74" s="165">
        <v>75.332186809357069</v>
      </c>
      <c r="I74" s="165">
        <v>129.9625157694135</v>
      </c>
      <c r="J74" s="165">
        <v>123.98217091366681</v>
      </c>
      <c r="K74" s="165">
        <v>76.392449297785603</v>
      </c>
      <c r="L74" s="165">
        <v>87.347387790336057</v>
      </c>
      <c r="M74" s="165">
        <v>110.51157096601203</v>
      </c>
      <c r="N74" s="165">
        <v>92.671923931621194</v>
      </c>
    </row>
    <row r="75" spans="1:14" ht="12.75" customHeight="1" x14ac:dyDescent="0.2">
      <c r="B75" s="90" t="s">
        <v>2</v>
      </c>
      <c r="C75" s="165">
        <v>93.991569877027644</v>
      </c>
      <c r="D75" s="165">
        <v>90.30251865629856</v>
      </c>
      <c r="E75" s="165">
        <v>92.347333223030603</v>
      </c>
      <c r="F75" s="165">
        <v>85.212974615852545</v>
      </c>
      <c r="G75" s="165">
        <v>75.153837627214955</v>
      </c>
      <c r="H75" s="165">
        <v>80.272392645902016</v>
      </c>
      <c r="I75" s="165">
        <v>135.82096890309109</v>
      </c>
      <c r="J75" s="165">
        <v>106.41857836874247</v>
      </c>
      <c r="K75" s="165">
        <v>75.66978483439371</v>
      </c>
      <c r="L75" s="165">
        <v>87.583963370413542</v>
      </c>
      <c r="M75" s="165">
        <v>110.44471805240273</v>
      </c>
      <c r="N75" s="165">
        <v>96.007367287895065</v>
      </c>
    </row>
    <row r="76" spans="1:14" ht="26.25" customHeight="1" x14ac:dyDescent="0.2">
      <c r="A76" s="126">
        <v>2008</v>
      </c>
      <c r="B76" s="90" t="s">
        <v>3</v>
      </c>
      <c r="C76" s="165">
        <v>95.49122166521569</v>
      </c>
      <c r="D76" s="165">
        <v>91.514189827782033</v>
      </c>
      <c r="E76" s="165">
        <v>94.416805111430847</v>
      </c>
      <c r="F76" s="165">
        <v>86.997209567436869</v>
      </c>
      <c r="G76" s="165">
        <v>84.723704004070655</v>
      </c>
      <c r="H76" s="165">
        <v>78.43445675116331</v>
      </c>
      <c r="I76" s="165">
        <v>134.62080900717967</v>
      </c>
      <c r="J76" s="165">
        <v>113.22194819177</v>
      </c>
      <c r="K76" s="165">
        <v>81.080189024248455</v>
      </c>
      <c r="L76" s="165">
        <v>91.168905885348508</v>
      </c>
      <c r="M76" s="165">
        <v>112.60377028965353</v>
      </c>
      <c r="N76" s="165">
        <v>92.885704378725478</v>
      </c>
    </row>
    <row r="77" spans="1:14" ht="12.75" customHeight="1" x14ac:dyDescent="0.2">
      <c r="B77" s="90" t="s">
        <v>4</v>
      </c>
      <c r="C77" s="165">
        <v>96.762349889208352</v>
      </c>
      <c r="D77" s="165">
        <v>91.273917482181901</v>
      </c>
      <c r="E77" s="165">
        <v>96.547699417876657</v>
      </c>
      <c r="F77" s="165">
        <v>85.829408803648462</v>
      </c>
      <c r="G77" s="165">
        <v>85.939852274588915</v>
      </c>
      <c r="H77" s="165">
        <v>75.460243686913415</v>
      </c>
      <c r="I77" s="165">
        <v>139.40838826417595</v>
      </c>
      <c r="J77" s="165">
        <v>132.83615062596263</v>
      </c>
      <c r="K77" s="165">
        <v>88.213121022665163</v>
      </c>
      <c r="L77" s="165">
        <v>92.700614454754799</v>
      </c>
      <c r="M77" s="165">
        <v>113.57002550644776</v>
      </c>
      <c r="N77" s="165">
        <v>90.132521607785435</v>
      </c>
    </row>
    <row r="78" spans="1:14" ht="12.75" customHeight="1" x14ac:dyDescent="0.2">
      <c r="B78" s="90" t="s">
        <v>1</v>
      </c>
      <c r="C78" s="165">
        <v>95.89474644159526</v>
      </c>
      <c r="D78" s="165">
        <v>90.730410067146124</v>
      </c>
      <c r="E78" s="165">
        <v>95.272888328193147</v>
      </c>
      <c r="F78" s="165">
        <v>82.592033748863528</v>
      </c>
      <c r="G78" s="165">
        <v>75.964942814758302</v>
      </c>
      <c r="H78" s="165">
        <v>78.207731276655437</v>
      </c>
      <c r="I78" s="165">
        <v>135.90895126239553</v>
      </c>
      <c r="J78" s="165">
        <v>126.19933753140211</v>
      </c>
      <c r="K78" s="165">
        <v>98.215242887419876</v>
      </c>
      <c r="L78" s="165">
        <v>92.074927238554721</v>
      </c>
      <c r="M78" s="165">
        <v>120.25732653309157</v>
      </c>
      <c r="N78" s="165">
        <v>83.365083378615864</v>
      </c>
    </row>
    <row r="79" spans="1:14" ht="12.75" customHeight="1" x14ac:dyDescent="0.2">
      <c r="B79" s="90" t="s">
        <v>2</v>
      </c>
      <c r="C79" s="165">
        <v>91.851130001434797</v>
      </c>
      <c r="D79" s="165">
        <v>88.664447685437523</v>
      </c>
      <c r="E79" s="165">
        <v>90.520868804066765</v>
      </c>
      <c r="F79" s="165">
        <v>81.635131339336837</v>
      </c>
      <c r="G79" s="165">
        <v>60.863425852609154</v>
      </c>
      <c r="H79" s="165">
        <v>71.749357361403128</v>
      </c>
      <c r="I79" s="165">
        <v>125.27510870742636</v>
      </c>
      <c r="J79" s="165">
        <v>122.08535012041344</v>
      </c>
      <c r="K79" s="165">
        <v>96.267295025679175</v>
      </c>
      <c r="L79" s="165">
        <v>89.065644114172727</v>
      </c>
      <c r="M79" s="165">
        <v>114.4530050861847</v>
      </c>
      <c r="N79" s="165">
        <v>83.599812958340749</v>
      </c>
    </row>
    <row r="80" spans="1:14" ht="26.25" customHeight="1" x14ac:dyDescent="0.2">
      <c r="A80" s="126">
        <v>2009</v>
      </c>
      <c r="B80" s="90" t="s">
        <v>3</v>
      </c>
      <c r="C80" s="165">
        <v>89.80590651736324</v>
      </c>
      <c r="D80" s="165">
        <v>95.276348764993585</v>
      </c>
      <c r="E80" s="165">
        <v>84.696228356615123</v>
      </c>
      <c r="F80" s="165">
        <v>77.561291276787145</v>
      </c>
      <c r="G80" s="165">
        <v>59.286678765811651</v>
      </c>
      <c r="H80" s="165">
        <v>69.696932058143062</v>
      </c>
      <c r="I80" s="165">
        <v>118.75036145255552</v>
      </c>
      <c r="J80" s="165">
        <v>104.80097585353637</v>
      </c>
      <c r="K80" s="165">
        <v>92.091228118040178</v>
      </c>
      <c r="L80" s="165">
        <v>81.652965972717311</v>
      </c>
      <c r="M80" s="165">
        <v>117.52078904920575</v>
      </c>
      <c r="N80" s="165">
        <v>88.046859895113599</v>
      </c>
    </row>
    <row r="81" spans="1:14" ht="12.75" customHeight="1" x14ac:dyDescent="0.2">
      <c r="B81" s="90" t="s">
        <v>4</v>
      </c>
      <c r="C81" s="165">
        <v>87.73984680123516</v>
      </c>
      <c r="D81" s="165">
        <v>96.668539024030494</v>
      </c>
      <c r="E81" s="165">
        <v>82.478401848765927</v>
      </c>
      <c r="F81" s="165">
        <v>80.289733869362593</v>
      </c>
      <c r="G81" s="165">
        <v>62.592483757639734</v>
      </c>
      <c r="H81" s="165">
        <v>69.243072006330024</v>
      </c>
      <c r="I81" s="165">
        <v>101.38403183077109</v>
      </c>
      <c r="J81" s="165">
        <v>105.11696261276721</v>
      </c>
      <c r="K81" s="165">
        <v>93.231723542697395</v>
      </c>
      <c r="L81" s="165">
        <v>79.152567409233228</v>
      </c>
      <c r="M81" s="165">
        <v>105.58986458409139</v>
      </c>
      <c r="N81" s="165">
        <v>89.525273826787824</v>
      </c>
    </row>
    <row r="82" spans="1:14" ht="12.75" customHeight="1" x14ac:dyDescent="0.2">
      <c r="B82" s="90" t="s">
        <v>1</v>
      </c>
      <c r="C82" s="165">
        <v>90.608039872643744</v>
      </c>
      <c r="D82" s="165">
        <v>96.104040814861619</v>
      </c>
      <c r="E82" s="165">
        <v>85.913426177967338</v>
      </c>
      <c r="F82" s="165">
        <v>85.082971912710619</v>
      </c>
      <c r="G82" s="165">
        <v>58.779984077821808</v>
      </c>
      <c r="H82" s="165">
        <v>76.208750120043661</v>
      </c>
      <c r="I82" s="165">
        <v>102.53239559609742</v>
      </c>
      <c r="J82" s="165">
        <v>105.14837133170403</v>
      </c>
      <c r="K82" s="165">
        <v>99.48102224629119</v>
      </c>
      <c r="L82" s="165">
        <v>81.51590649910186</v>
      </c>
      <c r="M82" s="165">
        <v>110.23275117800695</v>
      </c>
      <c r="N82" s="165">
        <v>92.584701423641462</v>
      </c>
    </row>
    <row r="83" spans="1:14" ht="12.75" customHeight="1" x14ac:dyDescent="0.2">
      <c r="B83" s="90" t="s">
        <v>2</v>
      </c>
      <c r="C83" s="165">
        <v>89.806770243274656</v>
      </c>
      <c r="D83" s="165">
        <v>88.772108070739918</v>
      </c>
      <c r="E83" s="165">
        <v>86.993244795763559</v>
      </c>
      <c r="F83" s="165">
        <v>87.926563851285735</v>
      </c>
      <c r="G83" s="165">
        <v>61.425977456192484</v>
      </c>
      <c r="H83" s="165">
        <v>80.669531354890722</v>
      </c>
      <c r="I83" s="165">
        <v>99.438406535213758</v>
      </c>
      <c r="J83" s="165">
        <v>104.28154108232773</v>
      </c>
      <c r="K83" s="165">
        <v>99.581488933144882</v>
      </c>
      <c r="L83" s="165">
        <v>80.877143226951432</v>
      </c>
      <c r="M83" s="165">
        <v>108.02179311794858</v>
      </c>
      <c r="N83" s="165">
        <v>91.170338561931857</v>
      </c>
    </row>
    <row r="84" spans="1:14" ht="26.25" customHeight="1" x14ac:dyDescent="0.2">
      <c r="A84" s="126">
        <v>2010</v>
      </c>
      <c r="B84" s="90" t="s">
        <v>3</v>
      </c>
      <c r="C84" s="165">
        <v>91.002680050435316</v>
      </c>
      <c r="D84" s="165">
        <v>91.602604679757903</v>
      </c>
      <c r="E84" s="165">
        <v>88.241022264410361</v>
      </c>
      <c r="F84" s="165">
        <v>87.507337720812615</v>
      </c>
      <c r="G84" s="165">
        <v>74.328234029369057</v>
      </c>
      <c r="H84" s="165">
        <v>86.618620631266324</v>
      </c>
      <c r="I84" s="165">
        <v>99.255166716141304</v>
      </c>
      <c r="J84" s="165">
        <v>88.323604216070137</v>
      </c>
      <c r="K84" s="165">
        <v>101.9868073672509</v>
      </c>
      <c r="L84" s="165">
        <v>83.937488658962224</v>
      </c>
      <c r="M84" s="165">
        <v>109.9336621850055</v>
      </c>
      <c r="N84" s="165">
        <v>88.144873866625161</v>
      </c>
    </row>
    <row r="85" spans="1:14" ht="12.75" customHeight="1" x14ac:dyDescent="0.2">
      <c r="B85" s="90" t="s">
        <v>4</v>
      </c>
      <c r="C85" s="165">
        <v>92.682809239106419</v>
      </c>
      <c r="D85" s="165">
        <v>92.056699956204326</v>
      </c>
      <c r="E85" s="165">
        <v>89.988265657920522</v>
      </c>
      <c r="F85" s="165">
        <v>87.079332229009594</v>
      </c>
      <c r="G85" s="165">
        <v>89.778396105005172</v>
      </c>
      <c r="H85" s="165">
        <v>90.505578734401254</v>
      </c>
      <c r="I85" s="165">
        <v>99.512150390768824</v>
      </c>
      <c r="J85" s="165">
        <v>89.655613920659775</v>
      </c>
      <c r="K85" s="165">
        <v>95.763230153782928</v>
      </c>
      <c r="L85" s="165">
        <v>86.622009527148464</v>
      </c>
      <c r="M85" s="165">
        <v>112.4113192697322</v>
      </c>
      <c r="N85" s="165">
        <v>90.287684710654702</v>
      </c>
    </row>
    <row r="86" spans="1:14" ht="12.75" customHeight="1" x14ac:dyDescent="0.2">
      <c r="B86" s="90" t="s">
        <v>1</v>
      </c>
      <c r="C86" s="165">
        <v>94.04414988932669</v>
      </c>
      <c r="D86" s="165">
        <v>94.531829327730691</v>
      </c>
      <c r="E86" s="165">
        <v>91.781673995939286</v>
      </c>
      <c r="F86" s="165">
        <v>89.257186107693869</v>
      </c>
      <c r="G86" s="165">
        <v>89.060400987377179</v>
      </c>
      <c r="H86" s="165">
        <v>92.342058264944257</v>
      </c>
      <c r="I86" s="165">
        <v>102.38209891381396</v>
      </c>
      <c r="J86" s="165">
        <v>96.557167756585642</v>
      </c>
      <c r="K86" s="165">
        <v>92.581471763012942</v>
      </c>
      <c r="L86" s="165">
        <v>86.703063265824227</v>
      </c>
      <c r="M86" s="165">
        <v>112.98849582080925</v>
      </c>
      <c r="N86" s="165">
        <v>87.444542346492597</v>
      </c>
    </row>
    <row r="87" spans="1:14" ht="12.75" customHeight="1" x14ac:dyDescent="0.2">
      <c r="B87" s="90" t="s">
        <v>2</v>
      </c>
      <c r="C87" s="165">
        <v>91.797186092166854</v>
      </c>
      <c r="D87" s="165">
        <v>93.885890832495562</v>
      </c>
      <c r="E87" s="165">
        <v>89.073508296753715</v>
      </c>
      <c r="F87" s="165">
        <v>84.61537796714245</v>
      </c>
      <c r="G87" s="165">
        <v>85.350829468836167</v>
      </c>
      <c r="H87" s="165">
        <v>86.514405525741324</v>
      </c>
      <c r="I87" s="165">
        <v>106.19825555468698</v>
      </c>
      <c r="J87" s="165">
        <v>92.404849801532322</v>
      </c>
      <c r="K87" s="165">
        <v>94.691946077701246</v>
      </c>
      <c r="L87" s="165">
        <v>84.81032761150486</v>
      </c>
      <c r="M87" s="165">
        <v>111.82689155345966</v>
      </c>
      <c r="N87" s="165">
        <v>84.612767443993619</v>
      </c>
    </row>
    <row r="88" spans="1:14" ht="26.25" customHeight="1" x14ac:dyDescent="0.2">
      <c r="A88" s="126">
        <v>2011</v>
      </c>
      <c r="B88" s="90" t="s">
        <v>3</v>
      </c>
      <c r="C88" s="165">
        <v>93.256603678455576</v>
      </c>
      <c r="D88" s="165">
        <v>93.014087622480488</v>
      </c>
      <c r="E88" s="165">
        <v>91.888923950733883</v>
      </c>
      <c r="F88" s="165">
        <v>86.253527133887943</v>
      </c>
      <c r="G88" s="165">
        <v>91.210297407233554</v>
      </c>
      <c r="H88" s="165">
        <v>91.770385660543567</v>
      </c>
      <c r="I88" s="165">
        <v>109.64059305449605</v>
      </c>
      <c r="J88" s="165">
        <v>101.99809929427326</v>
      </c>
      <c r="K88" s="165">
        <v>106.05726614533438</v>
      </c>
      <c r="L88" s="165">
        <v>82.295230638806899</v>
      </c>
      <c r="M88" s="165">
        <v>102.24474150933376</v>
      </c>
      <c r="N88" s="165">
        <v>90.014287306503647</v>
      </c>
    </row>
    <row r="89" spans="1:14" ht="12.75" customHeight="1" x14ac:dyDescent="0.2">
      <c r="B89" s="90" t="s">
        <v>4</v>
      </c>
      <c r="C89" s="165">
        <v>95.14153835852585</v>
      </c>
      <c r="D89" s="165">
        <v>98.576986297622113</v>
      </c>
      <c r="E89" s="165">
        <v>92.551103678090215</v>
      </c>
      <c r="F89" s="165">
        <v>88.392396662599822</v>
      </c>
      <c r="G89" s="165">
        <v>90.63323885400979</v>
      </c>
      <c r="H89" s="165">
        <v>93.254527458542412</v>
      </c>
      <c r="I89" s="165">
        <v>109.32408309899935</v>
      </c>
      <c r="J89" s="165">
        <v>95.184591702049232</v>
      </c>
      <c r="K89" s="165">
        <v>113.66317306189188</v>
      </c>
      <c r="L89" s="165">
        <v>82.473359031532297</v>
      </c>
      <c r="M89" s="165">
        <v>112.85806033959928</v>
      </c>
      <c r="N89" s="165">
        <v>87.252543918412073</v>
      </c>
    </row>
    <row r="90" spans="1:14" ht="12.75" customHeight="1" x14ac:dyDescent="0.2">
      <c r="B90" s="90" t="s">
        <v>1</v>
      </c>
      <c r="C90" s="165">
        <v>93.647957514450127</v>
      </c>
      <c r="D90" s="165">
        <v>100.77437576545471</v>
      </c>
      <c r="E90" s="165">
        <v>90.147159049510904</v>
      </c>
      <c r="F90" s="165">
        <v>84.613084917177744</v>
      </c>
      <c r="G90" s="165">
        <v>78.46769857695574</v>
      </c>
      <c r="H90" s="165">
        <v>89.453224770483857</v>
      </c>
      <c r="I90" s="165">
        <v>111.93215188332719</v>
      </c>
      <c r="J90" s="165">
        <v>92.299922973432047</v>
      </c>
      <c r="K90" s="165">
        <v>109.59234501906698</v>
      </c>
      <c r="L90" s="165">
        <v>81.798708096843683</v>
      </c>
      <c r="M90" s="165">
        <v>111.37583811818847</v>
      </c>
      <c r="N90" s="165">
        <v>86.829373581210845</v>
      </c>
    </row>
    <row r="91" spans="1:14" ht="12.75" customHeight="1" x14ac:dyDescent="0.2">
      <c r="B91" s="90" t="s">
        <v>2</v>
      </c>
      <c r="C91" s="165">
        <v>95.053281516303315</v>
      </c>
      <c r="D91" s="165">
        <v>104.11279757317338</v>
      </c>
      <c r="E91" s="165">
        <v>91.805757551438987</v>
      </c>
      <c r="F91" s="165">
        <v>88.839233025444273</v>
      </c>
      <c r="G91" s="165">
        <v>72.195526755578285</v>
      </c>
      <c r="H91" s="165">
        <v>90.335967289985632</v>
      </c>
      <c r="I91" s="165">
        <v>110.70155220391422</v>
      </c>
      <c r="J91" s="165">
        <v>96.759900472542114</v>
      </c>
      <c r="K91" s="165">
        <v>108.33044936856945</v>
      </c>
      <c r="L91" s="165">
        <v>84.016417841291826</v>
      </c>
      <c r="M91" s="165">
        <v>107.4934038126286</v>
      </c>
      <c r="N91" s="165">
        <v>88.298648210173894</v>
      </c>
    </row>
    <row r="92" spans="1:14" ht="26.25" customHeight="1" x14ac:dyDescent="0.2">
      <c r="A92" s="126">
        <v>2012</v>
      </c>
      <c r="B92" s="90" t="s">
        <v>3</v>
      </c>
      <c r="C92" s="165">
        <v>95.933947038625078</v>
      </c>
      <c r="D92" s="165">
        <v>104.59888991903817</v>
      </c>
      <c r="E92" s="165">
        <v>92.620732950440555</v>
      </c>
      <c r="F92" s="165">
        <v>87.686941663807175</v>
      </c>
      <c r="G92" s="165">
        <v>82.17302316976685</v>
      </c>
      <c r="H92" s="165">
        <v>96.432673477064995</v>
      </c>
      <c r="I92" s="165">
        <v>110.39356966084345</v>
      </c>
      <c r="J92" s="165">
        <v>101.63466400956447</v>
      </c>
      <c r="K92" s="165">
        <v>94.495585914178207</v>
      </c>
      <c r="L92" s="165">
        <v>84.33089510947201</v>
      </c>
      <c r="M92" s="165">
        <v>111.24700696897833</v>
      </c>
      <c r="N92" s="165">
        <v>87.721841072746741</v>
      </c>
    </row>
    <row r="93" spans="1:14" ht="12.75" customHeight="1" x14ac:dyDescent="0.2">
      <c r="B93" s="90" t="s">
        <v>4</v>
      </c>
      <c r="C93" s="165">
        <v>95.214506117011382</v>
      </c>
      <c r="D93" s="165">
        <v>105.29582981786984</v>
      </c>
      <c r="E93" s="165">
        <v>93.160926260245617</v>
      </c>
      <c r="F93" s="165">
        <v>88.699869864367216</v>
      </c>
      <c r="G93" s="165">
        <v>80.185110175338451</v>
      </c>
      <c r="H93" s="165">
        <v>96.586459899865687</v>
      </c>
      <c r="I93" s="165">
        <v>113.96986805066597</v>
      </c>
      <c r="J93" s="165">
        <v>103.74933422185664</v>
      </c>
      <c r="K93" s="165">
        <v>91.860346933440553</v>
      </c>
      <c r="L93" s="165">
        <v>83.486552380616487</v>
      </c>
      <c r="M93" s="165">
        <v>100.34172849873489</v>
      </c>
      <c r="N93" s="165">
        <v>85.193373388939051</v>
      </c>
    </row>
    <row r="94" spans="1:14" ht="12.75" customHeight="1" x14ac:dyDescent="0.2">
      <c r="B94" s="90" t="s">
        <v>1</v>
      </c>
      <c r="C94" s="165">
        <v>95.879816831265899</v>
      </c>
      <c r="D94" s="165">
        <v>109.90270269662399</v>
      </c>
      <c r="E94" s="165">
        <v>92.801209110643313</v>
      </c>
      <c r="F94" s="165">
        <v>91.640875461381199</v>
      </c>
      <c r="G94" s="165">
        <v>70.149998620652156</v>
      </c>
      <c r="H94" s="165">
        <v>91.763033624591728</v>
      </c>
      <c r="I94" s="165">
        <v>110.39909058083855</v>
      </c>
      <c r="J94" s="165">
        <v>108.24297403054948</v>
      </c>
      <c r="K94" s="165">
        <v>89.929706112937083</v>
      </c>
      <c r="L94" s="165">
        <v>84.681977700578003</v>
      </c>
      <c r="M94" s="165">
        <v>105.84113647658867</v>
      </c>
      <c r="N94" s="165">
        <v>82.641377703009326</v>
      </c>
    </row>
    <row r="95" spans="1:14" ht="12.75" customHeight="1" x14ac:dyDescent="0.2">
      <c r="B95" s="90" t="s">
        <v>2</v>
      </c>
      <c r="C95" s="165">
        <v>96.954710382667386</v>
      </c>
      <c r="D95" s="165">
        <v>109.12089344199845</v>
      </c>
      <c r="E95" s="165">
        <v>94.097165893124313</v>
      </c>
      <c r="F95" s="165">
        <v>90.813118779585423</v>
      </c>
      <c r="G95" s="165">
        <v>68.254977216690975</v>
      </c>
      <c r="H95" s="165">
        <v>93.354611992266413</v>
      </c>
      <c r="I95" s="165">
        <v>116.43619366071937</v>
      </c>
      <c r="J95" s="165">
        <v>112.09917454065817</v>
      </c>
      <c r="K95" s="165">
        <v>91.214477369937612</v>
      </c>
      <c r="L95" s="165">
        <v>85.099653859935827</v>
      </c>
      <c r="M95" s="165">
        <v>110.07724162597762</v>
      </c>
      <c r="N95" s="165">
        <v>81.854606945121645</v>
      </c>
    </row>
    <row r="96" spans="1:14" ht="26.25" customHeight="1" x14ac:dyDescent="0.2">
      <c r="A96" s="126">
        <v>2013</v>
      </c>
      <c r="B96" s="90" t="s">
        <v>3</v>
      </c>
      <c r="C96" s="165">
        <v>97.145368405307266</v>
      </c>
      <c r="D96" s="165">
        <v>113.61751589228491</v>
      </c>
      <c r="E96" s="165">
        <v>93.904544614900601</v>
      </c>
      <c r="F96" s="165">
        <v>92.040086276173184</v>
      </c>
      <c r="G96" s="165">
        <v>78.716866999795556</v>
      </c>
      <c r="H96" s="165">
        <v>87.043391406599611</v>
      </c>
      <c r="I96" s="165">
        <v>113.74598757099047</v>
      </c>
      <c r="J96" s="165">
        <v>106.42986324418864</v>
      </c>
      <c r="K96" s="165">
        <v>99.001567949935776</v>
      </c>
      <c r="L96" s="165">
        <v>86.036112451521674</v>
      </c>
      <c r="M96" s="165">
        <v>105.97118575574623</v>
      </c>
      <c r="N96" s="165">
        <v>83.465144955981657</v>
      </c>
    </row>
    <row r="97" spans="1:14" ht="12.75" customHeight="1" x14ac:dyDescent="0.2">
      <c r="B97" s="90" t="s">
        <v>4</v>
      </c>
      <c r="C97" s="165">
        <v>98.863104425921762</v>
      </c>
      <c r="D97" s="165">
        <v>106.26666934611848</v>
      </c>
      <c r="E97" s="165">
        <v>95.801104604678571</v>
      </c>
      <c r="F97" s="165">
        <v>93.001565407164364</v>
      </c>
      <c r="G97" s="165">
        <v>87.134373494574419</v>
      </c>
      <c r="H97" s="165">
        <v>90.556589037745269</v>
      </c>
      <c r="I97" s="165">
        <v>115.5834135365523</v>
      </c>
      <c r="J97" s="165">
        <v>104.23536474604056</v>
      </c>
      <c r="K97" s="165">
        <v>96.179030878113778</v>
      </c>
      <c r="L97" s="165">
        <v>89.080538856023765</v>
      </c>
      <c r="M97" s="165">
        <v>118.47906642525344</v>
      </c>
      <c r="N97" s="165">
        <v>83.278026859061256</v>
      </c>
    </row>
    <row r="98" spans="1:14" ht="12.75" customHeight="1" x14ac:dyDescent="0.2">
      <c r="B98" s="90" t="s">
        <v>1</v>
      </c>
      <c r="C98" s="165">
        <v>97.908312891793429</v>
      </c>
      <c r="D98" s="165">
        <v>103.98966656202511</v>
      </c>
      <c r="E98" s="165">
        <v>96.028447750095594</v>
      </c>
      <c r="F98" s="165">
        <v>89.537238216296601</v>
      </c>
      <c r="G98" s="165">
        <v>90.276048214838482</v>
      </c>
      <c r="H98" s="165">
        <v>86.739765597372156</v>
      </c>
      <c r="I98" s="165">
        <v>120.52755715750304</v>
      </c>
      <c r="J98" s="165">
        <v>101.23277676773665</v>
      </c>
      <c r="K98" s="165">
        <v>98.494939989198457</v>
      </c>
      <c r="L98" s="165">
        <v>92.665717331896985</v>
      </c>
      <c r="M98" s="165">
        <v>111.88180753349751</v>
      </c>
      <c r="N98" s="165">
        <v>83.305364163875737</v>
      </c>
    </row>
    <row r="99" spans="1:14" ht="12.75" customHeight="1" x14ac:dyDescent="0.2">
      <c r="B99" s="90" t="s">
        <v>2</v>
      </c>
      <c r="C99" s="165">
        <v>98.552901654955122</v>
      </c>
      <c r="D99" s="165">
        <v>109.55973497526659</v>
      </c>
      <c r="E99" s="165">
        <v>96.183753416534387</v>
      </c>
      <c r="F99" s="165">
        <v>92.031271804427746</v>
      </c>
      <c r="G99" s="165">
        <v>86.959243354754804</v>
      </c>
      <c r="H99" s="165">
        <v>82.090296970421562</v>
      </c>
      <c r="I99" s="165">
        <v>119.92576424019832</v>
      </c>
      <c r="J99" s="165">
        <v>102.92257029758817</v>
      </c>
      <c r="K99" s="165">
        <v>97.314190251644206</v>
      </c>
      <c r="L99" s="165">
        <v>93.599370007772151</v>
      </c>
      <c r="M99" s="165">
        <v>110.95100651955597</v>
      </c>
      <c r="N99" s="165">
        <v>82.199291334770251</v>
      </c>
    </row>
    <row r="100" spans="1:14" ht="26.25" customHeight="1" x14ac:dyDescent="0.2">
      <c r="A100" s="126">
        <v>2014</v>
      </c>
      <c r="B100" s="90" t="s">
        <v>3</v>
      </c>
      <c r="C100" s="165">
        <v>101.37679039136724</v>
      </c>
      <c r="D100" s="165">
        <v>116.52462508105442</v>
      </c>
      <c r="E100" s="165">
        <v>99.563607227178181</v>
      </c>
      <c r="F100" s="165">
        <v>93.386883943796448</v>
      </c>
      <c r="G100" s="165">
        <v>93.744879655480318</v>
      </c>
      <c r="H100" s="165">
        <v>91.142268398924742</v>
      </c>
      <c r="I100" s="165">
        <v>122.87960193322982</v>
      </c>
      <c r="J100" s="165">
        <v>108.79290389440881</v>
      </c>
      <c r="K100" s="165">
        <v>100.20341977982879</v>
      </c>
      <c r="L100" s="165">
        <v>95.431495470239085</v>
      </c>
      <c r="M100" s="165">
        <v>108.85697315534507</v>
      </c>
      <c r="N100" s="165">
        <v>84.581308365833038</v>
      </c>
    </row>
    <row r="101" spans="1:14" ht="12.75" x14ac:dyDescent="0.2">
      <c r="B101" s="90" t="s">
        <v>4</v>
      </c>
      <c r="C101" s="165">
        <v>101.87426117408637</v>
      </c>
      <c r="D101" s="165">
        <v>123.79654473950606</v>
      </c>
      <c r="E101" s="165">
        <v>99.87604976865677</v>
      </c>
      <c r="F101" s="165">
        <v>91.098757250831511</v>
      </c>
      <c r="G101" s="165">
        <v>93.46522559492719</v>
      </c>
      <c r="H101" s="165">
        <v>87.038525290252139</v>
      </c>
      <c r="I101" s="165">
        <v>122.9401595801623</v>
      </c>
      <c r="J101" s="165">
        <v>114.6927536779245</v>
      </c>
      <c r="K101" s="165">
        <v>104.16926058611784</v>
      </c>
      <c r="L101" s="165">
        <v>98.750457142939084</v>
      </c>
      <c r="M101" s="165">
        <v>106.02334591325952</v>
      </c>
      <c r="N101" s="165">
        <v>83.966854335972954</v>
      </c>
    </row>
    <row r="102" spans="1:14" ht="12.75" x14ac:dyDescent="0.2">
      <c r="B102" s="90" t="s">
        <v>1</v>
      </c>
      <c r="C102" s="165">
        <v>102.14942187344803</v>
      </c>
      <c r="D102" s="165">
        <v>123.76882304190029</v>
      </c>
      <c r="E102" s="165">
        <v>102.16218292592767</v>
      </c>
      <c r="F102" s="165">
        <v>95.982180171044817</v>
      </c>
      <c r="G102" s="165">
        <v>94.441812906369563</v>
      </c>
      <c r="H102" s="165">
        <v>85.179261474336471</v>
      </c>
      <c r="I102" s="165">
        <v>124.53552383013701</v>
      </c>
      <c r="J102" s="165">
        <v>113.94488095020877</v>
      </c>
      <c r="K102" s="165">
        <v>101.40066239782614</v>
      </c>
      <c r="L102" s="165">
        <v>102.68556592407991</v>
      </c>
      <c r="M102" s="165">
        <v>99.158922567731707</v>
      </c>
      <c r="N102" s="165">
        <v>82.832601146446976</v>
      </c>
    </row>
    <row r="103" spans="1:14" ht="12.75" x14ac:dyDescent="0.2">
      <c r="B103" s="90" t="s">
        <v>2</v>
      </c>
      <c r="C103" s="165">
        <v>103.0868830531935</v>
      </c>
      <c r="D103" s="165">
        <v>123.64601715391412</v>
      </c>
      <c r="E103" s="165">
        <v>102.79732874671195</v>
      </c>
      <c r="F103" s="165">
        <v>98.776740375169524</v>
      </c>
      <c r="G103" s="165">
        <v>91.406633482868941</v>
      </c>
      <c r="H103" s="165">
        <v>87.156188213410275</v>
      </c>
      <c r="I103" s="165">
        <v>123.93480129767381</v>
      </c>
      <c r="J103" s="165">
        <v>117.64926804694117</v>
      </c>
      <c r="K103" s="165">
        <v>100.0136167193299</v>
      </c>
      <c r="L103" s="165">
        <v>101.08614552488305</v>
      </c>
      <c r="M103" s="165">
        <v>102.14652831033936</v>
      </c>
      <c r="N103" s="165">
        <v>84.019093500662279</v>
      </c>
    </row>
    <row r="104" spans="1:14" ht="23.25" customHeight="1" x14ac:dyDescent="0.2">
      <c r="A104" s="126">
        <v>2015</v>
      </c>
      <c r="B104" s="90" t="s">
        <v>3</v>
      </c>
      <c r="C104" s="165">
        <v>103.53180164540761</v>
      </c>
      <c r="D104" s="165">
        <v>119.91172912663893</v>
      </c>
      <c r="E104" s="165">
        <v>102.17299103095448</v>
      </c>
      <c r="F104" s="165">
        <v>96.660427972510107</v>
      </c>
      <c r="G104" s="165">
        <v>83.3070956317368</v>
      </c>
      <c r="H104" s="165">
        <v>97.567826444246506</v>
      </c>
      <c r="I104" s="165">
        <v>119.49332689309848</v>
      </c>
      <c r="J104" s="165">
        <v>101.81391849608877</v>
      </c>
      <c r="K104" s="165">
        <v>104.78915718015419</v>
      </c>
      <c r="L104" s="165">
        <v>103.26228933613862</v>
      </c>
      <c r="M104" s="165">
        <v>105.76048641471114</v>
      </c>
      <c r="N104" s="165">
        <v>90.152652980171467</v>
      </c>
    </row>
    <row r="105" spans="1:14" ht="14.25" customHeight="1" x14ac:dyDescent="0.2">
      <c r="B105" s="90" t="s">
        <v>4</v>
      </c>
      <c r="C105" s="165">
        <v>102.36529019731496</v>
      </c>
      <c r="D105" s="165">
        <v>113.83727866109631</v>
      </c>
      <c r="E105" s="165">
        <v>100.03202725109176</v>
      </c>
      <c r="F105" s="165">
        <v>94.216082467972512</v>
      </c>
      <c r="G105" s="165">
        <v>92.15110575775239</v>
      </c>
      <c r="H105" s="165">
        <v>100.48161611337571</v>
      </c>
      <c r="I105" s="165">
        <v>115.02080338483039</v>
      </c>
      <c r="J105" s="165">
        <v>98.1732503289211</v>
      </c>
      <c r="K105" s="165">
        <v>96.395739214110307</v>
      </c>
      <c r="L105" s="165">
        <v>99.990506900849624</v>
      </c>
      <c r="M105" s="165">
        <v>109.8457573918778</v>
      </c>
      <c r="N105" s="165">
        <v>90.980188494931667</v>
      </c>
    </row>
    <row r="106" spans="1:14" ht="12.75" customHeight="1" x14ac:dyDescent="0.2">
      <c r="B106" s="90" t="s">
        <v>1</v>
      </c>
      <c r="C106" s="165">
        <v>100.29255583047993</v>
      </c>
      <c r="D106" s="165">
        <v>108.61386959635063</v>
      </c>
      <c r="E106" s="165">
        <v>100.27463425720292</v>
      </c>
      <c r="F106" s="165">
        <v>100.49355070455013</v>
      </c>
      <c r="G106" s="165">
        <v>96.971448730536494</v>
      </c>
      <c r="H106" s="165">
        <v>96.248804039515562</v>
      </c>
      <c r="I106" s="165">
        <v>110.05149267633037</v>
      </c>
      <c r="J106" s="165">
        <v>98.914285430689404</v>
      </c>
      <c r="K106" s="165">
        <v>93.982111796003181</v>
      </c>
      <c r="L106" s="165">
        <v>98.507891810489582</v>
      </c>
      <c r="M106" s="165">
        <v>99.993976330414696</v>
      </c>
      <c r="N106" s="165">
        <v>91.067818239692059</v>
      </c>
    </row>
    <row r="107" spans="1:14" ht="12" customHeight="1" x14ac:dyDescent="0.2">
      <c r="B107" s="90" t="s">
        <v>2</v>
      </c>
      <c r="C107" s="165">
        <v>101.58700308359383</v>
      </c>
      <c r="D107" s="165">
        <v>108.37212487051072</v>
      </c>
      <c r="E107" s="165">
        <v>102.25632285130922</v>
      </c>
      <c r="F107" s="165">
        <v>103.74890711470471</v>
      </c>
      <c r="G107" s="165">
        <v>99.517048477173859</v>
      </c>
      <c r="H107" s="165">
        <v>100.06892848748655</v>
      </c>
      <c r="I107" s="165">
        <v>110.58240851195507</v>
      </c>
      <c r="J107" s="165">
        <v>99.645260049560008</v>
      </c>
      <c r="K107" s="165">
        <v>94.736796281018371</v>
      </c>
      <c r="L107" s="165">
        <v>99.590516488726109</v>
      </c>
      <c r="M107" s="165">
        <v>100.21100221662724</v>
      </c>
      <c r="N107" s="165">
        <v>91.398762823587788</v>
      </c>
    </row>
    <row r="108" spans="1:14" ht="23.25" customHeight="1" x14ac:dyDescent="0.2">
      <c r="A108" s="126">
        <v>2016</v>
      </c>
      <c r="B108" s="90" t="s">
        <v>3</v>
      </c>
      <c r="C108" s="165">
        <v>99.919771555394789</v>
      </c>
      <c r="D108" s="165">
        <v>98.518269014161646</v>
      </c>
      <c r="E108" s="165">
        <v>99.820932047003723</v>
      </c>
      <c r="F108" s="165">
        <v>99.628778522185797</v>
      </c>
      <c r="G108" s="165">
        <v>107.45934222806214</v>
      </c>
      <c r="H108" s="165">
        <v>100.60272983254788</v>
      </c>
      <c r="I108" s="165">
        <v>104.92693199974522</v>
      </c>
      <c r="J108" s="165">
        <v>94.721674870664515</v>
      </c>
      <c r="K108" s="165">
        <v>94.769648070999949</v>
      </c>
      <c r="L108" s="165">
        <v>97.690978001573583</v>
      </c>
      <c r="M108" s="165">
        <v>103.09579686654862</v>
      </c>
      <c r="N108" s="165">
        <v>95.694838986421317</v>
      </c>
    </row>
    <row r="109" spans="1:14" ht="12" customHeight="1" x14ac:dyDescent="0.2">
      <c r="B109" s="126" t="s">
        <v>4</v>
      </c>
      <c r="C109" s="165">
        <v>100.68601736232212</v>
      </c>
      <c r="D109" s="165">
        <v>98.779488652880858</v>
      </c>
      <c r="E109" s="165">
        <v>101.56789489520374</v>
      </c>
      <c r="F109" s="165">
        <v>101.66972544559108</v>
      </c>
      <c r="G109" s="165">
        <v>102.56563054615634</v>
      </c>
      <c r="H109" s="165">
        <v>103.36585736385587</v>
      </c>
      <c r="I109" s="165">
        <v>102.64627548399343</v>
      </c>
      <c r="J109" s="165">
        <v>98.909940670482001</v>
      </c>
      <c r="K109" s="165">
        <v>100.50143296518529</v>
      </c>
      <c r="L109" s="165">
        <v>100.67132533307482</v>
      </c>
      <c r="M109" s="165">
        <v>99.011076643207133</v>
      </c>
      <c r="N109" s="165">
        <v>99.864451716100575</v>
      </c>
    </row>
    <row r="110" spans="1:14" ht="12" customHeight="1" x14ac:dyDescent="0.2">
      <c r="B110" s="126" t="s">
        <v>1</v>
      </c>
      <c r="C110" s="165">
        <v>100.11728237987361</v>
      </c>
      <c r="D110" s="165">
        <v>101.07233585891184</v>
      </c>
      <c r="E110" s="165">
        <v>99.557878528951704</v>
      </c>
      <c r="F110" s="165">
        <v>100.56265523044317</v>
      </c>
      <c r="G110" s="165">
        <v>95.906071403479402</v>
      </c>
      <c r="H110" s="165">
        <v>96.780226571116273</v>
      </c>
      <c r="I110" s="165">
        <v>99.631131114462988</v>
      </c>
      <c r="J110" s="165">
        <v>101.14240316611244</v>
      </c>
      <c r="K110" s="165">
        <v>100.93338811079082</v>
      </c>
      <c r="L110" s="165">
        <v>99.914295650365588</v>
      </c>
      <c r="M110" s="165">
        <v>100.9576818528228</v>
      </c>
      <c r="N110" s="165">
        <v>101.38086093445679</v>
      </c>
    </row>
    <row r="111" spans="1:14" ht="12" customHeight="1" x14ac:dyDescent="0.2">
      <c r="B111" s="126" t="s">
        <v>2</v>
      </c>
      <c r="C111" s="165">
        <v>99.276928702409492</v>
      </c>
      <c r="D111" s="165">
        <v>101.6299064740456</v>
      </c>
      <c r="E111" s="165">
        <v>99.053294528840809</v>
      </c>
      <c r="F111" s="165">
        <v>98.138840801779878</v>
      </c>
      <c r="G111" s="165">
        <v>94.068955822302087</v>
      </c>
      <c r="H111" s="165">
        <v>99.251186232479967</v>
      </c>
      <c r="I111" s="165">
        <v>92.795661401798355</v>
      </c>
      <c r="J111" s="165">
        <v>105.22598129274105</v>
      </c>
      <c r="K111" s="165">
        <v>103.79553085302393</v>
      </c>
      <c r="L111" s="165">
        <v>101.72340101498602</v>
      </c>
      <c r="M111" s="165">
        <v>96.935444637421455</v>
      </c>
      <c r="N111" s="165">
        <v>103.05984836302136</v>
      </c>
    </row>
    <row r="112" spans="1:14" ht="19.5" customHeight="1" x14ac:dyDescent="0.2">
      <c r="A112" s="126">
        <v>2017</v>
      </c>
      <c r="B112" s="121" t="s">
        <v>3</v>
      </c>
      <c r="C112" s="165">
        <v>101.33340062031085</v>
      </c>
      <c r="D112" s="165">
        <v>103.68611189735171</v>
      </c>
      <c r="E112" s="165">
        <v>102.60447660620012</v>
      </c>
      <c r="F112" s="165">
        <v>98.55791657089199</v>
      </c>
      <c r="G112" s="165">
        <v>97.204034030186165</v>
      </c>
      <c r="H112" s="165">
        <v>107.614756446692</v>
      </c>
      <c r="I112" s="165">
        <v>101.14428405640308</v>
      </c>
      <c r="J112" s="165">
        <v>107.84242870519279</v>
      </c>
      <c r="K112" s="165">
        <v>110.37912432517716</v>
      </c>
      <c r="L112" s="165">
        <v>102.70524549152556</v>
      </c>
      <c r="M112" s="165">
        <v>94.770260798589007</v>
      </c>
      <c r="N112" s="165">
        <v>104.06965331980315</v>
      </c>
    </row>
    <row r="113" spans="1:14" ht="12.75" x14ac:dyDescent="0.2">
      <c r="B113" s="126" t="s">
        <v>4</v>
      </c>
      <c r="C113" s="165">
        <v>101.34872858855886</v>
      </c>
      <c r="D113" s="165">
        <v>104.58706400825102</v>
      </c>
      <c r="E113" s="165">
        <v>101.83440819918999</v>
      </c>
      <c r="F113" s="165">
        <v>98.53489413996661</v>
      </c>
      <c r="G113" s="165">
        <v>93.010513193147617</v>
      </c>
      <c r="H113" s="165">
        <v>101.65034666656611</v>
      </c>
      <c r="I113" s="165">
        <v>100.27748683108707</v>
      </c>
      <c r="J113" s="165">
        <v>108.2838355845998</v>
      </c>
      <c r="K113" s="165">
        <v>116.22766794520379</v>
      </c>
      <c r="L113" s="165">
        <v>102.96444027166119</v>
      </c>
      <c r="M113" s="165">
        <v>97.711728903634736</v>
      </c>
      <c r="N113" s="165">
        <v>101.98330042942402</v>
      </c>
    </row>
    <row r="114" spans="1:14" ht="12.75" x14ac:dyDescent="0.2">
      <c r="B114" s="131" t="s">
        <v>1</v>
      </c>
      <c r="C114" s="165">
        <v>102.14304790010091</v>
      </c>
      <c r="D114" s="165">
        <v>106.2281141378526</v>
      </c>
      <c r="E114" s="165">
        <v>100.74917655853287</v>
      </c>
      <c r="F114" s="165">
        <v>96.912872543969797</v>
      </c>
      <c r="G114" s="165">
        <v>93.561490172497997</v>
      </c>
      <c r="H114" s="165">
        <v>91.196155472157542</v>
      </c>
      <c r="I114" s="165">
        <v>100.49359794642658</v>
      </c>
      <c r="J114" s="165">
        <v>114.35693608490649</v>
      </c>
      <c r="K114" s="165">
        <v>122.07156981816233</v>
      </c>
      <c r="L114" s="165">
        <v>102.92932511674324</v>
      </c>
      <c r="M114" s="165">
        <v>105.07843754841278</v>
      </c>
      <c r="N114" s="165">
        <v>100.21972158180651</v>
      </c>
    </row>
    <row r="115" spans="1:14" ht="12.75" x14ac:dyDescent="0.2">
      <c r="B115" s="135" t="s">
        <v>2</v>
      </c>
      <c r="C115" s="165">
        <v>103.19186581133438</v>
      </c>
      <c r="D115" s="165">
        <v>105.75142148937879</v>
      </c>
      <c r="E115" s="165">
        <v>102.36321881510604</v>
      </c>
      <c r="F115" s="165">
        <v>99.571114411269406</v>
      </c>
      <c r="G115" s="165">
        <v>88.510407309663847</v>
      </c>
      <c r="H115" s="165">
        <v>97.076828324670544</v>
      </c>
      <c r="I115" s="165">
        <v>103.85763000716133</v>
      </c>
      <c r="J115" s="165">
        <v>109.2079818938533</v>
      </c>
      <c r="K115" s="165">
        <v>125.30226579435036</v>
      </c>
      <c r="L115" s="165">
        <v>102.99519869277167</v>
      </c>
      <c r="M115" s="165">
        <v>105.40135254750778</v>
      </c>
      <c r="N115" s="165">
        <v>100.79805361958431</v>
      </c>
    </row>
    <row r="116" spans="1:14" ht="19.5" customHeight="1" x14ac:dyDescent="0.2">
      <c r="A116" s="126">
        <v>2018</v>
      </c>
      <c r="B116" s="139" t="s">
        <v>3</v>
      </c>
      <c r="C116" s="165">
        <v>104.37121899533827</v>
      </c>
      <c r="D116" s="165">
        <v>104.03082464374629</v>
      </c>
      <c r="E116" s="165">
        <v>105.06559093271039</v>
      </c>
      <c r="F116" s="165">
        <v>100.94324407150266</v>
      </c>
      <c r="G116" s="165">
        <v>93.887700629269219</v>
      </c>
      <c r="H116" s="165">
        <v>106.3085718186375</v>
      </c>
      <c r="I116" s="165">
        <v>105.76043543677569</v>
      </c>
      <c r="J116" s="165">
        <v>122.52194719109521</v>
      </c>
      <c r="K116" s="165">
        <v>115.4700883612052</v>
      </c>
      <c r="L116" s="165">
        <v>102.90231112640328</v>
      </c>
      <c r="M116" s="165">
        <v>104.02790780448187</v>
      </c>
      <c r="N116" s="165">
        <v>100.44464972791799</v>
      </c>
    </row>
    <row r="117" spans="1:14" ht="14.25" customHeight="1" x14ac:dyDescent="0.2">
      <c r="B117" s="142" t="s">
        <v>4</v>
      </c>
      <c r="C117" s="165">
        <v>105.53194644253936</v>
      </c>
      <c r="D117" s="165">
        <v>104.09150761751002</v>
      </c>
      <c r="E117" s="165">
        <v>105.78595215264512</v>
      </c>
      <c r="F117" s="165">
        <v>104.80724297353021</v>
      </c>
      <c r="G117" s="165">
        <v>94.619227321119013</v>
      </c>
      <c r="H117" s="165">
        <v>102.33147319368594</v>
      </c>
      <c r="I117" s="165">
        <v>99.840385543180133</v>
      </c>
      <c r="J117" s="165">
        <v>128.99751515997158</v>
      </c>
      <c r="K117" s="165">
        <v>107.47015985524678</v>
      </c>
      <c r="L117" s="165">
        <v>107.03355938342615</v>
      </c>
      <c r="M117" s="165">
        <v>105.57416811732233</v>
      </c>
      <c r="N117" s="165">
        <v>105.46370054008115</v>
      </c>
    </row>
    <row r="118" spans="1:14" ht="14.25" customHeight="1" x14ac:dyDescent="0.2">
      <c r="B118" s="142" t="s">
        <v>1</v>
      </c>
      <c r="C118" s="165">
        <v>105.42252137840157</v>
      </c>
      <c r="D118" s="165">
        <v>105.2790138738057</v>
      </c>
      <c r="E118" s="165">
        <v>105.65442110572209</v>
      </c>
      <c r="F118" s="165">
        <v>105.1386724973782</v>
      </c>
      <c r="G118" s="165">
        <v>91.911691003198897</v>
      </c>
      <c r="H118" s="165">
        <v>103.34878451075626</v>
      </c>
      <c r="I118" s="165">
        <v>98.47154224346734</v>
      </c>
      <c r="J118" s="165">
        <v>129.23505368567541</v>
      </c>
      <c r="K118" s="165">
        <v>103.47249296618226</v>
      </c>
      <c r="L118" s="165">
        <v>107.66412633359418</v>
      </c>
      <c r="M118" s="165">
        <v>105.38103255847173</v>
      </c>
      <c r="N118" s="165">
        <v>103.93675011675174</v>
      </c>
    </row>
    <row r="119" spans="1:14" ht="14.25" customHeight="1" x14ac:dyDescent="0.2">
      <c r="B119" s="142" t="s">
        <v>2</v>
      </c>
      <c r="C119" s="165">
        <v>103.97977261789859</v>
      </c>
      <c r="D119" s="165">
        <v>106.91906031197411</v>
      </c>
      <c r="E119" s="165">
        <v>105.18084183211167</v>
      </c>
      <c r="F119" s="165">
        <v>105.39344299219967</v>
      </c>
      <c r="G119" s="165">
        <v>90.02730245407821</v>
      </c>
      <c r="H119" s="165">
        <v>100.10246480155767</v>
      </c>
      <c r="I119" s="165">
        <v>96.288424516946577</v>
      </c>
      <c r="J119" s="165">
        <v>128.48606575011064</v>
      </c>
      <c r="K119" s="165">
        <v>100.69790649847937</v>
      </c>
      <c r="L119" s="165">
        <v>109.74346114725971</v>
      </c>
      <c r="M119" s="165">
        <v>99.982386606834922</v>
      </c>
      <c r="N119" s="165">
        <v>100.43686315086188</v>
      </c>
    </row>
    <row r="120" spans="1:14" ht="21.75" customHeight="1" x14ac:dyDescent="0.2">
      <c r="A120" s="126">
        <v>2019</v>
      </c>
      <c r="B120" s="142" t="s">
        <v>3</v>
      </c>
      <c r="C120" s="165">
        <v>106.05037114505366</v>
      </c>
      <c r="D120" s="165">
        <v>110.07507184954845</v>
      </c>
      <c r="E120" s="165">
        <v>107.56556147877801</v>
      </c>
      <c r="F120" s="165">
        <v>110.49718532682579</v>
      </c>
      <c r="G120" s="165">
        <v>91.733419987113393</v>
      </c>
      <c r="H120" s="167">
        <v>108.63413016797529</v>
      </c>
      <c r="I120" s="165">
        <v>95.725587444021343</v>
      </c>
      <c r="J120" s="167">
        <v>122.9452165238167</v>
      </c>
      <c r="K120" s="167">
        <v>102.68116429752324</v>
      </c>
      <c r="L120" s="167">
        <v>110.39364726798145</v>
      </c>
      <c r="M120" s="165">
        <v>99.94272383404153</v>
      </c>
      <c r="N120" s="165">
        <v>103.71584461315926</v>
      </c>
    </row>
    <row r="121" spans="1:14" ht="12" customHeight="1" thickBot="1" x14ac:dyDescent="0.25">
      <c r="B121" s="142" t="s">
        <v>4</v>
      </c>
      <c r="C121" s="165">
        <v>104.83806211282194</v>
      </c>
      <c r="D121" s="165">
        <v>112.97701293666893</v>
      </c>
      <c r="E121" s="165">
        <v>104.90780122090229</v>
      </c>
      <c r="F121" s="165">
        <v>108.09855717511655</v>
      </c>
      <c r="G121" s="165">
        <v>90.458805631464671</v>
      </c>
      <c r="H121" s="167">
        <v>90.238996633864986</v>
      </c>
      <c r="I121" s="165">
        <v>104.88833021989073</v>
      </c>
      <c r="J121" s="167">
        <v>120.18797365119877</v>
      </c>
      <c r="K121" s="167">
        <v>102.19699377876475</v>
      </c>
      <c r="L121" s="167">
        <v>108.41500886790823</v>
      </c>
      <c r="M121" s="165">
        <v>101.37679219159723</v>
      </c>
      <c r="N121" s="165">
        <v>101.4655086247062</v>
      </c>
    </row>
    <row r="122" spans="1:14" ht="12.75" customHeight="1" x14ac:dyDescent="0.2">
      <c r="A122" s="89" t="s">
        <v>210</v>
      </c>
      <c r="B122" s="94"/>
      <c r="C122" s="171"/>
      <c r="D122" s="166"/>
      <c r="E122" s="166"/>
      <c r="F122" s="166"/>
      <c r="G122" s="166"/>
      <c r="H122" s="166"/>
      <c r="I122" s="166"/>
      <c r="J122" s="166"/>
      <c r="K122" s="166"/>
      <c r="L122" s="166"/>
      <c r="M122" s="166"/>
      <c r="N122" s="166"/>
    </row>
    <row r="123" spans="1:14" ht="12.75" customHeight="1" x14ac:dyDescent="0.2">
      <c r="A123" s="90">
        <v>2016</v>
      </c>
      <c r="C123" s="165">
        <f>C163</f>
        <v>-1.9070858378878768</v>
      </c>
      <c r="D123" s="165">
        <f t="shared" ref="D123:N123" si="0">D163</f>
        <v>-11.256059991085209</v>
      </c>
      <c r="E123" s="165">
        <f t="shared" si="0"/>
        <v>-1.1701394683258428</v>
      </c>
      <c r="F123" s="165">
        <f t="shared" si="0"/>
        <v>1.2353321739425525</v>
      </c>
      <c r="G123" s="165">
        <f t="shared" si="0"/>
        <v>7.5422907391311043</v>
      </c>
      <c r="H123" s="165">
        <f t="shared" si="0"/>
        <v>1.4283199189098212</v>
      </c>
      <c r="I123" s="165">
        <f t="shared" si="0"/>
        <v>-12.116504445501036</v>
      </c>
      <c r="J123" s="165">
        <f t="shared" si="0"/>
        <v>0.36464626167450831</v>
      </c>
      <c r="K123" s="165">
        <f t="shared" si="0"/>
        <v>2.5894067749363217</v>
      </c>
      <c r="L123" s="165">
        <f t="shared" si="0"/>
        <v>-0.33666387964760247</v>
      </c>
      <c r="M123" s="165">
        <f t="shared" si="0"/>
        <v>-3.802500149980105</v>
      </c>
      <c r="N123" s="165">
        <f t="shared" si="0"/>
        <v>10.011175817468313</v>
      </c>
    </row>
    <row r="124" spans="1:14" ht="12.75" customHeight="1" x14ac:dyDescent="0.2">
      <c r="A124" s="90">
        <v>2017</v>
      </c>
      <c r="C124" s="165">
        <f>C167</f>
        <v>2.0042607300762398</v>
      </c>
      <c r="D124" s="165">
        <f t="shared" ref="D124:N124" si="1">D167</f>
        <v>5.063177883208553</v>
      </c>
      <c r="E124" s="165">
        <f t="shared" si="1"/>
        <v>1.8878200447572766</v>
      </c>
      <c r="F124" s="165">
        <f t="shared" si="1"/>
        <v>-1.6058005834755136</v>
      </c>
      <c r="G124" s="165">
        <f t="shared" si="1"/>
        <v>-6.9283888236261078</v>
      </c>
      <c r="H124" s="165">
        <f t="shared" si="1"/>
        <v>-0.61547827247845532</v>
      </c>
      <c r="I124" s="165">
        <f t="shared" si="1"/>
        <v>1.4432497102695265</v>
      </c>
      <c r="J124" s="165">
        <f t="shared" si="1"/>
        <v>9.9227955671380954</v>
      </c>
      <c r="K124" s="165">
        <f t="shared" si="1"/>
        <v>18.495156970723414</v>
      </c>
      <c r="L124" s="165">
        <f t="shared" si="1"/>
        <v>2.8985523931754074</v>
      </c>
      <c r="M124" s="165">
        <f t="shared" si="1"/>
        <v>0.74044494953606943</v>
      </c>
      <c r="N124" s="165">
        <f t="shared" si="1"/>
        <v>1.7676822376545118</v>
      </c>
    </row>
    <row r="125" spans="1:14" ht="12.75" customHeight="1" x14ac:dyDescent="0.2">
      <c r="A125" s="90">
        <v>2018</v>
      </c>
      <c r="C125" s="165">
        <f>C171</f>
        <v>2.7666531851410383</v>
      </c>
      <c r="D125" s="165">
        <f t="shared" ref="D125:N125" si="2">D171</f>
        <v>1.6108144538819147E-2</v>
      </c>
      <c r="E125" s="165">
        <f t="shared" si="2"/>
        <v>3.4684042307389689</v>
      </c>
      <c r="F125" s="165">
        <f t="shared" si="2"/>
        <v>5.769091319193052</v>
      </c>
      <c r="G125" s="165">
        <f t="shared" si="2"/>
        <v>-0.49438364571300042</v>
      </c>
      <c r="H125" s="165">
        <f t="shared" si="2"/>
        <v>3.6608334883502067</v>
      </c>
      <c r="I125" s="165">
        <f t="shared" si="2"/>
        <v>-1.3338026719781766</v>
      </c>
      <c r="J125" s="165">
        <f t="shared" si="2"/>
        <v>15.817783554235902</v>
      </c>
      <c r="K125" s="165">
        <f t="shared" si="2"/>
        <v>-9.8885856181785101</v>
      </c>
      <c r="L125" s="165">
        <f t="shared" si="2"/>
        <v>3.8264018423222836</v>
      </c>
      <c r="M125" s="165">
        <f t="shared" si="2"/>
        <v>2.9788719155895222</v>
      </c>
      <c r="N125" s="165">
        <f t="shared" si="2"/>
        <v>0.7888640367910682</v>
      </c>
    </row>
    <row r="126" spans="1:14" ht="12.75" customHeight="1" x14ac:dyDescent="0.2">
      <c r="A126" s="130"/>
      <c r="C126" s="165"/>
      <c r="D126" s="165"/>
      <c r="E126" s="165"/>
      <c r="F126" s="165"/>
      <c r="G126" s="165"/>
      <c r="H126" s="165"/>
      <c r="I126" s="165"/>
      <c r="J126" s="165"/>
      <c r="K126" s="165"/>
      <c r="L126" s="165"/>
      <c r="M126" s="165"/>
      <c r="N126" s="165"/>
    </row>
    <row r="127" spans="1:14" ht="12.75" customHeight="1" x14ac:dyDescent="0.2">
      <c r="A127" s="130" t="s">
        <v>11</v>
      </c>
      <c r="C127" s="192"/>
      <c r="D127" s="165"/>
      <c r="E127" s="165"/>
      <c r="F127" s="165"/>
      <c r="G127" s="165"/>
      <c r="H127" s="165"/>
      <c r="I127" s="165"/>
      <c r="J127" s="165"/>
      <c r="K127" s="165"/>
      <c r="L127" s="165"/>
      <c r="M127" s="165"/>
      <c r="N127" s="165"/>
    </row>
    <row r="128" spans="1:14" ht="12.75" x14ac:dyDescent="0.2">
      <c r="A128" s="126">
        <v>2016</v>
      </c>
      <c r="B128" s="126" t="s">
        <v>3</v>
      </c>
      <c r="C128" s="165">
        <v>-1.6411858580246852</v>
      </c>
      <c r="D128" s="165">
        <v>-9.0926111009847155</v>
      </c>
      <c r="E128" s="165">
        <v>-2.381653022910668</v>
      </c>
      <c r="F128" s="165">
        <v>-3.9712501144360979</v>
      </c>
      <c r="G128" s="165">
        <v>7.9808373262898691</v>
      </c>
      <c r="H128" s="165">
        <v>0.53343365730960102</v>
      </c>
      <c r="I128" s="165">
        <v>-5.1142641838900049</v>
      </c>
      <c r="J128" s="165">
        <v>-4.9411132817021919</v>
      </c>
      <c r="K128" s="165">
        <v>3.4676906198227719E-2</v>
      </c>
      <c r="L128" s="165">
        <v>-1.907348765851169</v>
      </c>
      <c r="M128" s="165">
        <v>2.8787204858856663</v>
      </c>
      <c r="N128" s="165">
        <v>4.7003657709520086</v>
      </c>
    </row>
    <row r="129" spans="1:14" ht="12.75" x14ac:dyDescent="0.2">
      <c r="B129" s="126" t="s">
        <v>4</v>
      </c>
      <c r="C129" s="165">
        <v>0.76686104761811702</v>
      </c>
      <c r="D129" s="165">
        <v>0.26514842509226533</v>
      </c>
      <c r="E129" s="165">
        <v>1.7500967105550602</v>
      </c>
      <c r="F129" s="165">
        <v>2.0485515868798876</v>
      </c>
      <c r="G129" s="165">
        <v>-4.5540123179982022</v>
      </c>
      <c r="H129" s="165">
        <v>2.7465731157665152</v>
      </c>
      <c r="I129" s="165">
        <v>-2.1735663783225112</v>
      </c>
      <c r="J129" s="165">
        <v>4.4216551338817078</v>
      </c>
      <c r="K129" s="165">
        <v>6.0481230128565766</v>
      </c>
      <c r="L129" s="165">
        <v>3.0507907613057439</v>
      </c>
      <c r="M129" s="165">
        <v>-3.9620628071083464</v>
      </c>
      <c r="N129" s="165">
        <v>4.3571970796365544</v>
      </c>
    </row>
    <row r="130" spans="1:14" ht="12.75" x14ac:dyDescent="0.2">
      <c r="B130" s="126" t="s">
        <v>1</v>
      </c>
      <c r="C130" s="165">
        <v>-0.56485994515196314</v>
      </c>
      <c r="D130" s="165">
        <v>2.3211774400738516</v>
      </c>
      <c r="E130" s="165">
        <v>-1.978987915744379</v>
      </c>
      <c r="F130" s="165">
        <v>-1.0888887624078136</v>
      </c>
      <c r="G130" s="165">
        <v>-6.4929734329279292</v>
      </c>
      <c r="H130" s="165">
        <v>-6.371185767421883</v>
      </c>
      <c r="I130" s="165">
        <v>-2.9374123467350022</v>
      </c>
      <c r="J130" s="165">
        <v>2.2570658525292941</v>
      </c>
      <c r="K130" s="165">
        <v>0.42979998678740472</v>
      </c>
      <c r="L130" s="165">
        <v>-0.75198144079713369</v>
      </c>
      <c r="M130" s="165">
        <v>1.9660479166693445</v>
      </c>
      <c r="N130" s="165">
        <v>1.5184674749600946</v>
      </c>
    </row>
    <row r="131" spans="1:14" ht="12.75" x14ac:dyDescent="0.2">
      <c r="B131" s="126" t="s">
        <v>2</v>
      </c>
      <c r="C131" s="165">
        <v>-0.83936924523737577</v>
      </c>
      <c r="D131" s="165">
        <v>0.55165502053111659</v>
      </c>
      <c r="E131" s="165">
        <v>-0.50682478128957209</v>
      </c>
      <c r="F131" s="165">
        <v>-2.4102530140130307</v>
      </c>
      <c r="G131" s="165">
        <v>-1.9155362682394927</v>
      </c>
      <c r="H131" s="165">
        <v>2.553165815899372</v>
      </c>
      <c r="I131" s="165">
        <v>-6.8607769842656712</v>
      </c>
      <c r="J131" s="165">
        <v>4.0374541228982874</v>
      </c>
      <c r="K131" s="165">
        <v>2.8356748899496464</v>
      </c>
      <c r="L131" s="165">
        <v>1.8106571765777346</v>
      </c>
      <c r="M131" s="165">
        <v>-3.9840823814328519</v>
      </c>
      <c r="N131" s="165">
        <v>1.6561187319666271</v>
      </c>
    </row>
    <row r="132" spans="1:14" ht="20.25" customHeight="1" x14ac:dyDescent="0.2">
      <c r="A132" s="126">
        <v>2017</v>
      </c>
      <c r="B132" s="121" t="s">
        <v>3</v>
      </c>
      <c r="C132" s="165">
        <v>2.0714499781372187</v>
      </c>
      <c r="D132" s="165">
        <v>2.0232286879366734</v>
      </c>
      <c r="E132" s="165">
        <v>3.5851226294399963</v>
      </c>
      <c r="F132" s="165">
        <v>0.42702335353497212</v>
      </c>
      <c r="G132" s="165">
        <v>3.3327447726817505</v>
      </c>
      <c r="H132" s="165">
        <v>8.4266702814228545</v>
      </c>
      <c r="I132" s="165">
        <v>8.9967812379242673</v>
      </c>
      <c r="J132" s="165">
        <v>2.4865032193643444</v>
      </c>
      <c r="K132" s="165">
        <v>6.3428486930479755</v>
      </c>
      <c r="L132" s="165">
        <v>0.9652100369657246</v>
      </c>
      <c r="M132" s="165">
        <v>-2.2336348143149554</v>
      </c>
      <c r="N132" s="165">
        <v>0.97982383325931899</v>
      </c>
    </row>
    <row r="133" spans="1:14" ht="12.75" x14ac:dyDescent="0.2">
      <c r="B133" s="126" t="s">
        <v>4</v>
      </c>
      <c r="C133" s="165">
        <v>1.5126274411181306E-2</v>
      </c>
      <c r="D133" s="165">
        <v>0.8689226497288649</v>
      </c>
      <c r="E133" s="165">
        <v>-0.75052125646104528</v>
      </c>
      <c r="F133" s="165">
        <v>-2.3359291395752546E-2</v>
      </c>
      <c r="G133" s="165">
        <v>-4.3141428016622019</v>
      </c>
      <c r="H133" s="165">
        <v>-5.5423716756543673</v>
      </c>
      <c r="I133" s="165">
        <v>-0.8569908160431905</v>
      </c>
      <c r="J133" s="165">
        <v>0.40930725013035296</v>
      </c>
      <c r="K133" s="165">
        <v>5.2985957768579617</v>
      </c>
      <c r="L133" s="165">
        <v>0.25236761656639572</v>
      </c>
      <c r="M133" s="165">
        <v>3.1037881295875147</v>
      </c>
      <c r="N133" s="165">
        <v>-2.0047658696121795</v>
      </c>
    </row>
    <row r="134" spans="1:14" ht="12.75" x14ac:dyDescent="0.2">
      <c r="B134" s="131" t="s">
        <v>1</v>
      </c>
      <c r="C134" s="165">
        <v>0.7837486691783857</v>
      </c>
      <c r="D134" s="165">
        <v>1.5690756262859873</v>
      </c>
      <c r="E134" s="165">
        <v>-1.0656826703744349</v>
      </c>
      <c r="F134" s="165">
        <v>-1.6461392790383167</v>
      </c>
      <c r="G134" s="165">
        <v>0.59238139908572851</v>
      </c>
      <c r="H134" s="165">
        <v>-10.284461919938604</v>
      </c>
      <c r="I134" s="165">
        <v>0.21551309488192505</v>
      </c>
      <c r="J134" s="165">
        <v>5.6085014605544714</v>
      </c>
      <c r="K134" s="165">
        <v>5.0279782570477716</v>
      </c>
      <c r="L134" s="165">
        <v>-3.4104157537595547E-2</v>
      </c>
      <c r="M134" s="165">
        <v>7.5392265876732534</v>
      </c>
      <c r="N134" s="165">
        <v>-1.7292819904744738</v>
      </c>
    </row>
    <row r="135" spans="1:14" ht="12.75" x14ac:dyDescent="0.2">
      <c r="B135" s="135" t="s">
        <v>2</v>
      </c>
      <c r="C135" s="165">
        <v>1.0268128206427196</v>
      </c>
      <c r="D135" s="165">
        <v>-0.4487443388623169</v>
      </c>
      <c r="E135" s="165">
        <v>1.6020401473310741</v>
      </c>
      <c r="F135" s="165">
        <v>2.742919281536671</v>
      </c>
      <c r="G135" s="165">
        <v>-5.3986772266255478</v>
      </c>
      <c r="H135" s="165">
        <v>6.4483780287299286</v>
      </c>
      <c r="I135" s="165">
        <v>3.3475088259135921</v>
      </c>
      <c r="J135" s="165">
        <v>-4.5025289827896886</v>
      </c>
      <c r="K135" s="165">
        <v>2.6465588842680354</v>
      </c>
      <c r="L135" s="165">
        <v>6.399884187884286E-2</v>
      </c>
      <c r="M135" s="165">
        <v>0.30730852744762505</v>
      </c>
      <c r="N135" s="165">
        <v>0.57706410340176983</v>
      </c>
    </row>
    <row r="136" spans="1:14" ht="20.25" customHeight="1" x14ac:dyDescent="0.2">
      <c r="A136" s="126">
        <v>2018</v>
      </c>
      <c r="B136" s="139" t="s">
        <v>3</v>
      </c>
      <c r="C136" s="165">
        <v>1.1428741739781145</v>
      </c>
      <c r="D136" s="165">
        <v>-1.6270200640331911</v>
      </c>
      <c r="E136" s="165">
        <v>2.6399835301052166</v>
      </c>
      <c r="F136" s="165">
        <v>1.378039874662651</v>
      </c>
      <c r="G136" s="165">
        <v>6.0753232111928845</v>
      </c>
      <c r="H136" s="165">
        <v>9.509729204472638</v>
      </c>
      <c r="I136" s="165">
        <v>1.8321286837405637</v>
      </c>
      <c r="J136" s="165">
        <v>12.191384792901538</v>
      </c>
      <c r="K136" s="165">
        <v>-7.8467674712937807</v>
      </c>
      <c r="L136" s="165">
        <v>-9.0186307271922228E-2</v>
      </c>
      <c r="M136" s="165">
        <v>-1.303061782254511</v>
      </c>
      <c r="N136" s="165">
        <v>-0.35060586883957079</v>
      </c>
    </row>
    <row r="137" spans="1:14" ht="12.75" x14ac:dyDescent="0.2">
      <c r="B137" s="142" t="s">
        <v>4</v>
      </c>
      <c r="C137" s="165">
        <v>1.1121144874747024</v>
      </c>
      <c r="D137" s="165">
        <v>5.8331724247628891E-2</v>
      </c>
      <c r="E137" s="165">
        <v>0.68563000839740873</v>
      </c>
      <c r="F137" s="165">
        <v>3.8278925326498348</v>
      </c>
      <c r="G137" s="165">
        <v>0.77915071617138398</v>
      </c>
      <c r="H137" s="165">
        <v>-3.741089318494939</v>
      </c>
      <c r="I137" s="165">
        <v>-5.5976035548138459</v>
      </c>
      <c r="J137" s="165">
        <v>5.2852310278554082</v>
      </c>
      <c r="K137" s="165">
        <v>-6.9281392432416151</v>
      </c>
      <c r="L137" s="165">
        <v>4.0147283494421426</v>
      </c>
      <c r="M137" s="165">
        <v>1.4863898981287038</v>
      </c>
      <c r="N137" s="165">
        <v>4.9968324104455952</v>
      </c>
    </row>
    <row r="138" spans="1:14" ht="12.75" x14ac:dyDescent="0.2">
      <c r="B138" s="142" t="s">
        <v>1</v>
      </c>
      <c r="C138" s="165">
        <v>-0.10368904187451067</v>
      </c>
      <c r="D138" s="165">
        <v>1.1408291449281682</v>
      </c>
      <c r="E138" s="165">
        <v>-0.12433696936738903</v>
      </c>
      <c r="F138" s="165">
        <v>0.31622769041992349</v>
      </c>
      <c r="G138" s="165">
        <v>-2.8615075334860518</v>
      </c>
      <c r="H138" s="165">
        <v>0.99413336417508713</v>
      </c>
      <c r="I138" s="165">
        <v>-1.3710316644568454</v>
      </c>
      <c r="J138" s="165">
        <v>0.18414193902049902</v>
      </c>
      <c r="K138" s="165">
        <v>-3.7197924469908994</v>
      </c>
      <c r="L138" s="165">
        <v>0.58913013245607271</v>
      </c>
      <c r="M138" s="165">
        <v>-0.18293827201741886</v>
      </c>
      <c r="N138" s="165">
        <v>-1.4478445337209656</v>
      </c>
    </row>
    <row r="139" spans="1:14" ht="12.75" x14ac:dyDescent="0.2">
      <c r="B139" s="142" t="s">
        <v>2</v>
      </c>
      <c r="C139" s="165">
        <v>-1.3685394179905885</v>
      </c>
      <c r="D139" s="165">
        <v>1.5578094606150783</v>
      </c>
      <c r="E139" s="165">
        <v>-0.44823422309658856</v>
      </c>
      <c r="F139" s="165">
        <v>0.24231853871641285</v>
      </c>
      <c r="G139" s="165">
        <v>-2.0502163854814737</v>
      </c>
      <c r="H139" s="165">
        <v>-3.1411300331845915</v>
      </c>
      <c r="I139" s="165">
        <v>-2.2170036914046509</v>
      </c>
      <c r="J139" s="165">
        <v>-0.57955478347728739</v>
      </c>
      <c r="K139" s="165">
        <v>-2.6814725229532321</v>
      </c>
      <c r="L139" s="165">
        <v>1.9313162930638228</v>
      </c>
      <c r="M139" s="165">
        <v>-5.1229768968541034</v>
      </c>
      <c r="N139" s="165">
        <v>-3.3673238406612183</v>
      </c>
    </row>
    <row r="140" spans="1:14" ht="20.25" customHeight="1" x14ac:dyDescent="0.2">
      <c r="A140" s="142">
        <v>2019</v>
      </c>
      <c r="B140" s="182" t="s">
        <v>3</v>
      </c>
      <c r="C140" s="165">
        <v>1.9913474275078835</v>
      </c>
      <c r="D140" s="165">
        <v>2.9517763515369166</v>
      </c>
      <c r="E140" s="165">
        <v>2.2672566649283965</v>
      </c>
      <c r="F140" s="165">
        <v>4.8425615386754606</v>
      </c>
      <c r="G140" s="165">
        <v>1.8951112457306518</v>
      </c>
      <c r="H140" s="165">
        <v>8.5229323606873297</v>
      </c>
      <c r="I140" s="165">
        <v>-0.58453243549142497</v>
      </c>
      <c r="J140" s="165">
        <v>-4.3124125514670268</v>
      </c>
      <c r="K140" s="165">
        <v>1.9695124437108413</v>
      </c>
      <c r="L140" s="165">
        <v>0.59246000984904956</v>
      </c>
      <c r="M140" s="165">
        <v>-3.9669759984184427E-2</v>
      </c>
      <c r="N140" s="165">
        <v>3.264719107537406</v>
      </c>
    </row>
    <row r="141" spans="1:14" ht="13.5" customHeight="1" x14ac:dyDescent="0.2">
      <c r="A141" s="142"/>
      <c r="B141" s="182" t="s">
        <v>4</v>
      </c>
      <c r="C141" s="165">
        <v>-1.1431445445613253</v>
      </c>
      <c r="D141" s="165">
        <v>2.6363290419531893</v>
      </c>
      <c r="E141" s="165">
        <v>-2.4708282291633687</v>
      </c>
      <c r="F141" s="165">
        <v>-2.1707595036150718</v>
      </c>
      <c r="G141" s="165">
        <v>-1.3894765460916836</v>
      </c>
      <c r="H141" s="165">
        <v>-16.933107031525786</v>
      </c>
      <c r="I141" s="165">
        <v>9.571884613638538</v>
      </c>
      <c r="J141" s="165">
        <v>-2.2426597394977099</v>
      </c>
      <c r="K141" s="165">
        <v>-0.47152807632331317</v>
      </c>
      <c r="L141" s="165">
        <v>-1.792348064440763</v>
      </c>
      <c r="M141" s="165">
        <v>1.4348902076523506</v>
      </c>
      <c r="N141" s="165">
        <v>-2.1697128310976921</v>
      </c>
    </row>
    <row r="142" spans="1:14" ht="13.5" customHeight="1" x14ac:dyDescent="0.2">
      <c r="A142" s="142"/>
      <c r="B142" s="182"/>
      <c r="C142" s="165"/>
      <c r="D142" s="165"/>
      <c r="E142" s="165"/>
      <c r="F142" s="165"/>
      <c r="G142" s="165"/>
      <c r="H142" s="165"/>
      <c r="I142" s="165"/>
      <c r="J142" s="165"/>
      <c r="K142" s="165"/>
      <c r="L142" s="165"/>
      <c r="M142" s="165"/>
      <c r="N142" s="165"/>
    </row>
    <row r="143" spans="1:14" ht="12" customHeight="1" x14ac:dyDescent="0.2">
      <c r="A143" s="85" t="s">
        <v>75</v>
      </c>
      <c r="B143" s="90"/>
      <c r="C143" s="165"/>
      <c r="D143" s="165"/>
      <c r="E143" s="165"/>
      <c r="F143" s="165"/>
      <c r="G143" s="165"/>
      <c r="H143" s="165"/>
      <c r="I143" s="165"/>
      <c r="J143" s="165"/>
      <c r="K143" s="165"/>
      <c r="L143" s="165"/>
      <c r="M143" s="165"/>
      <c r="N143" s="165"/>
    </row>
    <row r="144" spans="1:14" ht="12.75" x14ac:dyDescent="0.2">
      <c r="A144" s="126">
        <v>2016</v>
      </c>
      <c r="B144" s="126" t="s">
        <v>3</v>
      </c>
      <c r="C144" s="165">
        <v>-3.488812164579036</v>
      </c>
      <c r="D144" s="165">
        <v>-17.841007104387284</v>
      </c>
      <c r="E144" s="165">
        <v>-2.3020359492443299</v>
      </c>
      <c r="F144" s="165">
        <v>3.0709056559524939</v>
      </c>
      <c r="G144" s="165">
        <v>28.991824061532</v>
      </c>
      <c r="H144" s="165">
        <v>3.1105575463809432</v>
      </c>
      <c r="I144" s="165">
        <v>-12.190132513746732</v>
      </c>
      <c r="J144" s="165">
        <v>-6.965888092890471</v>
      </c>
      <c r="K144" s="165">
        <v>-9.5615895563780917</v>
      </c>
      <c r="L144" s="165">
        <v>-5.3953010052191885</v>
      </c>
      <c r="M144" s="165">
        <v>-2.5195511466481468</v>
      </c>
      <c r="N144" s="165">
        <v>6.147557307568996</v>
      </c>
    </row>
    <row r="145" spans="1:14" ht="12.75" x14ac:dyDescent="0.2">
      <c r="B145" s="126" t="s">
        <v>4</v>
      </c>
      <c r="C145" s="165">
        <v>-1.6404709367364156</v>
      </c>
      <c r="D145" s="165">
        <v>-13.227468352475135</v>
      </c>
      <c r="E145" s="165">
        <v>1.535375905415548</v>
      </c>
      <c r="F145" s="165">
        <v>7.9112215052587587</v>
      </c>
      <c r="G145" s="165">
        <v>11.301573326511939</v>
      </c>
      <c r="H145" s="165">
        <v>2.8704168603596036</v>
      </c>
      <c r="I145" s="165">
        <v>-10.758512840007672</v>
      </c>
      <c r="J145" s="165">
        <v>0.75039823892220081</v>
      </c>
      <c r="K145" s="165">
        <v>4.2592066667548334</v>
      </c>
      <c r="L145" s="165">
        <v>0.68088306913005603</v>
      </c>
      <c r="M145" s="165">
        <v>-9.8635404825127999</v>
      </c>
      <c r="N145" s="165">
        <v>9.7650525550008425</v>
      </c>
    </row>
    <row r="146" spans="1:14" ht="12.75" x14ac:dyDescent="0.2">
      <c r="B146" s="126" t="s">
        <v>1</v>
      </c>
      <c r="C146" s="165">
        <v>-0.17476217367774494</v>
      </c>
      <c r="D146" s="165">
        <v>-6.9434352771574392</v>
      </c>
      <c r="E146" s="165">
        <v>-0.71479266273137831</v>
      </c>
      <c r="F146" s="165">
        <v>6.8765135084336571E-2</v>
      </c>
      <c r="G146" s="165">
        <v>-1.0986505213689823</v>
      </c>
      <c r="H146" s="165">
        <v>0.55213416613730804</v>
      </c>
      <c r="I146" s="165">
        <v>-9.4686235583504867</v>
      </c>
      <c r="J146" s="165">
        <v>2.252574262374174</v>
      </c>
      <c r="K146" s="165">
        <v>7.3963823348383695</v>
      </c>
      <c r="L146" s="165">
        <v>1.4277067695060097</v>
      </c>
      <c r="M146" s="165">
        <v>0.96376357634153642</v>
      </c>
      <c r="N146" s="165">
        <v>11.324574250390661</v>
      </c>
    </row>
    <row r="147" spans="1:14" ht="12.75" x14ac:dyDescent="0.2">
      <c r="B147" s="126" t="s">
        <v>2</v>
      </c>
      <c r="C147" s="165">
        <v>-2.2739861508498493</v>
      </c>
      <c r="D147" s="165">
        <v>-6.2213584946508309</v>
      </c>
      <c r="E147" s="165">
        <v>-3.1323523408189891</v>
      </c>
      <c r="F147" s="165">
        <v>-5.4073497918607938</v>
      </c>
      <c r="G147" s="165">
        <v>-5.4745319904874297</v>
      </c>
      <c r="H147" s="165">
        <v>-0.81717898589154236</v>
      </c>
      <c r="I147" s="165">
        <v>-16.084608166437054</v>
      </c>
      <c r="J147" s="165">
        <v>5.6005887690045553</v>
      </c>
      <c r="K147" s="165">
        <v>9.5620022289275788</v>
      </c>
      <c r="L147" s="165">
        <v>2.1416542472709965</v>
      </c>
      <c r="M147" s="165">
        <v>-3.2686606328165113</v>
      </c>
      <c r="N147" s="165">
        <v>12.758471974003704</v>
      </c>
    </row>
    <row r="148" spans="1:14" ht="20.25" customHeight="1" x14ac:dyDescent="0.2">
      <c r="A148" s="126">
        <v>2017</v>
      </c>
      <c r="B148" s="121" t="s">
        <v>3</v>
      </c>
      <c r="C148" s="165">
        <v>1.4147641081548645</v>
      </c>
      <c r="D148" s="165">
        <v>5.245568090977315</v>
      </c>
      <c r="E148" s="165">
        <v>2.788537936998714</v>
      </c>
      <c r="F148" s="165">
        <v>-1.0748520328946354</v>
      </c>
      <c r="G148" s="165">
        <v>-9.5434310179481905</v>
      </c>
      <c r="H148" s="165">
        <v>6.9700162468906646</v>
      </c>
      <c r="I148" s="165">
        <v>-3.605030540063181</v>
      </c>
      <c r="J148" s="165">
        <v>13.851902273100315</v>
      </c>
      <c r="K148" s="165">
        <v>16.470965727848675</v>
      </c>
      <c r="L148" s="165">
        <v>5.1327846158641277</v>
      </c>
      <c r="M148" s="165">
        <v>-8.075533941249347</v>
      </c>
      <c r="N148" s="165">
        <v>8.7515841210310086</v>
      </c>
    </row>
    <row r="149" spans="1:14" ht="12.75" x14ac:dyDescent="0.2">
      <c r="B149" s="126" t="s">
        <v>4</v>
      </c>
      <c r="C149" s="165">
        <v>0.65819588816582453</v>
      </c>
      <c r="D149" s="165">
        <v>5.8793332852516089</v>
      </c>
      <c r="E149" s="165">
        <v>0.26239916093686588</v>
      </c>
      <c r="F149" s="165">
        <v>-3.0833478617999122</v>
      </c>
      <c r="G149" s="165">
        <v>-9.316100629546419</v>
      </c>
      <c r="H149" s="165">
        <v>-1.659649270117336</v>
      </c>
      <c r="I149" s="165">
        <v>-2.3077200236804929</v>
      </c>
      <c r="J149" s="165">
        <v>9.477202039122524</v>
      </c>
      <c r="K149" s="165">
        <v>15.647771893427853</v>
      </c>
      <c r="L149" s="165">
        <v>2.2778233335058573</v>
      </c>
      <c r="M149" s="165">
        <v>-1.3123256342870371</v>
      </c>
      <c r="N149" s="165">
        <v>2.1217246747090801</v>
      </c>
    </row>
    <row r="150" spans="1:14" ht="12.75" x14ac:dyDescent="0.2">
      <c r="B150" s="131" t="s">
        <v>1</v>
      </c>
      <c r="C150" s="165">
        <v>2.023392437422511</v>
      </c>
      <c r="D150" s="165">
        <v>5.1010775947018416</v>
      </c>
      <c r="E150" s="165">
        <v>1.1965884038345864</v>
      </c>
      <c r="F150" s="165">
        <v>-3.6293618919565729</v>
      </c>
      <c r="G150" s="165">
        <v>-2.4446640308283363</v>
      </c>
      <c r="H150" s="165">
        <v>-5.7698471028639675</v>
      </c>
      <c r="I150" s="165">
        <v>0.86565998229282126</v>
      </c>
      <c r="J150" s="165">
        <v>13.065274805751859</v>
      </c>
      <c r="K150" s="165">
        <v>20.942704988926874</v>
      </c>
      <c r="L150" s="165">
        <v>3.0176156942829158</v>
      </c>
      <c r="M150" s="165">
        <v>4.0816663179700008</v>
      </c>
      <c r="N150" s="165">
        <v>-1.1453240206758197</v>
      </c>
    </row>
    <row r="151" spans="1:14" ht="12.75" x14ac:dyDescent="0.2">
      <c r="B151" s="135" t="s">
        <v>2</v>
      </c>
      <c r="C151" s="165">
        <v>3.9434510717593074</v>
      </c>
      <c r="D151" s="165">
        <v>4.0554155349791232</v>
      </c>
      <c r="E151" s="165">
        <v>3.3415590082180424</v>
      </c>
      <c r="F151" s="165">
        <v>1.4594360375444149</v>
      </c>
      <c r="G151" s="165">
        <v>-5.9090147903187447</v>
      </c>
      <c r="H151" s="165">
        <v>-2.1907626400719638</v>
      </c>
      <c r="I151" s="165">
        <v>11.920782112285909</v>
      </c>
      <c r="J151" s="165">
        <v>3.7842370792762869</v>
      </c>
      <c r="K151" s="165">
        <v>20.720289943678118</v>
      </c>
      <c r="L151" s="165">
        <v>1.2502508420833003</v>
      </c>
      <c r="M151" s="165">
        <v>8.7335524603536996</v>
      </c>
      <c r="N151" s="165">
        <v>-2.1946420253501908</v>
      </c>
    </row>
    <row r="152" spans="1:14" ht="20.25" customHeight="1" x14ac:dyDescent="0.2">
      <c r="A152" s="126">
        <v>2018</v>
      </c>
      <c r="B152" s="139" t="s">
        <v>3</v>
      </c>
      <c r="C152" s="165">
        <v>2.9978450900013831</v>
      </c>
      <c r="D152" s="165">
        <v>0.33245797348042672</v>
      </c>
      <c r="E152" s="165">
        <v>2.3986422502364269</v>
      </c>
      <c r="F152" s="165">
        <v>2.4202292252139213</v>
      </c>
      <c r="G152" s="165">
        <v>-3.4117240441760677</v>
      </c>
      <c r="H152" s="165">
        <v>-1.2137597771747277</v>
      </c>
      <c r="I152" s="165">
        <v>4.5639270903320872</v>
      </c>
      <c r="J152" s="165">
        <v>13.612006574918301</v>
      </c>
      <c r="K152" s="165">
        <v>4.6122526040613065</v>
      </c>
      <c r="L152" s="165">
        <v>0.19187494653716275</v>
      </c>
      <c r="M152" s="165">
        <v>9.7685148567520752</v>
      </c>
      <c r="N152" s="165">
        <v>-3.4832474945848291</v>
      </c>
    </row>
    <row r="153" spans="1:14" ht="12.75" x14ac:dyDescent="0.2">
      <c r="B153" s="142" t="s">
        <v>4</v>
      </c>
      <c r="C153" s="165">
        <v>4.1275484283211261</v>
      </c>
      <c r="D153" s="165">
        <v>-0.47382187791590313</v>
      </c>
      <c r="E153" s="165">
        <v>3.880362269819293</v>
      </c>
      <c r="F153" s="165">
        <v>6.3656117848504223</v>
      </c>
      <c r="G153" s="165">
        <v>1.7296046142984967</v>
      </c>
      <c r="H153" s="165">
        <v>0.67006808088325709</v>
      </c>
      <c r="I153" s="165">
        <v>-0.43589174571478928</v>
      </c>
      <c r="J153" s="165">
        <v>19.129059719341623</v>
      </c>
      <c r="K153" s="165">
        <v>-7.5347877530208995</v>
      </c>
      <c r="L153" s="165">
        <v>3.9519654562575335</v>
      </c>
      <c r="M153" s="165">
        <v>8.0465664684346017</v>
      </c>
      <c r="N153" s="165">
        <v>3.4127157054165913</v>
      </c>
    </row>
    <row r="154" spans="1:14" ht="12.75" x14ac:dyDescent="0.2">
      <c r="B154" s="142" t="s">
        <v>1</v>
      </c>
      <c r="C154" s="165">
        <v>3.2106673393064167</v>
      </c>
      <c r="D154" s="165">
        <v>-0.89345487468153184</v>
      </c>
      <c r="E154" s="165">
        <v>4.8687688721102296</v>
      </c>
      <c r="F154" s="165">
        <v>8.4878300864277065</v>
      </c>
      <c r="G154" s="165">
        <v>-1.7633314371729103</v>
      </c>
      <c r="H154" s="165">
        <v>13.325812887264687</v>
      </c>
      <c r="I154" s="165">
        <v>-2.0121239007057978</v>
      </c>
      <c r="J154" s="165">
        <v>13.010245036402846</v>
      </c>
      <c r="K154" s="165">
        <v>-15.236206824967713</v>
      </c>
      <c r="L154" s="165">
        <v>4.6000507741410734</v>
      </c>
      <c r="M154" s="165">
        <v>0.28797060283614062</v>
      </c>
      <c r="N154" s="165">
        <v>3.7088793266214726</v>
      </c>
    </row>
    <row r="155" spans="1:14" ht="12.75" x14ac:dyDescent="0.2">
      <c r="B155" s="142" t="s">
        <v>2</v>
      </c>
      <c r="C155" s="165">
        <v>0.76353576938392731</v>
      </c>
      <c r="D155" s="165">
        <v>1.104135345086199</v>
      </c>
      <c r="E155" s="165">
        <v>2.7525736779486998</v>
      </c>
      <c r="F155" s="165">
        <v>5.8474072680171796</v>
      </c>
      <c r="G155" s="165">
        <v>1.7138042751371874</v>
      </c>
      <c r="H155" s="165">
        <v>3.1167442623567965</v>
      </c>
      <c r="I155" s="165">
        <v>-7.2880591341173862</v>
      </c>
      <c r="J155" s="165">
        <v>17.652632639063892</v>
      </c>
      <c r="K155" s="165">
        <v>-19.636005095272868</v>
      </c>
      <c r="L155" s="165">
        <v>6.5520165407104924</v>
      </c>
      <c r="M155" s="165">
        <v>-5.141267934138094</v>
      </c>
      <c r="N155" s="165">
        <v>-0.35833079682825453</v>
      </c>
    </row>
    <row r="156" spans="1:14" ht="20.25" customHeight="1" x14ac:dyDescent="0.2">
      <c r="A156" s="126">
        <v>2019</v>
      </c>
      <c r="B156" s="182" t="s">
        <v>3</v>
      </c>
      <c r="C156" s="165">
        <v>1.6088268067371958</v>
      </c>
      <c r="D156" s="165">
        <v>5.8100541128081051</v>
      </c>
      <c r="E156" s="165">
        <v>2.3794379528772058</v>
      </c>
      <c r="F156" s="165">
        <v>9.4646663510790532</v>
      </c>
      <c r="G156" s="165">
        <v>-2.2945291318426819</v>
      </c>
      <c r="H156" s="165">
        <v>2.1875548787403387</v>
      </c>
      <c r="I156" s="165">
        <v>-9.4882816540153634</v>
      </c>
      <c r="J156" s="165">
        <v>0.34546409229141428</v>
      </c>
      <c r="K156" s="165">
        <v>-11.075529814852636</v>
      </c>
      <c r="L156" s="165">
        <v>7.2800465408167092</v>
      </c>
      <c r="M156" s="165">
        <v>-3.9270077200037057</v>
      </c>
      <c r="N156" s="165">
        <v>3.256713915676146</v>
      </c>
    </row>
    <row r="157" spans="1:14" ht="12.75" x14ac:dyDescent="0.2">
      <c r="B157" s="182" t="s">
        <v>4</v>
      </c>
      <c r="C157" s="165">
        <v>-0.65751116425700751</v>
      </c>
      <c r="D157" s="165">
        <v>8.5362442359939514</v>
      </c>
      <c r="E157" s="165">
        <v>-0.83012055369667825</v>
      </c>
      <c r="F157" s="165">
        <v>3.1403499493041664</v>
      </c>
      <c r="G157" s="165">
        <v>-4.3970150755244353</v>
      </c>
      <c r="H157" s="165">
        <v>-11.816967138676048</v>
      </c>
      <c r="I157" s="165">
        <v>5.0560148072819722</v>
      </c>
      <c r="J157" s="165">
        <v>-6.8292334917056223</v>
      </c>
      <c r="K157" s="165">
        <v>-4.9066327653969566</v>
      </c>
      <c r="L157" s="165">
        <v>1.2906694801518404</v>
      </c>
      <c r="M157" s="165">
        <v>-3.9757603593529089</v>
      </c>
      <c r="N157" s="165">
        <v>-3.79105976264833</v>
      </c>
    </row>
    <row r="158" spans="1:14" ht="12.75" x14ac:dyDescent="0.2">
      <c r="B158" s="182"/>
      <c r="C158" s="165"/>
      <c r="D158" s="165"/>
      <c r="E158" s="165"/>
      <c r="F158" s="165"/>
      <c r="G158" s="165"/>
      <c r="H158" s="165"/>
      <c r="I158" s="165"/>
      <c r="J158" s="165"/>
      <c r="K158" s="165"/>
      <c r="L158" s="165"/>
      <c r="M158" s="165"/>
      <c r="N158" s="165"/>
    </row>
    <row r="159" spans="1:14" ht="14.25" x14ac:dyDescent="0.2">
      <c r="A159" s="85" t="s">
        <v>224</v>
      </c>
      <c r="B159" s="134"/>
      <c r="C159" s="165"/>
      <c r="D159" s="165"/>
      <c r="E159" s="165"/>
      <c r="F159" s="165"/>
      <c r="G159" s="165"/>
      <c r="H159" s="165"/>
      <c r="I159" s="165"/>
      <c r="J159" s="165"/>
      <c r="K159" s="165"/>
      <c r="L159" s="165"/>
      <c r="M159" s="165"/>
      <c r="N159" s="165"/>
    </row>
    <row r="160" spans="1:14" ht="12.75" x14ac:dyDescent="0.2">
      <c r="A160" s="126">
        <v>2016</v>
      </c>
      <c r="B160" s="126" t="s">
        <v>3</v>
      </c>
      <c r="C160" s="168">
        <v>-1.5774668149577309</v>
      </c>
      <c r="D160" s="168">
        <v>-12.579650631561563</v>
      </c>
      <c r="E160" s="168">
        <v>-1.1362503410683473</v>
      </c>
      <c r="F160" s="168">
        <v>4.0701898302394994</v>
      </c>
      <c r="G160" s="168">
        <v>9.2322835776144387</v>
      </c>
      <c r="H160" s="168">
        <v>11.335258826359137</v>
      </c>
      <c r="I160" s="168">
        <v>-10.250923671601967</v>
      </c>
      <c r="J160" s="168">
        <v>-12.641429744153655</v>
      </c>
      <c r="K160" s="168">
        <v>-7.4294420054843187</v>
      </c>
      <c r="L160" s="168">
        <v>-2.4654874110964471</v>
      </c>
      <c r="M160" s="168">
        <v>1.3858892436601877E-2</v>
      </c>
      <c r="N160" s="168">
        <v>8.2618140239347753</v>
      </c>
    </row>
    <row r="161" spans="1:14" ht="12.75" x14ac:dyDescent="0.2">
      <c r="B161" s="126" t="s">
        <v>4</v>
      </c>
      <c r="C161" s="168">
        <v>-2.1034654458939031</v>
      </c>
      <c r="D161" s="168">
        <v>-13.899651050245225</v>
      </c>
      <c r="E161" s="168">
        <v>-0.79691271347418535</v>
      </c>
      <c r="F161" s="168">
        <v>5.1617484289251934</v>
      </c>
      <c r="G161" s="168">
        <v>12.512037207487779</v>
      </c>
      <c r="H161" s="168">
        <v>8.0730688816076537</v>
      </c>
      <c r="I161" s="168">
        <v>-11.341430582418823</v>
      </c>
      <c r="J161" s="168">
        <v>-9.1269374215579973</v>
      </c>
      <c r="K161" s="168">
        <v>-4.6222614277772749</v>
      </c>
      <c r="L161" s="168">
        <v>-2.5953710041061839</v>
      </c>
      <c r="M161" s="168">
        <v>-3.5019028763165494</v>
      </c>
      <c r="N161" s="168">
        <v>8.6329513312163044</v>
      </c>
    </row>
    <row r="162" spans="1:14" ht="12.75" x14ac:dyDescent="0.2">
      <c r="B162" s="126" t="s">
        <v>1</v>
      </c>
      <c r="C162" s="168">
        <v>-1.7021392193799727</v>
      </c>
      <c r="D162" s="168">
        <v>-12.717928098838485</v>
      </c>
      <c r="E162" s="168">
        <v>-0.51173717217099579</v>
      </c>
      <c r="F162" s="168">
        <v>3.963447792592433</v>
      </c>
      <c r="G162" s="168">
        <v>11.436959678654219</v>
      </c>
      <c r="H162" s="168">
        <v>5.0761783524880144</v>
      </c>
      <c r="I162" s="168">
        <v>-10.824681156426308</v>
      </c>
      <c r="J162" s="168">
        <v>-5.3130248876971393</v>
      </c>
      <c r="K162" s="168">
        <v>-1.0727650128527699</v>
      </c>
      <c r="L162" s="168">
        <v>-1.2361318703839999</v>
      </c>
      <c r="M162" s="168">
        <v>-3.4641061652598779</v>
      </c>
      <c r="N162" s="168">
        <v>9.0166704555774402</v>
      </c>
    </row>
    <row r="163" spans="1:14" ht="12.75" x14ac:dyDescent="0.2">
      <c r="B163" s="126" t="s">
        <v>2</v>
      </c>
      <c r="C163" s="168">
        <v>-1.9070858378878768</v>
      </c>
      <c r="D163" s="168">
        <v>-11.256059991085209</v>
      </c>
      <c r="E163" s="168">
        <v>-1.1701394683258428</v>
      </c>
      <c r="F163" s="168">
        <v>1.2353321739425525</v>
      </c>
      <c r="G163" s="168">
        <v>7.5422907391311043</v>
      </c>
      <c r="H163" s="168">
        <v>1.4283199189098212</v>
      </c>
      <c r="I163" s="168">
        <v>-12.116504445501036</v>
      </c>
      <c r="J163" s="168">
        <v>0.36464626167450831</v>
      </c>
      <c r="K163" s="168">
        <v>2.5894067749363217</v>
      </c>
      <c r="L163" s="168">
        <v>-0.33666387964760247</v>
      </c>
      <c r="M163" s="168">
        <v>-3.802500149980105</v>
      </c>
      <c r="N163" s="168">
        <v>10.011175817468313</v>
      </c>
    </row>
    <row r="164" spans="1:14" ht="20.25" customHeight="1" x14ac:dyDescent="0.2">
      <c r="A164" s="126">
        <v>2017</v>
      </c>
      <c r="B164" s="121" t="s">
        <v>3</v>
      </c>
      <c r="C164" s="168">
        <v>-0.68066116161500645</v>
      </c>
      <c r="D164" s="168">
        <v>-5.6304123608256305</v>
      </c>
      <c r="E164" s="168">
        <v>9.9315140664060664E-2</v>
      </c>
      <c r="F164" s="168">
        <v>0.21146597731639361</v>
      </c>
      <c r="G164" s="168">
        <v>-1.6042086121426848</v>
      </c>
      <c r="H164" s="168">
        <v>2.4181927226314457</v>
      </c>
      <c r="I164" s="168">
        <v>-10.06948107535716</v>
      </c>
      <c r="J164" s="168">
        <v>5.5348156113955298</v>
      </c>
      <c r="K164" s="168">
        <v>9.404226847016588</v>
      </c>
      <c r="L164" s="168">
        <v>2.3332095558498764</v>
      </c>
      <c r="M164" s="168">
        <v>-5.1972041802268478</v>
      </c>
      <c r="N164" s="168">
        <v>10.628226371832966</v>
      </c>
    </row>
    <row r="165" spans="1:14" ht="12.75" x14ac:dyDescent="0.2">
      <c r="B165" s="126" t="s">
        <v>4</v>
      </c>
      <c r="C165" s="168">
        <v>-0.1016204795630955</v>
      </c>
      <c r="D165" s="168">
        <v>-0.7985671362449267</v>
      </c>
      <c r="E165" s="168">
        <v>-0.21532151230992724</v>
      </c>
      <c r="F165" s="168">
        <v>-2.4033712897955155</v>
      </c>
      <c r="G165" s="168">
        <v>-6.4755284822379195</v>
      </c>
      <c r="H165" s="168">
        <v>1.2516531159272546</v>
      </c>
      <c r="I165" s="168">
        <v>-8.0238147785138239</v>
      </c>
      <c r="J165" s="168">
        <v>7.7267135874071613</v>
      </c>
      <c r="K165" s="168">
        <v>12.329936577338884</v>
      </c>
      <c r="L165" s="168">
        <v>2.7358753279672356</v>
      </c>
      <c r="M165" s="168">
        <v>-2.9670355977095539</v>
      </c>
      <c r="N165" s="168">
        <v>8.5887749241190363</v>
      </c>
    </row>
    <row r="166" spans="1:14" ht="12.75" x14ac:dyDescent="0.2">
      <c r="B166" s="131" t="s">
        <v>1</v>
      </c>
      <c r="C166" s="168">
        <v>0.44543538536841254</v>
      </c>
      <c r="D166" s="168">
        <v>2.3083362622279111</v>
      </c>
      <c r="E166" s="168">
        <v>0.25751978466418279</v>
      </c>
      <c r="F166" s="168">
        <v>-3.3198244754428572</v>
      </c>
      <c r="G166" s="168">
        <v>-6.8080476728828359</v>
      </c>
      <c r="H166" s="168">
        <v>-0.27576060652718581</v>
      </c>
      <c r="I166" s="168">
        <v>-5.5233242878231721</v>
      </c>
      <c r="J166" s="168">
        <v>10.468530605492703</v>
      </c>
      <c r="K166" s="168">
        <v>15.739609234192287</v>
      </c>
      <c r="L166" s="168">
        <v>3.1305166817683414</v>
      </c>
      <c r="M166" s="168">
        <v>-2.1770934355284908</v>
      </c>
      <c r="N166" s="168">
        <v>5.4060019358735758</v>
      </c>
    </row>
    <row r="167" spans="1:14" ht="12" customHeight="1" x14ac:dyDescent="0.2">
      <c r="B167" s="135" t="s">
        <v>2</v>
      </c>
      <c r="C167" s="168">
        <v>2.0042607300762398</v>
      </c>
      <c r="D167" s="168">
        <v>5.063177883208553</v>
      </c>
      <c r="E167" s="168">
        <v>1.8878200447572766</v>
      </c>
      <c r="F167" s="168">
        <v>-1.6058005834755136</v>
      </c>
      <c r="G167" s="168">
        <v>-6.9283888236261078</v>
      </c>
      <c r="H167" s="168">
        <v>-0.61547827247845532</v>
      </c>
      <c r="I167" s="168">
        <v>1.4432497102695265</v>
      </c>
      <c r="J167" s="168">
        <v>9.9227955671380954</v>
      </c>
      <c r="K167" s="168">
        <v>18.495156970723414</v>
      </c>
      <c r="L167" s="168">
        <v>2.8985523931754074</v>
      </c>
      <c r="M167" s="168">
        <v>0.74044494953606943</v>
      </c>
      <c r="N167" s="168">
        <v>1.7676822376545118</v>
      </c>
    </row>
    <row r="168" spans="1:14" ht="20.25" customHeight="1" x14ac:dyDescent="0.2">
      <c r="A168" s="126">
        <v>2018</v>
      </c>
      <c r="B168" s="139" t="s">
        <v>3</v>
      </c>
      <c r="C168" s="168">
        <v>2.4018198517263301</v>
      </c>
      <c r="D168" s="168">
        <v>3.8081949658791103</v>
      </c>
      <c r="E168" s="168">
        <v>1.7947232561980826</v>
      </c>
      <c r="F168" s="168">
        <v>-0.74374433928549877</v>
      </c>
      <c r="G168" s="168">
        <v>-5.330304923843002</v>
      </c>
      <c r="H168" s="168">
        <v>-2.6486009324565174</v>
      </c>
      <c r="I168" s="168">
        <v>3.5767737306886715</v>
      </c>
      <c r="J168" s="168">
        <v>9.9849611855735532</v>
      </c>
      <c r="K168" s="168">
        <v>15.269650787734349</v>
      </c>
      <c r="L168" s="168">
        <v>1.6732762921235889</v>
      </c>
      <c r="M168" s="168">
        <v>5.2454180100854302</v>
      </c>
      <c r="N168" s="168">
        <v>-1.2070012159528432</v>
      </c>
    </row>
    <row r="169" spans="1:14" ht="12.75" x14ac:dyDescent="0.2">
      <c r="B169" s="142" t="s">
        <v>4</v>
      </c>
      <c r="C169" s="168">
        <v>3.2734427617972841</v>
      </c>
      <c r="D169" s="168">
        <v>2.2206801781584886</v>
      </c>
      <c r="E169" s="168">
        <v>2.7078226098447971</v>
      </c>
      <c r="F169" s="168">
        <v>1.627150049273169</v>
      </c>
      <c r="G169" s="168">
        <v>-2.5278833672624899</v>
      </c>
      <c r="H169" s="168">
        <v>-2.0684824020107442</v>
      </c>
      <c r="I169" s="168">
        <v>4.0887506077517202</v>
      </c>
      <c r="J169" s="168">
        <v>12.447431402253713</v>
      </c>
      <c r="K169" s="168">
        <v>9.0366671665647118</v>
      </c>
      <c r="L169" s="168">
        <v>2.0998912025137884</v>
      </c>
      <c r="M169" s="168">
        <v>7.6097959611263803</v>
      </c>
      <c r="N169" s="168">
        <v>-0.86908468959957474</v>
      </c>
    </row>
    <row r="170" spans="1:14" ht="12.75" x14ac:dyDescent="0.2">
      <c r="B170" s="142" t="s">
        <v>1</v>
      </c>
      <c r="C170" s="165">
        <v>3.5672783212275618</v>
      </c>
      <c r="D170" s="165">
        <v>0.72611021048808766</v>
      </c>
      <c r="E170" s="165">
        <v>3.6185874849727782</v>
      </c>
      <c r="F170" s="165">
        <v>4.6706631798913776</v>
      </c>
      <c r="G170" s="165">
        <v>-2.3596890563363075</v>
      </c>
      <c r="H170" s="165">
        <v>2.3399854448154258</v>
      </c>
      <c r="I170" s="165">
        <v>3.3490229515439012</v>
      </c>
      <c r="J170" s="165">
        <v>12.451726643797215</v>
      </c>
      <c r="K170" s="165">
        <v>-0.16771928202288677</v>
      </c>
      <c r="L170" s="165">
        <v>2.50358823780509</v>
      </c>
      <c r="M170" s="165">
        <v>6.5624486805965461</v>
      </c>
      <c r="N170" s="165">
        <v>0.32018719119903949</v>
      </c>
    </row>
    <row r="171" spans="1:14" ht="20.25" customHeight="1" x14ac:dyDescent="0.2">
      <c r="A171" s="327"/>
      <c r="B171" s="327" t="s">
        <v>2</v>
      </c>
      <c r="C171" s="165">
        <v>2.7666531851410383</v>
      </c>
      <c r="D171" s="165">
        <v>1.6108144538819147E-2</v>
      </c>
      <c r="E171" s="165">
        <v>3.4684042307389689</v>
      </c>
      <c r="F171" s="165">
        <v>5.769091319193052</v>
      </c>
      <c r="G171" s="165">
        <v>-0.49438364571300042</v>
      </c>
      <c r="H171" s="165">
        <v>3.6608334883502067</v>
      </c>
      <c r="I171" s="165">
        <v>-1.3338026719781766</v>
      </c>
      <c r="J171" s="165">
        <v>15.817783554235902</v>
      </c>
      <c r="K171" s="165">
        <v>-9.8885856181785101</v>
      </c>
      <c r="L171" s="165">
        <v>3.8264018423222836</v>
      </c>
      <c r="M171" s="165">
        <v>2.9788719155895222</v>
      </c>
      <c r="N171" s="165">
        <v>0.7888640367910682</v>
      </c>
    </row>
    <row r="172" spans="1:14" ht="12.75" customHeight="1" x14ac:dyDescent="0.2">
      <c r="A172" s="327">
        <v>2019</v>
      </c>
      <c r="B172" s="336" t="s">
        <v>3</v>
      </c>
      <c r="C172" s="165">
        <v>2.4156751868278121</v>
      </c>
      <c r="D172" s="165">
        <v>1.3711994036798671</v>
      </c>
      <c r="E172" s="165">
        <v>3.4570618482915592</v>
      </c>
      <c r="F172" s="165">
        <v>7.5447667149093149</v>
      </c>
      <c r="G172" s="165">
        <v>-0.18388224907168649</v>
      </c>
      <c r="H172" s="165">
        <v>4.5894715410874767</v>
      </c>
      <c r="I172" s="165">
        <v>-4.8888257555076535</v>
      </c>
      <c r="J172" s="165">
        <v>12.169171619848882</v>
      </c>
      <c r="K172" s="165">
        <v>-13.515697735725567</v>
      </c>
      <c r="L172" s="165">
        <v>5.595922087729079</v>
      </c>
      <c r="M172" s="165">
        <v>-0.32485506511636686</v>
      </c>
      <c r="N172" s="165">
        <v>2.5052770240988451</v>
      </c>
    </row>
    <row r="173" spans="1:14" ht="14.25" customHeight="1" thickBot="1" x14ac:dyDescent="0.25">
      <c r="A173" s="113"/>
      <c r="B173" s="328" t="s">
        <v>4</v>
      </c>
      <c r="C173" s="316">
        <v>1.2168075035926336</v>
      </c>
      <c r="D173" s="165">
        <v>3.6058613972957687</v>
      </c>
      <c r="E173" s="165">
        <v>2.2573674444459613</v>
      </c>
      <c r="F173" s="165">
        <v>6.6859967828689548</v>
      </c>
      <c r="G173" s="165">
        <v>-1.7398744650801632</v>
      </c>
      <c r="H173" s="165">
        <v>1.3633584468713877</v>
      </c>
      <c r="I173" s="165">
        <v>-3.5560657757758776</v>
      </c>
      <c r="J173" s="165">
        <v>5.424284684561556</v>
      </c>
      <c r="K173" s="165">
        <v>-13.02651321628187</v>
      </c>
      <c r="L173" s="165">
        <v>4.8948756783430696</v>
      </c>
      <c r="M173" s="165">
        <v>-3.189599911512019</v>
      </c>
      <c r="N173" s="165">
        <v>0.64602414825462517</v>
      </c>
    </row>
    <row r="174" spans="1:14" ht="12.75" x14ac:dyDescent="0.2">
      <c r="A174" s="324" t="s">
        <v>280</v>
      </c>
      <c r="B174" s="107"/>
      <c r="C174" s="107"/>
      <c r="D174" s="112"/>
      <c r="E174" s="112"/>
      <c r="F174" s="112"/>
      <c r="G174" s="112"/>
      <c r="H174" s="100"/>
      <c r="I174" s="112"/>
      <c r="J174" s="100"/>
      <c r="K174" s="100"/>
      <c r="L174" s="100"/>
      <c r="M174" s="112"/>
      <c r="N174" s="112"/>
    </row>
    <row r="175" spans="1:14" ht="12.75" x14ac:dyDescent="0.2">
      <c r="A175" s="193" t="s">
        <v>211</v>
      </c>
      <c r="B175" s="107"/>
      <c r="C175" s="107"/>
      <c r="D175" s="107"/>
      <c r="E175" s="107"/>
      <c r="F175" s="111"/>
      <c r="G175" s="111"/>
      <c r="H175" s="96"/>
      <c r="I175" s="111"/>
      <c r="J175" s="96"/>
      <c r="K175" s="96"/>
      <c r="L175" s="96"/>
      <c r="M175" s="107"/>
      <c r="N175" s="107"/>
    </row>
    <row r="176" spans="1:14" ht="12.75" x14ac:dyDescent="0.2">
      <c r="A176" s="193" t="s">
        <v>281</v>
      </c>
      <c r="B176" s="107"/>
      <c r="C176" s="107"/>
      <c r="D176" s="107"/>
      <c r="E176" s="107"/>
      <c r="F176" s="107"/>
      <c r="G176" s="107"/>
      <c r="H176" s="90"/>
      <c r="I176" s="107"/>
      <c r="J176" s="118"/>
      <c r="K176" s="118"/>
      <c r="L176" s="118"/>
      <c r="M176" s="107"/>
      <c r="N176" s="107"/>
    </row>
    <row r="177" spans="1:14" ht="12.75" x14ac:dyDescent="0.2">
      <c r="A177" s="193" t="s">
        <v>282</v>
      </c>
      <c r="B177" s="82"/>
      <c r="F177" s="118"/>
      <c r="H177" s="90"/>
      <c r="J177" s="117"/>
      <c r="K177" s="117"/>
      <c r="L177" s="90"/>
    </row>
    <row r="178" spans="1:14" ht="12.75" x14ac:dyDescent="0.2">
      <c r="H178" s="183"/>
      <c r="J178" s="183"/>
      <c r="K178" s="183"/>
      <c r="L178" s="183"/>
    </row>
    <row r="179" spans="1:14" ht="12.75" x14ac:dyDescent="0.2">
      <c r="C179" s="111"/>
      <c r="D179" s="111"/>
      <c r="E179" s="111"/>
      <c r="F179" s="111"/>
      <c r="G179" s="111"/>
      <c r="H179" s="111"/>
      <c r="I179" s="111"/>
      <c r="J179" s="111"/>
      <c r="K179" s="111"/>
      <c r="L179" s="111"/>
      <c r="M179" s="111"/>
      <c r="N179" s="111"/>
    </row>
    <row r="180" spans="1:14" ht="12.75" x14ac:dyDescent="0.2">
      <c r="H180" s="184"/>
      <c r="J180" s="184"/>
      <c r="K180" s="184"/>
      <c r="L180" s="184"/>
    </row>
    <row r="181" spans="1:14" ht="19.5" customHeight="1" x14ac:dyDescent="0.2">
      <c r="H181" s="184"/>
      <c r="J181" s="184"/>
      <c r="K181" s="184"/>
      <c r="L181" s="184"/>
    </row>
    <row r="182" spans="1:14" ht="12.75" x14ac:dyDescent="0.2">
      <c r="H182" s="184"/>
      <c r="J182" s="184"/>
      <c r="K182" s="184"/>
      <c r="L182" s="184"/>
    </row>
    <row r="183" spans="1:14" ht="12.75" x14ac:dyDescent="0.2">
      <c r="H183" s="118"/>
      <c r="J183" s="118"/>
      <c r="K183" s="118"/>
      <c r="L183" s="118"/>
    </row>
    <row r="184" spans="1:14" ht="12.75" x14ac:dyDescent="0.2">
      <c r="H184" s="118"/>
      <c r="J184" s="118"/>
      <c r="K184" s="118"/>
      <c r="L184" s="118"/>
    </row>
    <row r="185" spans="1:14" ht="12.75" x14ac:dyDescent="0.2">
      <c r="H185" s="118"/>
      <c r="J185" s="118"/>
      <c r="K185" s="118"/>
      <c r="L185" s="118"/>
    </row>
    <row r="186" spans="1:14" ht="12.75" x14ac:dyDescent="0.2">
      <c r="H186" s="118"/>
      <c r="J186" s="118"/>
      <c r="K186" s="118"/>
      <c r="L186" s="118"/>
    </row>
    <row r="187" spans="1:14" ht="12.75" x14ac:dyDescent="0.2">
      <c r="H187" s="118"/>
      <c r="J187" s="118"/>
      <c r="K187" s="118"/>
      <c r="L187" s="118"/>
    </row>
    <row r="188" spans="1:14" ht="12.75" x14ac:dyDescent="0.2">
      <c r="H188" s="108"/>
      <c r="J188" s="108"/>
      <c r="K188" s="108"/>
      <c r="L188" s="108"/>
    </row>
    <row r="189" spans="1:14" ht="12.75" x14ac:dyDescent="0.2">
      <c r="H189" s="108"/>
      <c r="J189" s="108"/>
      <c r="K189" s="108"/>
      <c r="L189" s="108"/>
    </row>
    <row r="190" spans="1:14" ht="12.75" x14ac:dyDescent="0.2">
      <c r="H190" s="108"/>
      <c r="J190" s="108"/>
      <c r="K190" s="108"/>
      <c r="L190" s="108"/>
    </row>
    <row r="191" spans="1:14" ht="12.75" x14ac:dyDescent="0.2">
      <c r="H191" s="108"/>
      <c r="J191" s="108"/>
      <c r="K191" s="108"/>
      <c r="L191" s="108"/>
    </row>
    <row r="192" spans="1:14" ht="12.75" x14ac:dyDescent="0.2">
      <c r="H192" s="108"/>
      <c r="J192" s="108"/>
      <c r="K192" s="108"/>
      <c r="L192" s="108"/>
    </row>
    <row r="193" spans="1:12" s="118" customFormat="1" ht="12.75" x14ac:dyDescent="0.2">
      <c r="A193" s="126"/>
      <c r="B193" s="92"/>
      <c r="F193" s="117"/>
      <c r="G193" s="117"/>
      <c r="H193" s="108"/>
      <c r="I193" s="117"/>
      <c r="J193" s="108"/>
      <c r="K193" s="108"/>
      <c r="L193" s="108"/>
    </row>
    <row r="194" spans="1:12" s="118" customFormat="1" ht="12.75" x14ac:dyDescent="0.2">
      <c r="A194" s="126"/>
      <c r="B194" s="92"/>
      <c r="F194" s="117"/>
      <c r="G194" s="117"/>
      <c r="H194" s="108"/>
      <c r="I194" s="117"/>
      <c r="J194" s="108"/>
      <c r="K194" s="108"/>
      <c r="L194" s="108"/>
    </row>
    <row r="195" spans="1:12" s="118" customFormat="1" ht="12.75" x14ac:dyDescent="0.2">
      <c r="A195" s="126"/>
      <c r="B195" s="92"/>
      <c r="F195" s="117"/>
      <c r="G195" s="117"/>
      <c r="H195" s="108"/>
      <c r="I195" s="117"/>
      <c r="J195" s="108"/>
      <c r="K195" s="108"/>
      <c r="L195" s="108"/>
    </row>
    <row r="196" spans="1:12" s="118" customFormat="1" ht="12.75" x14ac:dyDescent="0.2">
      <c r="A196" s="126"/>
      <c r="B196" s="92"/>
      <c r="F196" s="117"/>
      <c r="G196" s="117"/>
      <c r="H196" s="108"/>
      <c r="I196" s="117"/>
      <c r="J196" s="108"/>
      <c r="K196" s="108"/>
      <c r="L196" s="108"/>
    </row>
    <row r="197" spans="1:12" s="118" customFormat="1" ht="12.75" x14ac:dyDescent="0.2">
      <c r="A197" s="126"/>
      <c r="B197" s="92"/>
      <c r="F197" s="117"/>
      <c r="G197" s="117"/>
      <c r="H197" s="108"/>
      <c r="I197" s="117"/>
      <c r="J197" s="108"/>
      <c r="K197" s="108"/>
      <c r="L197" s="108"/>
    </row>
    <row r="198" spans="1:12" s="118" customFormat="1" ht="12.75" x14ac:dyDescent="0.2">
      <c r="A198" s="126"/>
      <c r="B198" s="92"/>
      <c r="F198" s="117"/>
      <c r="G198" s="117"/>
      <c r="H198" s="108"/>
      <c r="I198" s="117"/>
      <c r="J198" s="108"/>
      <c r="K198" s="108"/>
      <c r="L198" s="108"/>
    </row>
    <row r="199" spans="1:12" s="118" customFormat="1" ht="12.75" x14ac:dyDescent="0.2">
      <c r="A199" s="126"/>
      <c r="B199" s="92"/>
      <c r="F199" s="117"/>
      <c r="G199" s="117"/>
      <c r="H199" s="108"/>
      <c r="I199" s="117"/>
      <c r="J199" s="108"/>
      <c r="K199" s="108"/>
      <c r="L199" s="108"/>
    </row>
    <row r="200" spans="1:12" s="118" customFormat="1" ht="12.75" x14ac:dyDescent="0.2">
      <c r="A200" s="126"/>
      <c r="B200" s="92"/>
      <c r="F200" s="117"/>
      <c r="G200" s="117"/>
      <c r="H200" s="108"/>
      <c r="I200" s="117"/>
      <c r="J200" s="108"/>
      <c r="K200" s="108"/>
      <c r="L200" s="108"/>
    </row>
    <row r="201" spans="1:12" s="118" customFormat="1" ht="12.75" x14ac:dyDescent="0.2">
      <c r="A201" s="126"/>
      <c r="B201" s="92"/>
      <c r="F201" s="117"/>
      <c r="G201" s="117"/>
      <c r="H201" s="108"/>
      <c r="I201" s="117"/>
      <c r="J201" s="108"/>
      <c r="K201" s="108"/>
      <c r="L201" s="108"/>
    </row>
    <row r="202" spans="1:12" s="118" customFormat="1" ht="12.75" x14ac:dyDescent="0.2">
      <c r="A202" s="126"/>
      <c r="B202" s="92"/>
      <c r="F202" s="117"/>
      <c r="G202" s="117"/>
      <c r="H202" s="108"/>
      <c r="I202" s="117"/>
      <c r="J202" s="108"/>
      <c r="K202" s="108"/>
      <c r="L202" s="108"/>
    </row>
    <row r="203" spans="1:12" s="118" customFormat="1" ht="12.75" x14ac:dyDescent="0.2">
      <c r="A203" s="126">
        <v>2018</v>
      </c>
      <c r="B203" s="92" t="s">
        <v>3</v>
      </c>
      <c r="F203" s="117"/>
      <c r="G203" s="117"/>
      <c r="H203" s="108"/>
      <c r="I203" s="117"/>
      <c r="J203" s="108"/>
      <c r="K203" s="108"/>
      <c r="L203" s="108"/>
    </row>
    <row r="204" spans="1:12" s="118" customFormat="1" ht="12.75" x14ac:dyDescent="0.2">
      <c r="A204" s="126"/>
      <c r="B204" s="92"/>
      <c r="F204" s="117"/>
      <c r="G204" s="117"/>
      <c r="H204" s="108"/>
      <c r="I204" s="117"/>
      <c r="J204" s="108"/>
      <c r="K204" s="108"/>
      <c r="L204" s="108"/>
    </row>
    <row r="205" spans="1:12" s="118" customFormat="1" ht="12.75" x14ac:dyDescent="0.2">
      <c r="A205" s="126"/>
      <c r="B205" s="92"/>
      <c r="F205" s="117"/>
      <c r="G205" s="117"/>
      <c r="H205" s="108"/>
      <c r="I205" s="117"/>
      <c r="J205" s="108"/>
      <c r="K205" s="108"/>
      <c r="L205" s="108"/>
    </row>
    <row r="206" spans="1:12" s="118" customFormat="1" ht="12.75" x14ac:dyDescent="0.2">
      <c r="A206" s="126"/>
      <c r="B206" s="92"/>
      <c r="F206" s="117"/>
      <c r="G206" s="117"/>
      <c r="H206" s="108"/>
      <c r="I206" s="117"/>
      <c r="J206" s="108"/>
      <c r="K206" s="108"/>
      <c r="L206" s="108"/>
    </row>
    <row r="207" spans="1:12" s="118" customFormat="1" ht="12.75" x14ac:dyDescent="0.2">
      <c r="A207" s="126"/>
      <c r="B207" s="92"/>
      <c r="F207" s="117"/>
      <c r="G207" s="117"/>
      <c r="H207" s="108"/>
      <c r="I207" s="117"/>
      <c r="J207" s="108"/>
      <c r="K207" s="108"/>
      <c r="L207" s="108"/>
    </row>
    <row r="208" spans="1:12" s="118" customFormat="1" ht="12.75" x14ac:dyDescent="0.2">
      <c r="A208" s="126"/>
      <c r="B208" s="92"/>
      <c r="F208" s="117"/>
      <c r="G208" s="117"/>
      <c r="H208" s="108"/>
      <c r="I208" s="117"/>
      <c r="J208" s="108"/>
      <c r="K208" s="108"/>
      <c r="L208" s="108"/>
    </row>
    <row r="209" spans="1:12" s="118" customFormat="1" ht="12.75" x14ac:dyDescent="0.2">
      <c r="A209" s="126"/>
      <c r="B209" s="92"/>
      <c r="F209" s="117"/>
      <c r="G209" s="117"/>
      <c r="H209" s="108"/>
      <c r="I209" s="117"/>
      <c r="J209" s="108"/>
      <c r="K209" s="108"/>
      <c r="L209" s="108"/>
    </row>
    <row r="210" spans="1:12" s="118" customFormat="1" ht="12.75" x14ac:dyDescent="0.2">
      <c r="A210" s="126"/>
      <c r="B210" s="92"/>
      <c r="F210" s="117"/>
      <c r="G210" s="117"/>
      <c r="H210" s="108"/>
      <c r="I210" s="117"/>
      <c r="J210" s="108"/>
      <c r="K210" s="108"/>
      <c r="L210" s="108"/>
    </row>
    <row r="211" spans="1:12" s="118" customFormat="1" ht="12.75" x14ac:dyDescent="0.2">
      <c r="A211" s="126"/>
      <c r="B211" s="92"/>
      <c r="F211" s="117"/>
      <c r="G211" s="117"/>
      <c r="H211" s="108"/>
      <c r="I211" s="117"/>
      <c r="J211" s="108"/>
      <c r="K211" s="108"/>
      <c r="L211" s="108"/>
    </row>
    <row r="212" spans="1:12" s="118" customFormat="1" ht="12.75" x14ac:dyDescent="0.2">
      <c r="A212" s="126"/>
      <c r="B212" s="92"/>
      <c r="F212" s="117"/>
      <c r="G212" s="117"/>
      <c r="H212" s="108"/>
      <c r="I212" s="117"/>
      <c r="J212" s="108"/>
      <c r="K212" s="108"/>
      <c r="L212" s="108"/>
    </row>
    <row r="213" spans="1:12" s="118" customFormat="1" ht="12.75" x14ac:dyDescent="0.2">
      <c r="A213" s="126"/>
      <c r="B213" s="92"/>
      <c r="F213" s="117"/>
      <c r="G213" s="117"/>
      <c r="H213" s="108"/>
      <c r="I213" s="117"/>
      <c r="J213" s="108"/>
      <c r="K213" s="108"/>
      <c r="L213" s="108"/>
    </row>
    <row r="214" spans="1:12" s="118" customFormat="1" ht="12.75" x14ac:dyDescent="0.2">
      <c r="A214" s="126"/>
      <c r="B214" s="92"/>
      <c r="F214" s="117"/>
      <c r="G214" s="117"/>
      <c r="H214" s="108"/>
      <c r="I214" s="117"/>
      <c r="J214" s="108"/>
      <c r="K214" s="108"/>
      <c r="L214" s="108"/>
    </row>
    <row r="215" spans="1:12" s="118" customFormat="1" ht="12.75" x14ac:dyDescent="0.2">
      <c r="A215" s="126"/>
      <c r="B215" s="92"/>
      <c r="F215" s="117"/>
      <c r="G215" s="117"/>
      <c r="H215" s="108"/>
      <c r="I215" s="117"/>
      <c r="J215" s="108"/>
      <c r="K215" s="108"/>
      <c r="L215" s="108"/>
    </row>
    <row r="216" spans="1:12" s="118" customFormat="1" ht="12.75" x14ac:dyDescent="0.2">
      <c r="A216" s="126"/>
      <c r="B216" s="92"/>
      <c r="F216" s="117"/>
      <c r="G216" s="117"/>
      <c r="H216" s="108"/>
      <c r="I216" s="117"/>
      <c r="J216" s="108"/>
      <c r="K216" s="108"/>
      <c r="L216" s="108"/>
    </row>
    <row r="217" spans="1:12" s="118" customFormat="1" ht="12.75" x14ac:dyDescent="0.2">
      <c r="A217" s="126"/>
      <c r="B217" s="92"/>
      <c r="F217" s="117"/>
      <c r="G217" s="117"/>
      <c r="H217" s="108"/>
      <c r="I217" s="117"/>
      <c r="J217" s="108"/>
      <c r="K217" s="108"/>
      <c r="L217" s="108"/>
    </row>
    <row r="218" spans="1:12" s="118" customFormat="1" ht="12.75" x14ac:dyDescent="0.2">
      <c r="A218" s="126">
        <v>2018</v>
      </c>
      <c r="B218" s="92" t="s">
        <v>3</v>
      </c>
      <c r="F218" s="117"/>
      <c r="G218" s="117"/>
      <c r="H218" s="108"/>
      <c r="I218" s="117"/>
      <c r="J218" s="108"/>
      <c r="K218" s="108"/>
      <c r="L218" s="108"/>
    </row>
    <row r="219" spans="1:12" s="118" customFormat="1" ht="12.75" x14ac:dyDescent="0.2">
      <c r="A219" s="126"/>
      <c r="B219" s="92"/>
      <c r="F219" s="117"/>
      <c r="G219" s="117"/>
      <c r="H219" s="108"/>
      <c r="I219" s="117"/>
      <c r="J219" s="108"/>
      <c r="K219" s="108"/>
      <c r="L219" s="108"/>
    </row>
    <row r="220" spans="1:12" s="118" customFormat="1" ht="12.75" x14ac:dyDescent="0.2">
      <c r="A220" s="126"/>
      <c r="B220" s="92"/>
      <c r="F220" s="117"/>
      <c r="G220" s="117"/>
      <c r="H220" s="108"/>
      <c r="I220" s="117"/>
      <c r="J220" s="108"/>
      <c r="K220" s="108"/>
      <c r="L220" s="108"/>
    </row>
    <row r="221" spans="1:12" s="118" customFormat="1" ht="12.75" x14ac:dyDescent="0.2">
      <c r="A221" s="126"/>
      <c r="B221" s="92"/>
      <c r="F221" s="117"/>
      <c r="G221" s="117"/>
      <c r="H221" s="108"/>
      <c r="I221" s="117"/>
      <c r="J221" s="108"/>
      <c r="K221" s="108"/>
      <c r="L221" s="108"/>
    </row>
    <row r="222" spans="1:12" s="118" customFormat="1" ht="12.75" x14ac:dyDescent="0.2">
      <c r="A222" s="126"/>
      <c r="B222" s="92"/>
      <c r="F222" s="117"/>
      <c r="G222" s="117"/>
      <c r="H222" s="108"/>
      <c r="I222" s="117"/>
      <c r="J222" s="108"/>
      <c r="K222" s="108"/>
      <c r="L222" s="108"/>
    </row>
    <row r="223" spans="1:12" s="118" customFormat="1" ht="12.75" x14ac:dyDescent="0.2">
      <c r="A223" s="126"/>
      <c r="B223" s="92"/>
      <c r="F223" s="117"/>
      <c r="G223" s="117"/>
      <c r="H223" s="108"/>
      <c r="I223" s="117"/>
      <c r="J223" s="108"/>
      <c r="K223" s="108"/>
      <c r="L223" s="108"/>
    </row>
    <row r="224" spans="1:12" s="118" customFormat="1" ht="12.75" x14ac:dyDescent="0.2">
      <c r="A224" s="126"/>
      <c r="B224" s="92"/>
      <c r="F224" s="117"/>
      <c r="G224" s="117"/>
      <c r="H224" s="108"/>
      <c r="I224" s="117"/>
      <c r="J224" s="108"/>
      <c r="K224" s="108"/>
      <c r="L224" s="108"/>
    </row>
    <row r="225" spans="1:12" s="118" customFormat="1" ht="12.75" x14ac:dyDescent="0.2">
      <c r="A225" s="126"/>
      <c r="B225" s="92"/>
      <c r="F225" s="117"/>
      <c r="G225" s="117"/>
      <c r="H225" s="108"/>
      <c r="I225" s="117"/>
      <c r="J225" s="108"/>
      <c r="K225" s="108"/>
      <c r="L225" s="108"/>
    </row>
    <row r="226" spans="1:12" s="118" customFormat="1" ht="12.75" x14ac:dyDescent="0.2">
      <c r="A226" s="126"/>
      <c r="B226" s="92"/>
      <c r="F226" s="117"/>
      <c r="G226" s="117"/>
      <c r="H226" s="108"/>
      <c r="I226" s="117"/>
      <c r="J226" s="108"/>
      <c r="K226" s="108"/>
      <c r="L226" s="108"/>
    </row>
    <row r="227" spans="1:12" s="118" customFormat="1" ht="12.75" x14ac:dyDescent="0.2">
      <c r="A227" s="126"/>
      <c r="B227" s="92"/>
      <c r="F227" s="117"/>
      <c r="G227" s="117"/>
      <c r="H227" s="108"/>
      <c r="I227" s="117"/>
      <c r="J227" s="108"/>
      <c r="K227" s="108"/>
      <c r="L227" s="108"/>
    </row>
    <row r="228" spans="1:12" s="118" customFormat="1" ht="12.75" x14ac:dyDescent="0.2">
      <c r="A228" s="126"/>
      <c r="B228" s="92"/>
      <c r="F228" s="117"/>
      <c r="G228" s="117"/>
      <c r="H228" s="108"/>
      <c r="I228" s="117"/>
      <c r="J228" s="108"/>
      <c r="K228" s="108"/>
      <c r="L228" s="108"/>
    </row>
    <row r="229" spans="1:12" s="118" customFormat="1" ht="12.75" x14ac:dyDescent="0.2">
      <c r="A229" s="126"/>
      <c r="B229" s="92"/>
      <c r="F229" s="117"/>
      <c r="G229" s="117"/>
      <c r="H229" s="108"/>
      <c r="I229" s="117"/>
      <c r="J229" s="108"/>
      <c r="K229" s="108"/>
      <c r="L229" s="108"/>
    </row>
    <row r="230" spans="1:12" s="118" customFormat="1" ht="12.75" x14ac:dyDescent="0.2">
      <c r="A230" s="126"/>
      <c r="B230" s="92"/>
      <c r="F230" s="117"/>
      <c r="G230" s="117"/>
      <c r="H230" s="108"/>
      <c r="I230" s="117"/>
      <c r="J230" s="108"/>
      <c r="K230" s="108"/>
      <c r="L230" s="108"/>
    </row>
    <row r="231" spans="1:12" s="118" customFormat="1" ht="12.75" x14ac:dyDescent="0.2">
      <c r="A231" s="126"/>
      <c r="B231" s="92"/>
      <c r="F231" s="117"/>
      <c r="G231" s="117"/>
      <c r="H231" s="108"/>
      <c r="I231" s="117"/>
      <c r="J231" s="108"/>
      <c r="K231" s="108"/>
      <c r="L231" s="108"/>
    </row>
    <row r="232" spans="1:12" s="118" customFormat="1" ht="12.75" x14ac:dyDescent="0.2">
      <c r="A232" s="126"/>
      <c r="B232" s="92"/>
      <c r="F232" s="117"/>
      <c r="G232" s="117"/>
      <c r="H232" s="108"/>
      <c r="I232" s="117"/>
      <c r="J232" s="108"/>
      <c r="K232" s="108"/>
      <c r="L232" s="108"/>
    </row>
    <row r="233" spans="1:12" s="118" customFormat="1" ht="12.75" x14ac:dyDescent="0.2">
      <c r="A233" s="126"/>
      <c r="B233" s="92"/>
      <c r="F233" s="117"/>
      <c r="G233" s="117"/>
      <c r="H233" s="108"/>
      <c r="I233" s="117"/>
      <c r="J233" s="108"/>
      <c r="K233" s="108"/>
      <c r="L233" s="108"/>
    </row>
    <row r="234" spans="1:12" s="118" customFormat="1" ht="12.75" x14ac:dyDescent="0.2">
      <c r="A234" s="126"/>
      <c r="B234" s="92"/>
      <c r="F234" s="117"/>
      <c r="G234" s="117"/>
      <c r="H234" s="108"/>
      <c r="I234" s="117"/>
      <c r="J234" s="108"/>
      <c r="K234" s="108"/>
      <c r="L234" s="108"/>
    </row>
    <row r="235" spans="1:12" s="118" customFormat="1" ht="12.75" x14ac:dyDescent="0.2">
      <c r="A235" s="126"/>
      <c r="B235" s="92"/>
      <c r="F235" s="117"/>
      <c r="G235" s="117"/>
      <c r="H235" s="108"/>
      <c r="I235" s="117"/>
      <c r="J235" s="108"/>
      <c r="K235" s="108"/>
      <c r="L235" s="108"/>
    </row>
    <row r="236" spans="1:12" s="118" customFormat="1" ht="12.75" x14ac:dyDescent="0.2">
      <c r="A236" s="126"/>
      <c r="B236" s="92"/>
      <c r="F236" s="117"/>
      <c r="G236" s="117"/>
      <c r="H236" s="108"/>
      <c r="I236" s="117"/>
      <c r="J236" s="108"/>
      <c r="K236" s="108"/>
      <c r="L236" s="108"/>
    </row>
    <row r="237" spans="1:12" s="118" customFormat="1" ht="12.75" x14ac:dyDescent="0.2">
      <c r="A237" s="126"/>
      <c r="B237" s="92"/>
      <c r="F237" s="117"/>
      <c r="G237" s="117"/>
      <c r="H237" s="108"/>
      <c r="I237" s="117"/>
      <c r="J237" s="108"/>
      <c r="K237" s="108"/>
      <c r="L237" s="108"/>
    </row>
    <row r="238" spans="1:12" s="118" customFormat="1" ht="12.75" x14ac:dyDescent="0.2">
      <c r="A238" s="126"/>
      <c r="B238" s="92"/>
      <c r="F238" s="117"/>
      <c r="G238" s="117"/>
      <c r="H238" s="108"/>
      <c r="I238" s="117"/>
      <c r="J238" s="108"/>
      <c r="K238" s="108"/>
      <c r="L238" s="108"/>
    </row>
    <row r="239" spans="1:12" s="118" customFormat="1" ht="12.75" x14ac:dyDescent="0.2">
      <c r="A239" s="126"/>
      <c r="B239" s="92"/>
      <c r="F239" s="117"/>
      <c r="G239" s="117"/>
      <c r="H239" s="108"/>
      <c r="I239" s="117"/>
      <c r="J239" s="108"/>
      <c r="K239" s="108"/>
      <c r="L239" s="108"/>
    </row>
    <row r="240" spans="1:12" s="118" customFormat="1" ht="12.75" x14ac:dyDescent="0.2">
      <c r="A240" s="126"/>
      <c r="B240" s="92"/>
      <c r="F240" s="117"/>
      <c r="G240" s="117"/>
      <c r="H240" s="108"/>
      <c r="I240" s="117"/>
      <c r="J240" s="108"/>
      <c r="K240" s="108"/>
      <c r="L240" s="108"/>
    </row>
    <row r="241" spans="1:12" s="118" customFormat="1" ht="12.75" x14ac:dyDescent="0.2">
      <c r="A241" s="126"/>
      <c r="B241" s="92"/>
      <c r="F241" s="117"/>
      <c r="G241" s="117"/>
      <c r="H241" s="108"/>
      <c r="I241" s="117"/>
      <c r="J241" s="108"/>
      <c r="K241" s="108"/>
      <c r="L241" s="108"/>
    </row>
    <row r="242" spans="1:12" s="118" customFormat="1" ht="12.75" x14ac:dyDescent="0.2">
      <c r="A242" s="126"/>
      <c r="B242" s="92"/>
      <c r="F242" s="117"/>
      <c r="G242" s="117"/>
      <c r="H242" s="108"/>
      <c r="I242" s="117"/>
      <c r="J242" s="108"/>
      <c r="K242" s="108"/>
      <c r="L242" s="108"/>
    </row>
    <row r="243" spans="1:12" s="118" customFormat="1" ht="12.75" x14ac:dyDescent="0.2">
      <c r="A243" s="126"/>
      <c r="B243" s="92"/>
      <c r="F243" s="117"/>
      <c r="G243" s="117"/>
      <c r="H243" s="108"/>
      <c r="I243" s="117"/>
      <c r="J243" s="108"/>
      <c r="K243" s="108"/>
      <c r="L243" s="108"/>
    </row>
    <row r="244" spans="1:12" s="118" customFormat="1" ht="12.75" x14ac:dyDescent="0.2">
      <c r="A244" s="126"/>
      <c r="B244" s="92"/>
      <c r="F244" s="117"/>
      <c r="G244" s="117"/>
      <c r="H244" s="108"/>
      <c r="I244" s="117"/>
      <c r="J244" s="108"/>
      <c r="K244" s="108"/>
      <c r="L244" s="108"/>
    </row>
    <row r="245" spans="1:12" s="118" customFormat="1" ht="12.75" x14ac:dyDescent="0.2">
      <c r="A245" s="126"/>
      <c r="B245" s="92"/>
      <c r="F245" s="117"/>
      <c r="G245" s="117"/>
      <c r="H245" s="108"/>
      <c r="I245" s="117"/>
      <c r="J245" s="108"/>
      <c r="K245" s="108"/>
      <c r="L245" s="108"/>
    </row>
    <row r="246" spans="1:12" s="118" customFormat="1" ht="12.75" x14ac:dyDescent="0.2">
      <c r="A246" s="126"/>
      <c r="B246" s="92"/>
      <c r="F246" s="117"/>
      <c r="G246" s="117"/>
      <c r="H246" s="108"/>
      <c r="I246" s="117"/>
      <c r="J246" s="108"/>
      <c r="K246" s="108"/>
      <c r="L246" s="108"/>
    </row>
    <row r="247" spans="1:12" s="118" customFormat="1" ht="12.75" x14ac:dyDescent="0.2">
      <c r="A247" s="126"/>
      <c r="B247" s="92"/>
      <c r="F247" s="117"/>
      <c r="G247" s="117"/>
      <c r="H247" s="108"/>
      <c r="I247" s="117"/>
      <c r="J247" s="108"/>
      <c r="K247" s="108"/>
      <c r="L247" s="108"/>
    </row>
    <row r="248" spans="1:12" s="118" customFormat="1" ht="12.75" x14ac:dyDescent="0.2">
      <c r="A248" s="126"/>
      <c r="B248" s="92"/>
      <c r="F248" s="117"/>
      <c r="G248" s="117"/>
      <c r="H248" s="108"/>
      <c r="I248" s="117"/>
      <c r="J248" s="108"/>
      <c r="K248" s="108"/>
      <c r="L248" s="108"/>
    </row>
    <row r="249" spans="1:12" s="118" customFormat="1" ht="12.75" x14ac:dyDescent="0.2">
      <c r="A249" s="126"/>
      <c r="B249" s="92"/>
      <c r="F249" s="117"/>
      <c r="G249" s="117"/>
      <c r="I249" s="117"/>
    </row>
    <row r="250" spans="1:12" s="118" customFormat="1" ht="12.75" x14ac:dyDescent="0.2">
      <c r="A250" s="126"/>
      <c r="B250" s="92"/>
      <c r="F250" s="117"/>
      <c r="G250" s="117"/>
      <c r="I250" s="117"/>
    </row>
    <row r="251" spans="1:12" s="118" customFormat="1" ht="12.75" x14ac:dyDescent="0.2">
      <c r="A251" s="126"/>
      <c r="B251" s="92"/>
      <c r="F251" s="117"/>
      <c r="G251" s="117"/>
      <c r="I251" s="117"/>
    </row>
    <row r="252" spans="1:12" s="118" customFormat="1" ht="12.75" x14ac:dyDescent="0.2">
      <c r="A252" s="126"/>
      <c r="B252" s="92"/>
      <c r="F252" s="117"/>
      <c r="G252" s="117"/>
      <c r="I252" s="117"/>
    </row>
    <row r="253" spans="1:12" s="118" customFormat="1" ht="12.75" x14ac:dyDescent="0.2">
      <c r="A253" s="126"/>
      <c r="B253" s="92"/>
      <c r="F253" s="117"/>
      <c r="G253" s="117"/>
      <c r="I253" s="117"/>
    </row>
    <row r="254" spans="1:12" s="118" customFormat="1" ht="12.75" x14ac:dyDescent="0.2">
      <c r="A254" s="126"/>
      <c r="B254" s="92"/>
      <c r="F254" s="117"/>
      <c r="G254" s="117"/>
      <c r="I254" s="117"/>
    </row>
    <row r="255" spans="1:12" s="118" customFormat="1" ht="12.75" x14ac:dyDescent="0.2">
      <c r="A255" s="126"/>
      <c r="B255" s="92"/>
      <c r="F255" s="117"/>
      <c r="G255" s="117"/>
      <c r="I255" s="117"/>
    </row>
    <row r="256" spans="1:12" s="118" customFormat="1" ht="12.75" x14ac:dyDescent="0.2">
      <c r="A256" s="126"/>
      <c r="B256" s="92"/>
      <c r="F256" s="117"/>
      <c r="G256" s="117"/>
      <c r="I256" s="117"/>
    </row>
    <row r="257" spans="1:12" s="118" customFormat="1" ht="12.75" x14ac:dyDescent="0.2">
      <c r="A257" s="126"/>
      <c r="B257" s="92"/>
      <c r="F257" s="117"/>
      <c r="G257" s="117"/>
      <c r="I257" s="117"/>
    </row>
    <row r="258" spans="1:12" s="118" customFormat="1" ht="12.75" x14ac:dyDescent="0.2">
      <c r="A258" s="126"/>
      <c r="B258" s="92"/>
      <c r="F258" s="117"/>
      <c r="G258" s="117"/>
      <c r="H258" s="117"/>
      <c r="I258" s="117"/>
      <c r="L258" s="117"/>
    </row>
    <row r="259" spans="1:12" s="118" customFormat="1" ht="12.75" x14ac:dyDescent="0.2">
      <c r="A259" s="126"/>
      <c r="B259" s="92"/>
      <c r="F259" s="117"/>
      <c r="G259" s="117"/>
      <c r="H259" s="185"/>
      <c r="I259" s="117"/>
      <c r="J259" s="185"/>
      <c r="K259" s="185"/>
      <c r="L259" s="185"/>
    </row>
    <row r="260" spans="1:12" s="118" customFormat="1" ht="12.75" x14ac:dyDescent="0.2">
      <c r="A260" s="126"/>
      <c r="B260" s="92"/>
      <c r="F260" s="117"/>
      <c r="G260" s="117"/>
      <c r="H260" s="185"/>
      <c r="I260" s="117"/>
      <c r="J260" s="185"/>
      <c r="K260" s="185"/>
      <c r="L260" s="185"/>
    </row>
    <row r="261" spans="1:12" s="118" customFormat="1" ht="12.75" x14ac:dyDescent="0.2">
      <c r="A261" s="126"/>
      <c r="B261" s="92"/>
      <c r="F261" s="117"/>
      <c r="G261" s="117"/>
      <c r="I261" s="117"/>
    </row>
    <row r="262" spans="1:12" s="118" customFormat="1" ht="12.75" x14ac:dyDescent="0.2">
      <c r="A262" s="126"/>
      <c r="B262" s="92"/>
      <c r="F262" s="117"/>
      <c r="G262" s="117"/>
      <c r="H262" s="185"/>
      <c r="I262" s="117"/>
      <c r="J262" s="185"/>
      <c r="K262" s="185"/>
      <c r="L262" s="185"/>
    </row>
    <row r="263" spans="1:12" s="118" customFormat="1" ht="12.75" x14ac:dyDescent="0.2">
      <c r="A263" s="126"/>
      <c r="B263" s="92"/>
      <c r="F263" s="117"/>
      <c r="G263" s="117"/>
      <c r="H263" s="90"/>
      <c r="I263" s="117"/>
      <c r="J263" s="90"/>
      <c r="K263" s="90"/>
      <c r="L263" s="90"/>
    </row>
    <row r="264" spans="1:12" s="118" customFormat="1" ht="12.75" x14ac:dyDescent="0.2">
      <c r="A264" s="126"/>
      <c r="B264" s="92"/>
      <c r="F264" s="117"/>
      <c r="G264" s="117"/>
      <c r="I264" s="117"/>
    </row>
    <row r="265" spans="1:12" s="118" customFormat="1" ht="12.75" x14ac:dyDescent="0.2">
      <c r="A265" s="126"/>
      <c r="B265" s="92"/>
      <c r="F265" s="117"/>
      <c r="G265" s="117"/>
      <c r="H265" s="116"/>
      <c r="I265" s="117"/>
      <c r="J265" s="105"/>
      <c r="K265" s="105"/>
      <c r="L265" s="116"/>
    </row>
    <row r="266" spans="1:12" s="118" customFormat="1" ht="12.75" x14ac:dyDescent="0.2">
      <c r="A266" s="126"/>
      <c r="B266" s="92"/>
      <c r="F266" s="117"/>
      <c r="G266" s="117"/>
      <c r="H266" s="116"/>
      <c r="I266" s="117"/>
      <c r="J266" s="105"/>
      <c r="K266" s="105"/>
      <c r="L266" s="116"/>
    </row>
    <row r="267" spans="1:12" s="118" customFormat="1" ht="12.75" x14ac:dyDescent="0.2">
      <c r="A267" s="126"/>
      <c r="B267" s="92"/>
      <c r="F267" s="117"/>
      <c r="G267" s="117"/>
      <c r="H267" s="116"/>
      <c r="I267" s="117"/>
      <c r="J267" s="105"/>
      <c r="K267" s="105"/>
      <c r="L267" s="116"/>
    </row>
    <row r="268" spans="1:12" s="118" customFormat="1" ht="12.75" x14ac:dyDescent="0.2">
      <c r="A268" s="126"/>
      <c r="B268" s="92"/>
      <c r="F268" s="117"/>
      <c r="G268" s="117"/>
      <c r="H268" s="117"/>
      <c r="I268" s="117"/>
      <c r="J268" s="186"/>
      <c r="K268" s="186"/>
      <c r="L268" s="186"/>
    </row>
    <row r="269" spans="1:12" s="118" customFormat="1" ht="12.75" x14ac:dyDescent="0.2">
      <c r="A269" s="126"/>
      <c r="B269" s="92"/>
      <c r="F269" s="117"/>
      <c r="G269" s="117"/>
      <c r="H269" s="117"/>
      <c r="I269" s="117"/>
      <c r="J269" s="105"/>
      <c r="K269" s="105"/>
      <c r="L269" s="117"/>
    </row>
    <row r="270" spans="1:12" s="118" customFormat="1" ht="12.75" x14ac:dyDescent="0.2">
      <c r="A270" s="126"/>
      <c r="B270" s="92"/>
      <c r="F270" s="117"/>
      <c r="G270" s="117"/>
      <c r="I270" s="117"/>
      <c r="J270" s="105"/>
      <c r="K270" s="105"/>
    </row>
    <row r="271" spans="1:12" s="118" customFormat="1" ht="12.75" x14ac:dyDescent="0.2">
      <c r="A271" s="126"/>
      <c r="B271" s="92"/>
      <c r="F271" s="117"/>
      <c r="G271" s="117"/>
      <c r="I271" s="117"/>
    </row>
    <row r="272" spans="1:12" s="118" customFormat="1" ht="12.75" x14ac:dyDescent="0.2">
      <c r="A272" s="126"/>
      <c r="B272" s="92"/>
      <c r="F272" s="117"/>
      <c r="G272" s="117"/>
      <c r="I272" s="117"/>
    </row>
    <row r="273" spans="1:12" s="118" customFormat="1" ht="12.75" x14ac:dyDescent="0.2">
      <c r="A273" s="126"/>
      <c r="B273" s="92"/>
      <c r="F273" s="117"/>
      <c r="G273" s="117"/>
      <c r="H273" s="117"/>
      <c r="I273" s="117"/>
      <c r="J273" s="117"/>
      <c r="K273" s="117"/>
      <c r="L273" s="117"/>
    </row>
    <row r="274" spans="1:12" s="118" customFormat="1" ht="12.75" x14ac:dyDescent="0.2">
      <c r="A274" s="126"/>
      <c r="B274" s="92"/>
      <c r="F274" s="117"/>
      <c r="G274" s="117"/>
      <c r="H274" s="117"/>
      <c r="I274" s="117"/>
      <c r="J274" s="117"/>
      <c r="K274" s="117"/>
      <c r="L274" s="117"/>
    </row>
    <row r="275" spans="1:12" s="118" customFormat="1" ht="12.75" x14ac:dyDescent="0.2">
      <c r="A275" s="126"/>
      <c r="B275" s="92"/>
      <c r="F275" s="117"/>
      <c r="G275" s="117"/>
      <c r="H275" s="117"/>
      <c r="I275" s="117"/>
      <c r="J275" s="117"/>
      <c r="K275" s="117"/>
      <c r="L275" s="117"/>
    </row>
    <row r="276" spans="1:12" s="118" customFormat="1" ht="12.75" x14ac:dyDescent="0.2">
      <c r="A276" s="126"/>
      <c r="B276" s="92"/>
      <c r="F276" s="117"/>
      <c r="G276" s="117"/>
      <c r="H276" s="117"/>
      <c r="I276" s="117"/>
      <c r="J276" s="117"/>
      <c r="K276" s="117"/>
      <c r="L276" s="117"/>
    </row>
    <row r="277" spans="1:12" s="118" customFormat="1" ht="12.75" x14ac:dyDescent="0.2">
      <c r="A277" s="126"/>
      <c r="B277" s="92"/>
      <c r="F277" s="117"/>
      <c r="G277" s="117"/>
      <c r="H277" s="117"/>
      <c r="I277" s="117"/>
      <c r="J277" s="117"/>
      <c r="K277" s="117"/>
      <c r="L277" s="117"/>
    </row>
    <row r="278" spans="1:12" s="118" customFormat="1" ht="12.75" x14ac:dyDescent="0.2">
      <c r="A278" s="126"/>
      <c r="B278" s="92"/>
      <c r="F278" s="117"/>
      <c r="G278" s="117"/>
      <c r="H278" s="117"/>
      <c r="I278" s="117"/>
      <c r="J278" s="117"/>
      <c r="K278" s="117"/>
      <c r="L278" s="117"/>
    </row>
    <row r="279" spans="1:12" s="118" customFormat="1" ht="12.75" x14ac:dyDescent="0.2">
      <c r="A279" s="126"/>
      <c r="B279" s="92"/>
      <c r="F279" s="117"/>
      <c r="G279" s="117"/>
      <c r="H279" s="117"/>
      <c r="I279" s="117"/>
      <c r="J279" s="117"/>
      <c r="K279" s="117"/>
      <c r="L279" s="117"/>
    </row>
    <row r="280" spans="1:12" s="118" customFormat="1" ht="12.75" x14ac:dyDescent="0.2">
      <c r="A280" s="126"/>
      <c r="B280" s="92"/>
      <c r="F280" s="117"/>
      <c r="G280" s="117"/>
      <c r="H280" s="117"/>
      <c r="I280" s="117"/>
      <c r="J280" s="117"/>
      <c r="K280" s="117"/>
      <c r="L280" s="117"/>
    </row>
    <row r="281" spans="1:12" s="118" customFormat="1" ht="12.75" x14ac:dyDescent="0.2">
      <c r="A281" s="126"/>
      <c r="B281" s="92"/>
      <c r="F281" s="117"/>
      <c r="G281" s="117"/>
      <c r="H281" s="117"/>
      <c r="I281" s="117"/>
      <c r="J281" s="117"/>
      <c r="K281" s="117"/>
      <c r="L281" s="117"/>
    </row>
    <row r="282" spans="1:12" s="118" customFormat="1" ht="12.75" x14ac:dyDescent="0.2">
      <c r="A282" s="126"/>
      <c r="B282" s="92"/>
      <c r="F282" s="117"/>
      <c r="G282" s="117"/>
      <c r="H282" s="117"/>
      <c r="I282" s="117"/>
      <c r="J282" s="117"/>
      <c r="K282" s="117"/>
      <c r="L282" s="117"/>
    </row>
    <row r="283" spans="1:12" s="118" customFormat="1" ht="12.75" x14ac:dyDescent="0.2">
      <c r="A283" s="126"/>
      <c r="B283" s="92"/>
      <c r="F283" s="117"/>
      <c r="G283" s="117"/>
      <c r="H283" s="117"/>
      <c r="I283" s="117"/>
      <c r="J283" s="117"/>
      <c r="K283" s="117"/>
      <c r="L283" s="117"/>
    </row>
    <row r="284" spans="1:12" s="118" customFormat="1" ht="12.75" x14ac:dyDescent="0.2">
      <c r="A284" s="126"/>
      <c r="B284" s="92"/>
      <c r="F284" s="117"/>
      <c r="G284" s="117"/>
      <c r="H284" s="117"/>
      <c r="I284" s="117"/>
      <c r="J284" s="117"/>
      <c r="K284" s="117"/>
      <c r="L284" s="117"/>
    </row>
    <row r="285" spans="1:12" s="118" customFormat="1" ht="12.75" x14ac:dyDescent="0.2">
      <c r="A285" s="126"/>
      <c r="B285" s="92"/>
      <c r="F285" s="117"/>
      <c r="G285" s="117"/>
      <c r="H285" s="117"/>
      <c r="I285" s="117"/>
      <c r="J285" s="117"/>
      <c r="K285" s="117"/>
      <c r="L285" s="117"/>
    </row>
    <row r="286" spans="1:12" s="118" customFormat="1" ht="12.75" x14ac:dyDescent="0.2">
      <c r="A286" s="126"/>
      <c r="B286" s="92"/>
      <c r="F286" s="117"/>
      <c r="G286" s="117"/>
      <c r="H286" s="117"/>
      <c r="I286" s="117"/>
      <c r="J286" s="117"/>
      <c r="K286" s="117"/>
      <c r="L286" s="117"/>
    </row>
    <row r="287" spans="1:12" s="118" customFormat="1" ht="12.75" x14ac:dyDescent="0.2">
      <c r="A287" s="126"/>
      <c r="B287" s="92"/>
      <c r="F287" s="117"/>
      <c r="G287" s="117"/>
      <c r="H287" s="117"/>
      <c r="I287" s="117"/>
      <c r="J287" s="117"/>
      <c r="K287" s="117"/>
      <c r="L287" s="117"/>
    </row>
    <row r="288" spans="1:12" s="118" customFormat="1" ht="12.75" x14ac:dyDescent="0.2">
      <c r="A288" s="126"/>
      <c r="B288" s="92"/>
      <c r="F288" s="117"/>
      <c r="G288" s="117"/>
      <c r="H288" s="117"/>
      <c r="I288" s="117"/>
      <c r="J288" s="117"/>
      <c r="K288" s="117"/>
      <c r="L288" s="117"/>
    </row>
    <row r="289" spans="1:12" s="118" customFormat="1" ht="12.75" x14ac:dyDescent="0.2">
      <c r="A289" s="126"/>
      <c r="B289" s="92"/>
      <c r="F289" s="117"/>
      <c r="G289" s="117"/>
      <c r="H289" s="117"/>
      <c r="I289" s="117"/>
      <c r="J289" s="117"/>
      <c r="K289" s="117"/>
      <c r="L289" s="117"/>
    </row>
    <row r="290" spans="1:12" s="118" customFormat="1" ht="12.75" x14ac:dyDescent="0.2">
      <c r="A290" s="126"/>
      <c r="B290" s="92"/>
      <c r="F290" s="117"/>
      <c r="G290" s="117"/>
      <c r="H290" s="117"/>
      <c r="I290" s="117"/>
      <c r="J290" s="117"/>
      <c r="K290" s="117"/>
      <c r="L290" s="117"/>
    </row>
    <row r="291" spans="1:12" s="118" customFormat="1" ht="12.75" x14ac:dyDescent="0.2">
      <c r="A291" s="126"/>
      <c r="B291" s="92"/>
      <c r="F291" s="117"/>
      <c r="G291" s="117"/>
      <c r="H291" s="117"/>
      <c r="I291" s="117"/>
      <c r="J291" s="117"/>
      <c r="K291" s="117"/>
      <c r="L291" s="117"/>
    </row>
    <row r="292" spans="1:12" s="118" customFormat="1" ht="12.75" x14ac:dyDescent="0.2">
      <c r="A292" s="126"/>
      <c r="B292" s="92"/>
      <c r="F292" s="117"/>
      <c r="G292" s="117"/>
      <c r="H292" s="117"/>
      <c r="I292" s="117"/>
      <c r="J292" s="117"/>
      <c r="K292" s="117"/>
      <c r="L292" s="117"/>
    </row>
    <row r="293" spans="1:12" s="118" customFormat="1" ht="12.75" x14ac:dyDescent="0.2">
      <c r="A293" s="126"/>
      <c r="B293" s="92"/>
      <c r="F293" s="117"/>
      <c r="G293" s="117"/>
      <c r="H293" s="117"/>
      <c r="I293" s="117"/>
      <c r="J293" s="117"/>
      <c r="K293" s="117"/>
      <c r="L293" s="117"/>
    </row>
    <row r="294" spans="1:12" s="118" customFormat="1" ht="12.75" x14ac:dyDescent="0.2">
      <c r="A294" s="126"/>
      <c r="B294" s="92"/>
      <c r="F294" s="117"/>
      <c r="G294" s="117"/>
      <c r="H294" s="117"/>
      <c r="I294" s="117"/>
      <c r="J294" s="117"/>
      <c r="K294" s="117"/>
      <c r="L294" s="117"/>
    </row>
    <row r="295" spans="1:12" s="118" customFormat="1" ht="12.75" x14ac:dyDescent="0.2">
      <c r="A295" s="126"/>
      <c r="B295" s="92"/>
      <c r="F295" s="117"/>
      <c r="G295" s="117"/>
      <c r="H295" s="117"/>
      <c r="I295" s="117"/>
      <c r="J295" s="117"/>
      <c r="K295" s="117"/>
      <c r="L295" s="117"/>
    </row>
    <row r="296" spans="1:12" s="118" customFormat="1" ht="12.75" x14ac:dyDescent="0.2">
      <c r="A296" s="126"/>
      <c r="B296" s="92"/>
      <c r="F296" s="117"/>
      <c r="G296" s="117"/>
      <c r="H296" s="117"/>
      <c r="I296" s="117"/>
      <c r="J296" s="117"/>
      <c r="K296" s="117"/>
      <c r="L296" s="117"/>
    </row>
    <row r="297" spans="1:12" s="118" customFormat="1" ht="12.75" x14ac:dyDescent="0.2">
      <c r="A297" s="126"/>
      <c r="B297" s="92"/>
      <c r="F297" s="117"/>
      <c r="G297" s="117"/>
      <c r="H297" s="117"/>
      <c r="I297" s="117"/>
      <c r="J297" s="117"/>
      <c r="K297" s="117"/>
      <c r="L297" s="117"/>
    </row>
    <row r="298" spans="1:12" s="118" customFormat="1" ht="12.75" x14ac:dyDescent="0.2">
      <c r="A298" s="126"/>
      <c r="B298" s="92"/>
      <c r="F298" s="117"/>
      <c r="G298" s="117"/>
      <c r="H298" s="117"/>
      <c r="I298" s="117"/>
      <c r="J298" s="117"/>
      <c r="K298" s="117"/>
      <c r="L298" s="117"/>
    </row>
    <row r="299" spans="1:12" s="118" customFormat="1" ht="12.75" x14ac:dyDescent="0.2">
      <c r="A299" s="126"/>
      <c r="B299" s="92"/>
      <c r="F299" s="117"/>
      <c r="G299" s="117"/>
      <c r="H299" s="117"/>
      <c r="I299" s="117"/>
      <c r="J299" s="117"/>
      <c r="K299" s="117"/>
      <c r="L299" s="117"/>
    </row>
    <row r="300" spans="1:12" s="118" customFormat="1" ht="12.75" x14ac:dyDescent="0.2">
      <c r="A300" s="126"/>
      <c r="B300" s="92"/>
      <c r="F300" s="117"/>
      <c r="G300" s="117"/>
      <c r="H300" s="117"/>
      <c r="I300" s="117"/>
      <c r="J300" s="117"/>
      <c r="K300" s="117"/>
      <c r="L300" s="117"/>
    </row>
    <row r="301" spans="1:12" s="118" customFormat="1" ht="12.75" x14ac:dyDescent="0.2">
      <c r="A301" s="126"/>
      <c r="B301" s="92"/>
      <c r="F301" s="117"/>
      <c r="G301" s="117"/>
      <c r="H301" s="117"/>
      <c r="I301" s="117"/>
      <c r="J301" s="117"/>
      <c r="K301" s="117"/>
      <c r="L301" s="117"/>
    </row>
    <row r="302" spans="1:12" s="118" customFormat="1" ht="12.75" x14ac:dyDescent="0.2">
      <c r="A302" s="126"/>
      <c r="B302" s="92"/>
      <c r="F302" s="117"/>
      <c r="G302" s="117"/>
      <c r="H302" s="117"/>
      <c r="I302" s="117"/>
      <c r="J302" s="117"/>
      <c r="K302" s="117"/>
      <c r="L302" s="117"/>
    </row>
    <row r="303" spans="1:12" s="118" customFormat="1" ht="12.75" x14ac:dyDescent="0.2">
      <c r="A303" s="126"/>
      <c r="B303" s="92"/>
      <c r="F303" s="117"/>
      <c r="G303" s="117"/>
      <c r="H303" s="117"/>
      <c r="I303" s="117"/>
      <c r="J303" s="117"/>
      <c r="K303" s="117"/>
      <c r="L303" s="117"/>
    </row>
    <row r="304" spans="1:12" s="118" customFormat="1" ht="12.75" x14ac:dyDescent="0.2">
      <c r="A304" s="126"/>
      <c r="B304" s="92"/>
      <c r="F304" s="117"/>
      <c r="G304" s="117"/>
      <c r="H304" s="117"/>
      <c r="I304" s="117"/>
      <c r="J304" s="117"/>
      <c r="K304" s="117"/>
      <c r="L304" s="117"/>
    </row>
    <row r="305" spans="1:12" s="118" customFormat="1" ht="12.75" x14ac:dyDescent="0.2">
      <c r="A305" s="126"/>
      <c r="B305" s="92"/>
      <c r="F305" s="117"/>
      <c r="G305" s="117"/>
      <c r="H305" s="117"/>
      <c r="I305" s="117"/>
      <c r="J305" s="117"/>
      <c r="K305" s="117"/>
      <c r="L305" s="117"/>
    </row>
    <row r="306" spans="1:12" s="118" customFormat="1" ht="12.75" x14ac:dyDescent="0.2">
      <c r="A306" s="126"/>
      <c r="B306" s="92"/>
      <c r="F306" s="117"/>
      <c r="G306" s="117"/>
      <c r="H306" s="117"/>
      <c r="I306" s="117"/>
      <c r="J306" s="117"/>
      <c r="K306" s="117"/>
      <c r="L306" s="117"/>
    </row>
    <row r="307" spans="1:12" s="118" customFormat="1" ht="12.75" x14ac:dyDescent="0.2">
      <c r="A307" s="126"/>
      <c r="B307" s="92"/>
      <c r="F307" s="117"/>
      <c r="G307" s="117"/>
      <c r="H307" s="117"/>
      <c r="I307" s="117"/>
      <c r="J307" s="117"/>
      <c r="K307" s="117"/>
      <c r="L307" s="117"/>
    </row>
    <row r="308" spans="1:12" s="118" customFormat="1" ht="12.75" x14ac:dyDescent="0.2">
      <c r="A308" s="126"/>
      <c r="B308" s="92"/>
      <c r="F308" s="117"/>
      <c r="G308" s="117"/>
      <c r="H308" s="117"/>
      <c r="I308" s="117"/>
      <c r="J308" s="117"/>
      <c r="K308" s="117"/>
      <c r="L308" s="117"/>
    </row>
    <row r="309" spans="1:12" s="118" customFormat="1" ht="12.75" x14ac:dyDescent="0.2">
      <c r="A309" s="126"/>
      <c r="B309" s="92"/>
      <c r="F309" s="117"/>
      <c r="G309" s="117"/>
      <c r="H309" s="117"/>
      <c r="I309" s="117"/>
      <c r="J309" s="117"/>
      <c r="K309" s="117"/>
      <c r="L309" s="117"/>
    </row>
    <row r="310" spans="1:12" s="118" customFormat="1" ht="12.75" x14ac:dyDescent="0.2">
      <c r="A310" s="126"/>
      <c r="B310" s="92"/>
      <c r="F310" s="117"/>
      <c r="G310" s="117"/>
      <c r="H310" s="117"/>
      <c r="I310" s="117"/>
      <c r="J310" s="117"/>
      <c r="K310" s="117"/>
      <c r="L310" s="117"/>
    </row>
    <row r="311" spans="1:12" s="118" customFormat="1" ht="12.75" x14ac:dyDescent="0.2">
      <c r="A311" s="126"/>
      <c r="B311" s="92"/>
      <c r="F311" s="117"/>
      <c r="G311" s="117"/>
      <c r="H311" s="117"/>
      <c r="I311" s="117"/>
      <c r="J311" s="117"/>
      <c r="K311" s="117"/>
      <c r="L311" s="117"/>
    </row>
    <row r="312" spans="1:12" s="118" customFormat="1" ht="12.75" x14ac:dyDescent="0.2">
      <c r="A312" s="126"/>
      <c r="B312" s="92"/>
      <c r="F312" s="117"/>
      <c r="G312" s="117"/>
      <c r="H312" s="117"/>
      <c r="I312" s="117"/>
      <c r="J312" s="117"/>
      <c r="K312" s="117"/>
      <c r="L312" s="117"/>
    </row>
    <row r="313" spans="1:12" s="118" customFormat="1" ht="12.75" x14ac:dyDescent="0.2">
      <c r="A313" s="126"/>
      <c r="B313" s="92"/>
      <c r="F313" s="117"/>
      <c r="G313" s="117"/>
      <c r="H313" s="117"/>
      <c r="I313" s="117"/>
      <c r="J313" s="117"/>
      <c r="K313" s="117"/>
      <c r="L313" s="117"/>
    </row>
    <row r="314" spans="1:12" s="118" customFormat="1" ht="7.35" customHeight="1" x14ac:dyDescent="0.2">
      <c r="A314" s="126"/>
      <c r="B314" s="92"/>
      <c r="F314" s="117"/>
      <c r="G314" s="117"/>
      <c r="H314" s="117"/>
      <c r="I314" s="117"/>
      <c r="J314" s="117"/>
      <c r="K314" s="117"/>
      <c r="L314" s="117"/>
    </row>
    <row r="315" spans="1:12" s="118" customFormat="1" ht="7.35" customHeight="1" x14ac:dyDescent="0.2">
      <c r="A315" s="126"/>
      <c r="B315" s="92"/>
      <c r="F315" s="117"/>
      <c r="G315" s="117"/>
      <c r="H315" s="117"/>
      <c r="I315" s="117"/>
      <c r="J315" s="117"/>
      <c r="K315" s="117"/>
      <c r="L315" s="117"/>
    </row>
    <row r="316" spans="1:12" s="118" customFormat="1" ht="7.35" customHeight="1" x14ac:dyDescent="0.2">
      <c r="A316" s="126"/>
      <c r="B316" s="92"/>
      <c r="F316" s="117"/>
      <c r="G316" s="117"/>
      <c r="H316" s="117"/>
      <c r="I316" s="117"/>
      <c r="J316" s="117"/>
      <c r="K316" s="117"/>
      <c r="L316" s="117"/>
    </row>
    <row r="317" spans="1:12" s="118" customFormat="1" ht="7.35" customHeight="1" x14ac:dyDescent="0.2">
      <c r="A317" s="126"/>
      <c r="B317" s="92"/>
      <c r="F317" s="117"/>
      <c r="G317" s="117"/>
      <c r="H317" s="117"/>
      <c r="I317" s="117"/>
      <c r="J317" s="117"/>
      <c r="K317" s="117"/>
      <c r="L317" s="117"/>
    </row>
    <row r="318" spans="1:12" s="118" customFormat="1" ht="7.35" customHeight="1" x14ac:dyDescent="0.2">
      <c r="A318" s="126"/>
      <c r="B318" s="92"/>
      <c r="F318" s="117"/>
      <c r="G318" s="117"/>
      <c r="H318" s="117"/>
      <c r="I318" s="117"/>
      <c r="J318" s="117"/>
      <c r="K318" s="117"/>
      <c r="L318" s="117"/>
    </row>
    <row r="319" spans="1:12" s="118" customFormat="1" ht="7.35" customHeight="1" x14ac:dyDescent="0.2">
      <c r="A319" s="126"/>
      <c r="B319" s="92"/>
      <c r="F319" s="117"/>
      <c r="G319" s="117"/>
      <c r="H319" s="117"/>
      <c r="I319" s="117"/>
      <c r="J319" s="117"/>
      <c r="K319" s="117"/>
      <c r="L319" s="117"/>
    </row>
    <row r="320" spans="1:12" s="118" customFormat="1" ht="7.35" customHeight="1" x14ac:dyDescent="0.2">
      <c r="A320" s="126"/>
      <c r="B320" s="92"/>
      <c r="F320" s="117"/>
      <c r="G320" s="117"/>
      <c r="H320" s="117"/>
      <c r="I320" s="117"/>
      <c r="J320" s="117"/>
      <c r="K320" s="117"/>
      <c r="L320" s="117"/>
    </row>
    <row r="321" spans="1:12" s="118" customFormat="1" ht="7.35" customHeight="1" x14ac:dyDescent="0.2">
      <c r="A321" s="126"/>
      <c r="B321" s="92"/>
      <c r="F321" s="117"/>
      <c r="G321" s="117"/>
      <c r="H321" s="117"/>
      <c r="I321" s="117"/>
      <c r="J321" s="117"/>
      <c r="K321" s="117"/>
      <c r="L321" s="117"/>
    </row>
    <row r="322" spans="1:12" s="118" customFormat="1" ht="7.35" customHeight="1" x14ac:dyDescent="0.2">
      <c r="A322" s="126"/>
      <c r="B322" s="92"/>
      <c r="F322" s="117"/>
      <c r="G322" s="117"/>
      <c r="H322" s="117"/>
      <c r="I322" s="117"/>
      <c r="J322" s="117"/>
      <c r="K322" s="117"/>
      <c r="L322" s="117"/>
    </row>
    <row r="323" spans="1:12" s="118" customFormat="1" ht="7.35" customHeight="1" x14ac:dyDescent="0.2">
      <c r="A323" s="126"/>
      <c r="B323" s="92"/>
      <c r="F323" s="117"/>
      <c r="G323" s="117"/>
      <c r="H323" s="117"/>
      <c r="I323" s="117"/>
      <c r="J323" s="117"/>
      <c r="K323" s="117"/>
      <c r="L323" s="117"/>
    </row>
    <row r="324" spans="1:12" s="118" customFormat="1" ht="7.35" customHeight="1" x14ac:dyDescent="0.2">
      <c r="A324" s="126"/>
      <c r="B324" s="92"/>
      <c r="F324" s="117"/>
      <c r="G324" s="117"/>
      <c r="H324" s="117"/>
      <c r="I324" s="117"/>
      <c r="J324" s="117"/>
      <c r="K324" s="117"/>
      <c r="L324" s="117"/>
    </row>
    <row r="325" spans="1:12" s="118" customFormat="1" ht="7.35" customHeight="1" x14ac:dyDescent="0.2">
      <c r="A325" s="126"/>
      <c r="B325" s="92"/>
      <c r="F325" s="117"/>
      <c r="G325" s="117"/>
      <c r="H325" s="117"/>
      <c r="I325" s="117"/>
      <c r="J325" s="117"/>
      <c r="K325" s="117"/>
      <c r="L325" s="117"/>
    </row>
    <row r="326" spans="1:12" s="118" customFormat="1" ht="7.35" customHeight="1" x14ac:dyDescent="0.2">
      <c r="A326" s="126"/>
      <c r="B326" s="92"/>
      <c r="F326" s="117"/>
      <c r="G326" s="117"/>
      <c r="H326" s="117"/>
      <c r="I326" s="117"/>
      <c r="J326" s="117"/>
      <c r="K326" s="117"/>
      <c r="L326" s="117"/>
    </row>
    <row r="327" spans="1:12" s="118" customFormat="1" ht="7.35" customHeight="1" x14ac:dyDescent="0.2">
      <c r="A327" s="126"/>
      <c r="B327" s="92"/>
      <c r="F327" s="117"/>
      <c r="G327" s="117"/>
      <c r="H327" s="117"/>
      <c r="I327" s="117"/>
      <c r="J327" s="117"/>
      <c r="K327" s="117"/>
      <c r="L327" s="117"/>
    </row>
    <row r="328" spans="1:12" s="118" customFormat="1" ht="7.35" customHeight="1" x14ac:dyDescent="0.2">
      <c r="A328" s="126"/>
      <c r="B328" s="92"/>
      <c r="F328" s="117"/>
      <c r="G328" s="117"/>
      <c r="H328" s="117"/>
      <c r="I328" s="117"/>
      <c r="J328" s="117"/>
      <c r="K328" s="117"/>
      <c r="L328" s="117"/>
    </row>
    <row r="329" spans="1:12" s="118" customFormat="1" ht="7.35" customHeight="1" x14ac:dyDescent="0.2">
      <c r="A329" s="126"/>
      <c r="B329" s="92"/>
      <c r="F329" s="117"/>
      <c r="G329" s="117"/>
      <c r="H329" s="117"/>
      <c r="I329" s="117"/>
      <c r="J329" s="117"/>
      <c r="K329" s="117"/>
      <c r="L329" s="117"/>
    </row>
    <row r="330" spans="1:12" s="118" customFormat="1" ht="7.35" customHeight="1" x14ac:dyDescent="0.2">
      <c r="A330" s="126"/>
      <c r="B330" s="92"/>
      <c r="F330" s="117"/>
      <c r="G330" s="117"/>
      <c r="H330" s="117"/>
      <c r="I330" s="117"/>
      <c r="J330" s="117"/>
      <c r="K330" s="117"/>
      <c r="L330" s="117"/>
    </row>
    <row r="331" spans="1:12" s="118" customFormat="1" ht="7.35" customHeight="1" x14ac:dyDescent="0.2">
      <c r="A331" s="126"/>
      <c r="B331" s="92"/>
      <c r="F331" s="117"/>
      <c r="G331" s="117"/>
      <c r="H331" s="117"/>
      <c r="I331" s="117"/>
      <c r="J331" s="117"/>
      <c r="K331" s="117"/>
      <c r="L331" s="117"/>
    </row>
    <row r="332" spans="1:12" s="118" customFormat="1" ht="7.35" customHeight="1" x14ac:dyDescent="0.2">
      <c r="A332" s="126"/>
      <c r="B332" s="92"/>
      <c r="F332" s="117"/>
      <c r="G332" s="117"/>
      <c r="H332" s="117"/>
      <c r="I332" s="117"/>
      <c r="J332" s="117"/>
      <c r="K332" s="117"/>
      <c r="L332" s="117"/>
    </row>
    <row r="333" spans="1:12" s="118" customFormat="1" ht="7.35" customHeight="1" x14ac:dyDescent="0.2">
      <c r="A333" s="126"/>
      <c r="B333" s="92"/>
      <c r="F333" s="117"/>
      <c r="G333" s="117"/>
      <c r="H333" s="117"/>
      <c r="I333" s="117"/>
      <c r="J333" s="117"/>
      <c r="K333" s="117"/>
      <c r="L333" s="117"/>
    </row>
    <row r="334" spans="1:12" s="118" customFormat="1" ht="7.35" customHeight="1" x14ac:dyDescent="0.2">
      <c r="A334" s="126"/>
      <c r="B334" s="92"/>
      <c r="F334" s="117"/>
      <c r="G334" s="117"/>
      <c r="H334" s="117"/>
      <c r="I334" s="117"/>
      <c r="J334" s="117"/>
      <c r="K334" s="117"/>
      <c r="L334" s="117"/>
    </row>
    <row r="335" spans="1:12" s="118" customFormat="1" ht="7.35" customHeight="1" x14ac:dyDescent="0.2">
      <c r="A335" s="126"/>
      <c r="B335" s="92"/>
      <c r="F335" s="117"/>
      <c r="G335" s="117"/>
      <c r="H335" s="117"/>
      <c r="I335" s="117"/>
      <c r="J335" s="117"/>
      <c r="K335" s="117"/>
      <c r="L335" s="117"/>
    </row>
    <row r="336" spans="1:12" s="118" customFormat="1" ht="7.35" customHeight="1" x14ac:dyDescent="0.2">
      <c r="A336" s="126"/>
      <c r="B336" s="92"/>
      <c r="F336" s="117"/>
      <c r="G336" s="117"/>
      <c r="H336" s="117"/>
      <c r="I336" s="117"/>
      <c r="J336" s="117"/>
      <c r="K336" s="117"/>
      <c r="L336" s="117"/>
    </row>
    <row r="337" spans="1:12" s="118" customFormat="1" ht="7.35" customHeight="1" x14ac:dyDescent="0.2">
      <c r="A337" s="126"/>
      <c r="B337" s="92"/>
      <c r="F337" s="117"/>
      <c r="G337" s="117"/>
      <c r="H337" s="117"/>
      <c r="I337" s="117"/>
      <c r="J337" s="117"/>
      <c r="K337" s="117"/>
      <c r="L337" s="117"/>
    </row>
    <row r="338" spans="1:12" s="118" customFormat="1" ht="7.35" customHeight="1" x14ac:dyDescent="0.2">
      <c r="A338" s="126"/>
      <c r="B338" s="92"/>
      <c r="F338" s="117"/>
      <c r="G338" s="117"/>
      <c r="H338" s="117"/>
      <c r="I338" s="117"/>
      <c r="J338" s="117"/>
      <c r="K338" s="117"/>
      <c r="L338" s="117"/>
    </row>
    <row r="339" spans="1:12" s="118" customFormat="1" ht="7.35" customHeight="1" x14ac:dyDescent="0.2">
      <c r="A339" s="126"/>
      <c r="B339" s="92"/>
      <c r="F339" s="117"/>
      <c r="G339" s="117"/>
      <c r="H339" s="117"/>
      <c r="I339" s="117"/>
      <c r="J339" s="117"/>
      <c r="K339" s="117"/>
      <c r="L339" s="117"/>
    </row>
    <row r="340" spans="1:12" s="118" customFormat="1" ht="7.35" customHeight="1" x14ac:dyDescent="0.2">
      <c r="A340" s="126"/>
      <c r="B340" s="92"/>
      <c r="F340" s="117"/>
      <c r="G340" s="117"/>
      <c r="H340" s="117"/>
      <c r="I340" s="117"/>
      <c r="J340" s="117"/>
      <c r="K340" s="117"/>
      <c r="L340" s="117"/>
    </row>
    <row r="341" spans="1:12" s="118" customFormat="1" ht="7.35" customHeight="1" x14ac:dyDescent="0.2">
      <c r="A341" s="126"/>
      <c r="B341" s="92"/>
      <c r="F341" s="117"/>
      <c r="G341" s="117"/>
      <c r="H341" s="117"/>
      <c r="I341" s="117"/>
      <c r="J341" s="117"/>
      <c r="K341" s="117"/>
      <c r="L341" s="117"/>
    </row>
    <row r="342" spans="1:12" s="118" customFormat="1" ht="7.35" customHeight="1" x14ac:dyDescent="0.2">
      <c r="A342" s="126"/>
      <c r="B342" s="92"/>
      <c r="F342" s="117"/>
      <c r="G342" s="117"/>
      <c r="H342" s="117"/>
      <c r="I342" s="117"/>
      <c r="J342" s="117"/>
      <c r="K342" s="117"/>
      <c r="L342" s="117"/>
    </row>
    <row r="343" spans="1:12" s="118" customFormat="1" ht="7.35" customHeight="1" x14ac:dyDescent="0.2">
      <c r="A343" s="126"/>
      <c r="B343" s="92"/>
      <c r="F343" s="117"/>
      <c r="G343" s="117"/>
      <c r="H343" s="117"/>
      <c r="I343" s="117"/>
      <c r="J343" s="117"/>
      <c r="K343" s="117"/>
      <c r="L343" s="117"/>
    </row>
    <row r="344" spans="1:12" s="118" customFormat="1" ht="7.35" customHeight="1" x14ac:dyDescent="0.2">
      <c r="A344" s="126"/>
      <c r="B344" s="92"/>
      <c r="F344" s="117"/>
      <c r="G344" s="117"/>
      <c r="H344" s="117"/>
      <c r="I344" s="117"/>
      <c r="J344" s="117"/>
      <c r="K344" s="117"/>
      <c r="L344" s="117"/>
    </row>
    <row r="345" spans="1:12" s="118" customFormat="1" ht="7.35" customHeight="1" x14ac:dyDescent="0.2">
      <c r="A345" s="126"/>
      <c r="B345" s="92"/>
      <c r="F345" s="117"/>
      <c r="G345" s="117"/>
      <c r="H345" s="117"/>
      <c r="I345" s="117"/>
      <c r="J345" s="117"/>
      <c r="K345" s="117"/>
      <c r="L345" s="117"/>
    </row>
    <row r="346" spans="1:12" s="118" customFormat="1" ht="7.35" customHeight="1" x14ac:dyDescent="0.2">
      <c r="A346" s="126"/>
      <c r="B346" s="92"/>
      <c r="F346" s="117"/>
      <c r="G346" s="117"/>
      <c r="H346" s="117"/>
      <c r="I346" s="117"/>
      <c r="J346" s="117"/>
      <c r="K346" s="117"/>
      <c r="L346" s="117"/>
    </row>
    <row r="347" spans="1:12" s="118" customFormat="1" ht="7.35" customHeight="1" x14ac:dyDescent="0.2">
      <c r="A347" s="126"/>
      <c r="B347" s="92"/>
      <c r="F347" s="117"/>
      <c r="G347" s="117"/>
      <c r="H347" s="117"/>
      <c r="I347" s="117"/>
      <c r="J347" s="117"/>
      <c r="K347" s="117"/>
      <c r="L347" s="117"/>
    </row>
    <row r="348" spans="1:12" s="118" customFormat="1" ht="7.35" customHeight="1" x14ac:dyDescent="0.2">
      <c r="A348" s="126"/>
      <c r="B348" s="92"/>
      <c r="F348" s="117"/>
      <c r="G348" s="117"/>
      <c r="H348" s="117"/>
      <c r="I348" s="117"/>
      <c r="J348" s="117"/>
      <c r="K348" s="117"/>
      <c r="L348" s="117"/>
    </row>
    <row r="349" spans="1:12" s="118" customFormat="1" ht="7.35" customHeight="1" x14ac:dyDescent="0.2">
      <c r="A349" s="126"/>
      <c r="B349" s="92"/>
      <c r="F349" s="117"/>
      <c r="G349" s="117"/>
      <c r="H349" s="117"/>
      <c r="I349" s="117"/>
      <c r="J349" s="117"/>
      <c r="K349" s="117"/>
      <c r="L349" s="117"/>
    </row>
    <row r="350" spans="1:12" s="118" customFormat="1" ht="7.35" customHeight="1" x14ac:dyDescent="0.2">
      <c r="A350" s="126"/>
      <c r="B350" s="92"/>
      <c r="F350" s="117"/>
      <c r="G350" s="117"/>
      <c r="H350" s="117"/>
      <c r="I350" s="117"/>
      <c r="J350" s="117"/>
      <c r="K350" s="117"/>
      <c r="L350" s="117"/>
    </row>
    <row r="351" spans="1:12" s="118" customFormat="1" ht="7.35" customHeight="1" x14ac:dyDescent="0.2">
      <c r="A351" s="126"/>
      <c r="B351" s="92"/>
      <c r="F351" s="117"/>
      <c r="G351" s="117"/>
      <c r="H351" s="117"/>
      <c r="I351" s="117"/>
      <c r="J351" s="117"/>
      <c r="K351" s="117"/>
      <c r="L351" s="117"/>
    </row>
    <row r="352" spans="1:12" s="118" customFormat="1" ht="7.35" customHeight="1" x14ac:dyDescent="0.2">
      <c r="A352" s="126"/>
      <c r="B352" s="92"/>
      <c r="F352" s="117"/>
      <c r="G352" s="117"/>
      <c r="H352" s="117"/>
      <c r="I352" s="117"/>
      <c r="J352" s="117"/>
      <c r="K352" s="117"/>
      <c r="L352" s="117"/>
    </row>
    <row r="353" spans="1:12" s="118" customFormat="1" ht="7.35" customHeight="1" x14ac:dyDescent="0.2">
      <c r="A353" s="126"/>
      <c r="B353" s="92"/>
      <c r="F353" s="117"/>
      <c r="G353" s="117"/>
      <c r="H353" s="117"/>
      <c r="I353" s="117"/>
      <c r="J353" s="117"/>
      <c r="K353" s="117"/>
      <c r="L353" s="117"/>
    </row>
    <row r="354" spans="1:12" s="118" customFormat="1" ht="7.35" customHeight="1" x14ac:dyDescent="0.2">
      <c r="A354" s="126"/>
      <c r="B354" s="92"/>
      <c r="F354" s="117"/>
      <c r="G354" s="117"/>
      <c r="H354" s="117"/>
      <c r="I354" s="117"/>
      <c r="J354" s="117"/>
      <c r="K354" s="117"/>
      <c r="L354" s="117"/>
    </row>
    <row r="355" spans="1:12" s="118" customFormat="1" ht="7.35" customHeight="1" x14ac:dyDescent="0.2">
      <c r="A355" s="126"/>
      <c r="B355" s="92"/>
      <c r="F355" s="117"/>
      <c r="G355" s="117"/>
      <c r="H355" s="117"/>
      <c r="I355" s="117"/>
      <c r="J355" s="117"/>
      <c r="K355" s="117"/>
      <c r="L355" s="117"/>
    </row>
    <row r="356" spans="1:12" s="118" customFormat="1" ht="7.35" customHeight="1" x14ac:dyDescent="0.2">
      <c r="A356" s="126"/>
      <c r="B356" s="92"/>
      <c r="F356" s="117"/>
      <c r="G356" s="117"/>
      <c r="H356" s="117"/>
      <c r="I356" s="117"/>
      <c r="J356" s="117"/>
      <c r="K356" s="117"/>
      <c r="L356" s="117"/>
    </row>
    <row r="357" spans="1:12" s="118" customFormat="1" ht="7.35" customHeight="1" x14ac:dyDescent="0.2">
      <c r="A357" s="126"/>
      <c r="B357" s="92"/>
      <c r="F357" s="117"/>
      <c r="G357" s="117"/>
      <c r="H357" s="117"/>
      <c r="I357" s="117"/>
      <c r="J357" s="117"/>
      <c r="K357" s="117"/>
      <c r="L357" s="117"/>
    </row>
    <row r="358" spans="1:12" s="118" customFormat="1" ht="7.35" customHeight="1" x14ac:dyDescent="0.2">
      <c r="A358" s="126"/>
      <c r="B358" s="92"/>
      <c r="F358" s="117"/>
      <c r="G358" s="117"/>
      <c r="H358" s="117"/>
      <c r="I358" s="117"/>
      <c r="J358" s="117"/>
      <c r="K358" s="117"/>
      <c r="L358" s="117"/>
    </row>
    <row r="359" spans="1:12" s="118" customFormat="1" ht="7.35" customHeight="1" x14ac:dyDescent="0.2">
      <c r="A359" s="126"/>
      <c r="B359" s="92"/>
      <c r="F359" s="117"/>
      <c r="G359" s="117"/>
      <c r="H359" s="117"/>
      <c r="I359" s="117"/>
      <c r="J359" s="117"/>
      <c r="K359" s="117"/>
      <c r="L359" s="117"/>
    </row>
    <row r="360" spans="1:12" s="118" customFormat="1" ht="7.35" customHeight="1" x14ac:dyDescent="0.2">
      <c r="A360" s="126"/>
      <c r="B360" s="92"/>
      <c r="F360" s="117"/>
      <c r="G360" s="117"/>
      <c r="H360" s="117"/>
      <c r="I360" s="117"/>
      <c r="J360" s="117"/>
      <c r="K360" s="117"/>
      <c r="L360" s="117"/>
    </row>
    <row r="361" spans="1:12" s="118" customFormat="1" ht="7.35" customHeight="1" x14ac:dyDescent="0.2">
      <c r="A361" s="126"/>
      <c r="B361" s="92"/>
      <c r="F361" s="117"/>
      <c r="G361" s="117"/>
      <c r="H361" s="117"/>
      <c r="I361" s="117"/>
      <c r="J361" s="117"/>
      <c r="K361" s="117"/>
      <c r="L361" s="117"/>
    </row>
    <row r="362" spans="1:12" s="118" customFormat="1" ht="7.35" customHeight="1" x14ac:dyDescent="0.2">
      <c r="A362" s="126"/>
      <c r="B362" s="92"/>
      <c r="F362" s="117"/>
      <c r="G362" s="117"/>
      <c r="H362" s="117"/>
      <c r="I362" s="117"/>
      <c r="J362" s="117"/>
      <c r="K362" s="117"/>
      <c r="L362" s="117"/>
    </row>
    <row r="363" spans="1:12" s="118" customFormat="1" ht="7.35" customHeight="1" x14ac:dyDescent="0.2">
      <c r="A363" s="126"/>
      <c r="B363" s="92"/>
      <c r="F363" s="117"/>
      <c r="G363" s="117"/>
      <c r="H363" s="117"/>
      <c r="I363" s="117"/>
      <c r="J363" s="117"/>
      <c r="K363" s="117"/>
      <c r="L363" s="117"/>
    </row>
    <row r="364" spans="1:12" s="118" customFormat="1" ht="7.35" customHeight="1" x14ac:dyDescent="0.2">
      <c r="A364" s="126"/>
      <c r="B364" s="92"/>
      <c r="F364" s="117"/>
      <c r="G364" s="117"/>
      <c r="H364" s="117"/>
      <c r="I364" s="117"/>
      <c r="J364" s="117"/>
      <c r="K364" s="117"/>
      <c r="L364" s="117"/>
    </row>
    <row r="365" spans="1:12" s="118" customFormat="1" ht="7.35" customHeight="1" x14ac:dyDescent="0.2">
      <c r="A365" s="126"/>
      <c r="B365" s="92"/>
      <c r="F365" s="117"/>
      <c r="G365" s="117"/>
      <c r="H365" s="117"/>
      <c r="I365" s="117"/>
      <c r="J365" s="117"/>
      <c r="K365" s="117"/>
      <c r="L365" s="117"/>
    </row>
    <row r="366" spans="1:12" s="118" customFormat="1" ht="7.35" customHeight="1" x14ac:dyDescent="0.2">
      <c r="A366" s="126"/>
      <c r="B366" s="92"/>
      <c r="F366" s="117"/>
      <c r="G366" s="117"/>
      <c r="H366" s="117"/>
      <c r="I366" s="117"/>
      <c r="J366" s="117"/>
      <c r="K366" s="117"/>
      <c r="L366" s="117"/>
    </row>
    <row r="367" spans="1:12" s="118" customFormat="1" ht="7.35" customHeight="1" x14ac:dyDescent="0.2">
      <c r="A367" s="126"/>
      <c r="B367" s="92"/>
      <c r="F367" s="117"/>
      <c r="G367" s="117"/>
      <c r="H367" s="117"/>
      <c r="I367" s="117"/>
      <c r="J367" s="117"/>
      <c r="K367" s="117"/>
      <c r="L367" s="117"/>
    </row>
    <row r="368" spans="1:12" s="118" customFormat="1" ht="7.35" customHeight="1" x14ac:dyDescent="0.2">
      <c r="A368" s="126"/>
      <c r="B368" s="92"/>
      <c r="F368" s="117"/>
      <c r="G368" s="117"/>
      <c r="H368" s="117"/>
      <c r="I368" s="117"/>
      <c r="J368" s="117"/>
      <c r="K368" s="117"/>
      <c r="L368" s="117"/>
    </row>
    <row r="369" spans="1:12" s="118" customFormat="1" ht="7.35" customHeight="1" x14ac:dyDescent="0.2">
      <c r="A369" s="126"/>
      <c r="B369" s="92"/>
      <c r="F369" s="117"/>
      <c r="G369" s="117"/>
      <c r="H369" s="117"/>
      <c r="I369" s="117"/>
      <c r="J369" s="117"/>
      <c r="K369" s="117"/>
      <c r="L369" s="117"/>
    </row>
    <row r="370" spans="1:12" s="118" customFormat="1" ht="7.35" customHeight="1" x14ac:dyDescent="0.2">
      <c r="A370" s="126"/>
      <c r="B370" s="92"/>
      <c r="F370" s="117"/>
      <c r="G370" s="117"/>
      <c r="H370" s="117"/>
      <c r="I370" s="117"/>
      <c r="J370" s="117"/>
      <c r="K370" s="117"/>
      <c r="L370" s="117"/>
    </row>
    <row r="371" spans="1:12" s="118" customFormat="1" ht="7.35" customHeight="1" x14ac:dyDescent="0.2">
      <c r="A371" s="126"/>
      <c r="B371" s="92"/>
      <c r="F371" s="117"/>
      <c r="G371" s="117"/>
      <c r="H371" s="117"/>
      <c r="I371" s="117"/>
      <c r="J371" s="117"/>
      <c r="K371" s="117"/>
      <c r="L371" s="117"/>
    </row>
    <row r="372" spans="1:12" s="118" customFormat="1" ht="7.35" customHeight="1" x14ac:dyDescent="0.2">
      <c r="A372" s="126"/>
      <c r="B372" s="92"/>
      <c r="F372" s="117"/>
      <c r="G372" s="117"/>
      <c r="H372" s="117"/>
      <c r="I372" s="117"/>
      <c r="J372" s="117"/>
      <c r="K372" s="117"/>
      <c r="L372" s="117"/>
    </row>
    <row r="373" spans="1:12" s="118" customFormat="1" ht="7.35" customHeight="1" x14ac:dyDescent="0.2">
      <c r="A373" s="126"/>
      <c r="B373" s="92"/>
      <c r="F373" s="117"/>
      <c r="G373" s="117"/>
      <c r="H373" s="117"/>
      <c r="I373" s="117"/>
      <c r="J373" s="117"/>
      <c r="K373" s="117"/>
      <c r="L373" s="117"/>
    </row>
    <row r="374" spans="1:12" s="118" customFormat="1" ht="7.35" customHeight="1" x14ac:dyDescent="0.2">
      <c r="A374" s="126"/>
      <c r="B374" s="92"/>
      <c r="F374" s="117"/>
      <c r="G374" s="117"/>
      <c r="H374" s="117"/>
      <c r="I374" s="117"/>
      <c r="J374" s="117"/>
      <c r="K374" s="117"/>
      <c r="L374" s="117"/>
    </row>
    <row r="375" spans="1:12" s="118" customFormat="1" ht="7.35" customHeight="1" x14ac:dyDescent="0.2">
      <c r="A375" s="126"/>
      <c r="B375" s="92"/>
      <c r="F375" s="117"/>
      <c r="G375" s="117"/>
      <c r="H375" s="117"/>
      <c r="I375" s="117"/>
      <c r="J375" s="117"/>
      <c r="K375" s="117"/>
      <c r="L375" s="117"/>
    </row>
    <row r="376" spans="1:12" s="118" customFormat="1" ht="7.35" customHeight="1" x14ac:dyDescent="0.2">
      <c r="A376" s="126"/>
      <c r="B376" s="92"/>
      <c r="F376" s="117"/>
      <c r="G376" s="117"/>
      <c r="H376" s="117"/>
      <c r="I376" s="117"/>
      <c r="J376" s="117"/>
      <c r="K376" s="117"/>
      <c r="L376" s="117"/>
    </row>
    <row r="377" spans="1:12" s="118" customFormat="1" ht="7.35" customHeight="1" x14ac:dyDescent="0.2">
      <c r="A377" s="126"/>
      <c r="B377" s="92"/>
      <c r="F377" s="117"/>
      <c r="G377" s="117"/>
      <c r="H377" s="117"/>
      <c r="I377" s="117"/>
      <c r="J377" s="117"/>
      <c r="K377" s="117"/>
      <c r="L377" s="117"/>
    </row>
    <row r="378" spans="1:12" s="118" customFormat="1" ht="7.35" customHeight="1" x14ac:dyDescent="0.2">
      <c r="A378" s="126"/>
      <c r="B378" s="92"/>
      <c r="F378" s="117"/>
      <c r="G378" s="117"/>
      <c r="H378" s="117"/>
      <c r="I378" s="117"/>
      <c r="J378" s="117"/>
      <c r="K378" s="117"/>
      <c r="L378" s="117"/>
    </row>
    <row r="379" spans="1:12" s="118" customFormat="1" ht="7.35" customHeight="1" x14ac:dyDescent="0.2">
      <c r="A379" s="126"/>
      <c r="B379" s="92"/>
      <c r="F379" s="117"/>
      <c r="G379" s="117"/>
      <c r="H379" s="117"/>
      <c r="I379" s="117"/>
      <c r="J379" s="117"/>
      <c r="K379" s="117"/>
      <c r="L379" s="117"/>
    </row>
    <row r="380" spans="1:12" s="118" customFormat="1" ht="7.35" customHeight="1" x14ac:dyDescent="0.2">
      <c r="A380" s="126"/>
      <c r="B380" s="92"/>
      <c r="F380" s="117"/>
      <c r="G380" s="117"/>
      <c r="H380" s="117"/>
      <c r="I380" s="117"/>
      <c r="J380" s="117"/>
      <c r="K380" s="117"/>
      <c r="L380" s="117"/>
    </row>
    <row r="381" spans="1:12" s="118" customFormat="1" ht="7.35" customHeight="1" x14ac:dyDescent="0.2">
      <c r="A381" s="126"/>
      <c r="B381" s="92"/>
      <c r="F381" s="117"/>
      <c r="G381" s="117"/>
      <c r="H381" s="117"/>
      <c r="I381" s="117"/>
      <c r="J381" s="117"/>
      <c r="K381" s="117"/>
      <c r="L381" s="117"/>
    </row>
    <row r="382" spans="1:12" s="118" customFormat="1" ht="7.35" customHeight="1" x14ac:dyDescent="0.2">
      <c r="A382" s="126"/>
      <c r="B382" s="92"/>
      <c r="F382" s="117"/>
      <c r="G382" s="117"/>
      <c r="H382" s="117"/>
      <c r="I382" s="117"/>
      <c r="J382" s="117"/>
      <c r="K382" s="117"/>
      <c r="L382" s="117"/>
    </row>
    <row r="383" spans="1:12" s="118" customFormat="1" ht="7.35" customHeight="1" x14ac:dyDescent="0.2">
      <c r="A383" s="126"/>
      <c r="B383" s="92"/>
      <c r="F383" s="117"/>
      <c r="G383" s="117"/>
      <c r="H383" s="117"/>
      <c r="I383" s="117"/>
      <c r="J383" s="117"/>
      <c r="K383" s="117"/>
      <c r="L383" s="117"/>
    </row>
    <row r="384" spans="1:12" s="118" customFormat="1" ht="7.35" customHeight="1" x14ac:dyDescent="0.2">
      <c r="A384" s="126"/>
      <c r="B384" s="92"/>
      <c r="F384" s="117"/>
      <c r="G384" s="117"/>
      <c r="H384" s="117"/>
      <c r="I384" s="117"/>
      <c r="J384" s="117"/>
      <c r="K384" s="117"/>
      <c r="L384" s="117"/>
    </row>
    <row r="385" spans="1:12" s="118" customFormat="1" ht="7.35" customHeight="1" x14ac:dyDescent="0.2">
      <c r="A385" s="126"/>
      <c r="B385" s="92"/>
      <c r="F385" s="117"/>
      <c r="G385" s="117"/>
      <c r="H385" s="117"/>
      <c r="I385" s="117"/>
      <c r="J385" s="117"/>
      <c r="K385" s="117"/>
      <c r="L385" s="117"/>
    </row>
    <row r="386" spans="1:12" s="118" customFormat="1" ht="7.35" customHeight="1" x14ac:dyDescent="0.2">
      <c r="A386" s="126"/>
      <c r="B386" s="92"/>
      <c r="F386" s="117"/>
      <c r="G386" s="117"/>
      <c r="H386" s="117"/>
      <c r="I386" s="117"/>
      <c r="J386" s="117"/>
      <c r="K386" s="117"/>
      <c r="L386" s="117"/>
    </row>
    <row r="387" spans="1:12" s="118" customFormat="1" ht="7.35" customHeight="1" x14ac:dyDescent="0.2">
      <c r="A387" s="126"/>
      <c r="B387" s="92"/>
      <c r="F387" s="117"/>
      <c r="G387" s="117"/>
      <c r="H387" s="117"/>
      <c r="I387" s="117"/>
      <c r="J387" s="117"/>
      <c r="K387" s="117"/>
      <c r="L387" s="117"/>
    </row>
    <row r="388" spans="1:12" s="118" customFormat="1" ht="7.35" customHeight="1" x14ac:dyDescent="0.2">
      <c r="A388" s="126"/>
      <c r="B388" s="92"/>
      <c r="F388" s="117"/>
      <c r="G388" s="117"/>
      <c r="H388" s="117"/>
      <c r="I388" s="117"/>
      <c r="J388" s="117"/>
      <c r="K388" s="117"/>
      <c r="L388" s="117"/>
    </row>
    <row r="389" spans="1:12" s="118" customFormat="1" ht="7.35" customHeight="1" x14ac:dyDescent="0.2">
      <c r="A389" s="126"/>
      <c r="B389" s="92"/>
      <c r="F389" s="117"/>
      <c r="G389" s="117"/>
      <c r="H389" s="117"/>
      <c r="I389" s="117"/>
      <c r="J389" s="117"/>
      <c r="K389" s="117"/>
      <c r="L389" s="117"/>
    </row>
    <row r="390" spans="1:12" s="118" customFormat="1" ht="7.35" customHeight="1" x14ac:dyDescent="0.2">
      <c r="A390" s="126"/>
      <c r="B390" s="92"/>
      <c r="F390" s="117"/>
      <c r="G390" s="117"/>
      <c r="H390" s="117"/>
      <c r="I390" s="117"/>
      <c r="J390" s="117"/>
      <c r="K390" s="117"/>
      <c r="L390" s="117"/>
    </row>
    <row r="391" spans="1:12" s="118" customFormat="1" ht="7.35" customHeight="1" x14ac:dyDescent="0.2">
      <c r="A391" s="126"/>
      <c r="B391" s="92"/>
      <c r="F391" s="117"/>
      <c r="G391" s="117"/>
      <c r="H391" s="117"/>
      <c r="I391" s="117"/>
      <c r="J391" s="117"/>
      <c r="K391" s="117"/>
      <c r="L391" s="117"/>
    </row>
    <row r="392" spans="1:12" s="118" customFormat="1" ht="7.35" customHeight="1" x14ac:dyDescent="0.2">
      <c r="A392" s="126"/>
      <c r="B392" s="92"/>
      <c r="F392" s="117"/>
      <c r="G392" s="117"/>
      <c r="H392" s="117"/>
      <c r="I392" s="117"/>
      <c r="J392" s="117"/>
      <c r="K392" s="117"/>
      <c r="L392" s="117"/>
    </row>
    <row r="393" spans="1:12" s="118" customFormat="1" ht="7.35" customHeight="1" x14ac:dyDescent="0.2">
      <c r="A393" s="126"/>
      <c r="B393" s="92"/>
      <c r="F393" s="117"/>
      <c r="G393" s="117"/>
      <c r="H393" s="117"/>
      <c r="I393" s="117"/>
      <c r="J393" s="117"/>
      <c r="K393" s="117"/>
      <c r="L393" s="117"/>
    </row>
    <row r="394" spans="1:12" s="118" customFormat="1" ht="7.35" customHeight="1" x14ac:dyDescent="0.2">
      <c r="A394" s="126"/>
      <c r="B394" s="92"/>
      <c r="F394" s="117"/>
      <c r="G394" s="117"/>
      <c r="H394" s="117"/>
      <c r="I394" s="117"/>
      <c r="J394" s="117"/>
      <c r="K394" s="117"/>
      <c r="L394" s="117"/>
    </row>
    <row r="395" spans="1:12" s="118" customFormat="1" ht="7.35" customHeight="1" x14ac:dyDescent="0.2">
      <c r="A395" s="126"/>
      <c r="B395" s="92"/>
      <c r="F395" s="117"/>
      <c r="G395" s="117"/>
      <c r="H395" s="117"/>
      <c r="I395" s="117"/>
      <c r="J395" s="117"/>
      <c r="K395" s="117"/>
      <c r="L395" s="117"/>
    </row>
    <row r="396" spans="1:12" s="118" customFormat="1" ht="7.35" customHeight="1" x14ac:dyDescent="0.2">
      <c r="A396" s="126"/>
      <c r="B396" s="92"/>
      <c r="F396" s="117"/>
      <c r="G396" s="117"/>
      <c r="H396" s="117"/>
      <c r="I396" s="117"/>
      <c r="J396" s="117"/>
      <c r="K396" s="117"/>
      <c r="L396" s="117"/>
    </row>
    <row r="397" spans="1:12" s="118" customFormat="1" ht="7.35" customHeight="1" x14ac:dyDescent="0.2">
      <c r="A397" s="126"/>
      <c r="B397" s="92"/>
      <c r="F397" s="117"/>
      <c r="G397" s="117"/>
      <c r="H397" s="117"/>
      <c r="I397" s="117"/>
      <c r="J397" s="117"/>
      <c r="K397" s="117"/>
      <c r="L397" s="117"/>
    </row>
    <row r="398" spans="1:12" s="118" customFormat="1" ht="7.35" customHeight="1" x14ac:dyDescent="0.2">
      <c r="A398" s="126"/>
      <c r="B398" s="92"/>
      <c r="F398" s="117"/>
      <c r="G398" s="117"/>
      <c r="H398" s="117"/>
      <c r="I398" s="117"/>
      <c r="J398" s="117"/>
      <c r="K398" s="117"/>
      <c r="L398" s="117"/>
    </row>
    <row r="399" spans="1:12" s="118" customFormat="1" ht="7.35" customHeight="1" x14ac:dyDescent="0.2">
      <c r="A399" s="126"/>
      <c r="B399" s="92"/>
      <c r="F399" s="117"/>
      <c r="G399" s="117"/>
      <c r="H399" s="117"/>
      <c r="I399" s="117"/>
      <c r="J399" s="117"/>
      <c r="K399" s="117"/>
      <c r="L399" s="117"/>
    </row>
    <row r="400" spans="1:12" s="118" customFormat="1" ht="7.35" customHeight="1" x14ac:dyDescent="0.2">
      <c r="A400" s="126"/>
      <c r="B400" s="92"/>
      <c r="F400" s="117"/>
      <c r="G400" s="117"/>
      <c r="H400" s="117"/>
      <c r="I400" s="117"/>
      <c r="J400" s="117"/>
      <c r="K400" s="117"/>
      <c r="L400" s="117"/>
    </row>
    <row r="401" spans="1:12" s="118" customFormat="1" ht="7.35" customHeight="1" x14ac:dyDescent="0.2">
      <c r="A401" s="126"/>
      <c r="B401" s="92"/>
      <c r="F401" s="117"/>
      <c r="G401" s="117"/>
      <c r="H401" s="117"/>
      <c r="I401" s="117"/>
      <c r="J401" s="117"/>
      <c r="K401" s="117"/>
      <c r="L401" s="117"/>
    </row>
    <row r="402" spans="1:12" s="118" customFormat="1" ht="7.35" customHeight="1" x14ac:dyDescent="0.2">
      <c r="A402" s="126"/>
      <c r="B402" s="92"/>
      <c r="F402" s="117"/>
      <c r="G402" s="117"/>
      <c r="H402" s="117"/>
      <c r="I402" s="117"/>
      <c r="J402" s="117"/>
      <c r="K402" s="117"/>
      <c r="L402" s="117"/>
    </row>
    <row r="403" spans="1:12" s="118" customFormat="1" ht="7.35" customHeight="1" x14ac:dyDescent="0.2">
      <c r="A403" s="126"/>
      <c r="B403" s="92"/>
      <c r="F403" s="117"/>
      <c r="G403" s="117"/>
      <c r="H403" s="117"/>
      <c r="I403" s="117"/>
      <c r="J403" s="117"/>
      <c r="K403" s="117"/>
      <c r="L403" s="117"/>
    </row>
    <row r="404" spans="1:12" s="118" customFormat="1" ht="7.35" customHeight="1" x14ac:dyDescent="0.2">
      <c r="A404" s="126"/>
      <c r="B404" s="92"/>
      <c r="F404" s="117"/>
      <c r="G404" s="117"/>
      <c r="H404" s="117"/>
      <c r="I404" s="117"/>
      <c r="J404" s="117"/>
      <c r="K404" s="117"/>
      <c r="L404" s="117"/>
    </row>
    <row r="405" spans="1:12" s="118" customFormat="1" ht="7.35" customHeight="1" x14ac:dyDescent="0.2">
      <c r="A405" s="126"/>
      <c r="B405" s="92"/>
      <c r="F405" s="117"/>
      <c r="G405" s="117"/>
      <c r="H405" s="117"/>
      <c r="I405" s="117"/>
      <c r="J405" s="117"/>
      <c r="K405" s="117"/>
      <c r="L405" s="117"/>
    </row>
    <row r="406" spans="1:12" s="118" customFormat="1" ht="7.35" customHeight="1" x14ac:dyDescent="0.2">
      <c r="A406" s="126"/>
      <c r="B406" s="92"/>
      <c r="F406" s="117"/>
      <c r="G406" s="117"/>
      <c r="H406" s="117"/>
      <c r="I406" s="117"/>
      <c r="J406" s="117"/>
      <c r="K406" s="117"/>
      <c r="L406" s="117"/>
    </row>
    <row r="407" spans="1:12" s="118" customFormat="1" ht="7.35" customHeight="1" x14ac:dyDescent="0.2">
      <c r="A407" s="126"/>
      <c r="B407" s="92"/>
      <c r="F407" s="117"/>
      <c r="G407" s="117"/>
      <c r="H407" s="117"/>
      <c r="I407" s="117"/>
      <c r="J407" s="117"/>
      <c r="K407" s="117"/>
      <c r="L407" s="117"/>
    </row>
    <row r="408" spans="1:12" s="118" customFormat="1" ht="7.35" customHeight="1" x14ac:dyDescent="0.2">
      <c r="A408" s="126"/>
      <c r="B408" s="92"/>
      <c r="F408" s="117"/>
      <c r="G408" s="117"/>
      <c r="H408" s="117"/>
      <c r="I408" s="117"/>
      <c r="J408" s="117"/>
      <c r="K408" s="117"/>
      <c r="L408" s="117"/>
    </row>
    <row r="409" spans="1:12" s="118" customFormat="1" ht="7.35" customHeight="1" x14ac:dyDescent="0.2">
      <c r="A409" s="126"/>
      <c r="B409" s="92"/>
      <c r="F409" s="117"/>
      <c r="G409" s="117"/>
      <c r="H409" s="117"/>
      <c r="I409" s="117"/>
      <c r="J409" s="117"/>
      <c r="K409" s="117"/>
      <c r="L409" s="117"/>
    </row>
    <row r="410" spans="1:12" s="118" customFormat="1" ht="7.35" customHeight="1" x14ac:dyDescent="0.2">
      <c r="A410" s="126"/>
      <c r="B410" s="92"/>
      <c r="F410" s="117"/>
      <c r="G410" s="117"/>
      <c r="H410" s="117"/>
      <c r="I410" s="117"/>
      <c r="J410" s="117"/>
      <c r="K410" s="117"/>
      <c r="L410" s="117"/>
    </row>
    <row r="411" spans="1:12" s="118" customFormat="1" ht="7.35" customHeight="1" x14ac:dyDescent="0.2">
      <c r="A411" s="126"/>
      <c r="B411" s="92"/>
      <c r="F411" s="117"/>
      <c r="G411" s="117"/>
      <c r="H411" s="117"/>
      <c r="I411" s="117"/>
      <c r="J411" s="117"/>
      <c r="K411" s="117"/>
      <c r="L411" s="117"/>
    </row>
    <row r="412" spans="1:12" s="118" customFormat="1" ht="7.35" customHeight="1" x14ac:dyDescent="0.2">
      <c r="A412" s="126"/>
      <c r="B412" s="92"/>
      <c r="F412" s="117"/>
      <c r="G412" s="117"/>
      <c r="H412" s="117"/>
      <c r="I412" s="117"/>
      <c r="J412" s="117"/>
      <c r="K412" s="117"/>
      <c r="L412" s="117"/>
    </row>
    <row r="413" spans="1:12" ht="7.35" customHeight="1" x14ac:dyDescent="0.2">
      <c r="H413" s="117"/>
      <c r="J413" s="117"/>
      <c r="K413" s="117"/>
      <c r="L413" s="117"/>
    </row>
    <row r="414" spans="1:12" ht="7.35" customHeight="1" x14ac:dyDescent="0.2">
      <c r="H414" s="117"/>
      <c r="J414" s="117"/>
      <c r="K414" s="117"/>
      <c r="L414" s="117"/>
    </row>
  </sheetData>
  <mergeCells count="2">
    <mergeCell ref="A1:N1"/>
    <mergeCell ref="F5:L5"/>
  </mergeCells>
  <pageMargins left="0.55118110236220474" right="0.55118110236220474" top="0.78740157480314965" bottom="0.78740157480314965" header="0.51181102362204722" footer="0.51181102362204722"/>
  <pageSetup paperSize="9" scale="48"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view="pageBreakPreview" topLeftCell="A22" zoomScaleNormal="85" zoomScaleSheetLayoutView="100" workbookViewId="0"/>
  </sheetViews>
  <sheetFormatPr defaultRowHeight="12.75" x14ac:dyDescent="0.2"/>
  <cols>
    <col min="1" max="1" customWidth="true" style="148" width="13.0" collapsed="false"/>
    <col min="2" max="2" customWidth="true" style="148" width="24.0" collapsed="false"/>
    <col min="3" max="3" customWidth="true" style="148" width="9.7109375" collapsed="false"/>
    <col min="4" max="8" style="148" width="9.140625" collapsed="false"/>
    <col min="9" max="9" customWidth="true" style="148" width="24.0" collapsed="false"/>
    <col min="10" max="10" customWidth="true" style="148" width="9.85546875" collapsed="false"/>
    <col min="11" max="16384" style="148" width="9.140625" collapsed="false"/>
  </cols>
  <sheetData>
    <row r="1" spans="1:15" ht="23.25" customHeight="1" x14ac:dyDescent="0.2">
      <c r="A1" s="335" t="s">
        <v>260</v>
      </c>
      <c r="B1" s="335"/>
      <c r="C1" s="335"/>
      <c r="D1" s="335"/>
    </row>
    <row r="2" spans="1:15" ht="19.5" customHeight="1" x14ac:dyDescent="0.2">
      <c r="A2" s="219" t="s">
        <v>259</v>
      </c>
      <c r="B2" s="220"/>
      <c r="C2" s="220"/>
    </row>
    <row r="3" spans="1:15" ht="10.5" customHeight="1" x14ac:dyDescent="0.25">
      <c r="A3" s="279"/>
      <c r="B3" s="276"/>
      <c r="C3" s="303"/>
    </row>
    <row r="4" spans="1:15" ht="15.75" x14ac:dyDescent="0.25">
      <c r="A4" s="276" t="s">
        <v>277</v>
      </c>
      <c r="B4" s="276"/>
      <c r="C4" s="303"/>
    </row>
    <row r="5" spans="1:15" ht="16.5" thickBot="1" x14ac:dyDescent="0.3">
      <c r="A5" s="97"/>
      <c r="B5" s="95"/>
      <c r="C5" s="95"/>
      <c r="H5" s="95"/>
      <c r="I5" s="300"/>
      <c r="J5" s="300"/>
      <c r="O5" s="95" t="s">
        <v>264</v>
      </c>
    </row>
    <row r="6" spans="1:15" ht="25.5" x14ac:dyDescent="0.2">
      <c r="A6" s="217"/>
      <c r="B6" s="292" t="s">
        <v>101</v>
      </c>
      <c r="C6" s="292"/>
      <c r="D6" s="355" t="s">
        <v>278</v>
      </c>
      <c r="E6" s="356"/>
      <c r="F6" s="356"/>
      <c r="G6" s="356"/>
      <c r="H6" s="356"/>
      <c r="I6" s="293" t="s">
        <v>269</v>
      </c>
      <c r="J6" s="317"/>
      <c r="K6" s="355" t="s">
        <v>276</v>
      </c>
      <c r="L6" s="356"/>
      <c r="M6" s="356"/>
      <c r="N6" s="356"/>
      <c r="O6" s="356"/>
    </row>
    <row r="7" spans="1:15" ht="15.75" customHeight="1" thickBot="1" x14ac:dyDescent="0.25">
      <c r="A7" s="93" t="s">
        <v>44</v>
      </c>
      <c r="B7" s="259" t="s">
        <v>242</v>
      </c>
      <c r="C7" s="259"/>
      <c r="D7" s="296" t="s">
        <v>270</v>
      </c>
      <c r="E7" s="296" t="s">
        <v>271</v>
      </c>
      <c r="F7" s="296" t="s">
        <v>272</v>
      </c>
      <c r="G7" s="296" t="s">
        <v>273</v>
      </c>
      <c r="H7" s="296" t="s">
        <v>274</v>
      </c>
      <c r="I7" s="296"/>
      <c r="J7" s="296"/>
      <c r="K7" s="296" t="s">
        <v>270</v>
      </c>
      <c r="L7" s="296" t="s">
        <v>271</v>
      </c>
      <c r="M7" s="296" t="s">
        <v>272</v>
      </c>
      <c r="N7" s="296" t="s">
        <v>273</v>
      </c>
      <c r="O7" s="296" t="s">
        <v>274</v>
      </c>
    </row>
    <row r="8" spans="1:15" x14ac:dyDescent="0.2">
      <c r="A8" s="149">
        <v>1963</v>
      </c>
      <c r="B8" s="150">
        <v>35.002933120725196</v>
      </c>
      <c r="C8" s="150"/>
      <c r="D8" s="294" t="s">
        <v>275</v>
      </c>
      <c r="E8" s="294" t="s">
        <v>275</v>
      </c>
      <c r="F8" s="294" t="s">
        <v>275</v>
      </c>
      <c r="G8" s="294" t="s">
        <v>275</v>
      </c>
      <c r="H8" s="294" t="s">
        <v>275</v>
      </c>
      <c r="I8" s="280">
        <v>36.345190800865197</v>
      </c>
      <c r="J8" s="294"/>
      <c r="K8" s="294" t="s">
        <v>275</v>
      </c>
      <c r="L8" s="294" t="s">
        <v>275</v>
      </c>
      <c r="M8" s="294" t="s">
        <v>275</v>
      </c>
      <c r="N8" s="294" t="s">
        <v>275</v>
      </c>
      <c r="O8" s="294" t="s">
        <v>275</v>
      </c>
    </row>
    <row r="9" spans="1:15" x14ac:dyDescent="0.2">
      <c r="A9" s="149">
        <v>1964</v>
      </c>
      <c r="B9" s="150">
        <v>37.646680817484111</v>
      </c>
      <c r="C9" s="150"/>
      <c r="D9" s="294" t="s">
        <v>275</v>
      </c>
      <c r="E9" s="294" t="s">
        <v>275</v>
      </c>
      <c r="F9" s="294" t="s">
        <v>275</v>
      </c>
      <c r="G9" s="294" t="s">
        <v>275</v>
      </c>
      <c r="H9" s="294" t="s">
        <v>275</v>
      </c>
      <c r="I9" s="280">
        <v>39.064800962706414</v>
      </c>
      <c r="J9" s="294"/>
      <c r="K9" s="294" t="s">
        <v>275</v>
      </c>
      <c r="L9" s="294" t="s">
        <v>275</v>
      </c>
      <c r="M9" s="294" t="s">
        <v>275</v>
      </c>
      <c r="N9" s="294" t="s">
        <v>275</v>
      </c>
      <c r="O9" s="294" t="s">
        <v>275</v>
      </c>
    </row>
    <row r="10" spans="1:15" x14ac:dyDescent="0.2">
      <c r="A10" s="149">
        <v>1965</v>
      </c>
      <c r="B10" s="150">
        <v>38.754454072245963</v>
      </c>
      <c r="C10" s="150"/>
      <c r="D10" s="294" t="s">
        <v>275</v>
      </c>
      <c r="E10" s="294" t="s">
        <v>275</v>
      </c>
      <c r="F10" s="294" t="s">
        <v>275</v>
      </c>
      <c r="G10" s="294" t="s">
        <v>275</v>
      </c>
      <c r="H10" s="294" t="s">
        <v>275</v>
      </c>
      <c r="I10" s="280">
        <v>40.203496789625085</v>
      </c>
      <c r="J10" s="294"/>
      <c r="K10" s="294" t="s">
        <v>275</v>
      </c>
      <c r="L10" s="294" t="s">
        <v>275</v>
      </c>
      <c r="M10" s="294" t="s">
        <v>275</v>
      </c>
      <c r="N10" s="294" t="s">
        <v>275</v>
      </c>
      <c r="O10" s="294" t="s">
        <v>275</v>
      </c>
    </row>
    <row r="11" spans="1:15" x14ac:dyDescent="0.2">
      <c r="A11" s="149">
        <v>1966</v>
      </c>
      <c r="B11" s="150">
        <v>39.376578001896412</v>
      </c>
      <c r="C11" s="150"/>
      <c r="D11" s="295">
        <f>100*((B11/B8)^(1/3)-1)</f>
        <v>4.0026753198075582</v>
      </c>
      <c r="E11" s="294" t="s">
        <v>275</v>
      </c>
      <c r="F11" s="294" t="s">
        <v>275</v>
      </c>
      <c r="G11" s="294" t="s">
        <v>275</v>
      </c>
      <c r="H11" s="294" t="s">
        <v>275</v>
      </c>
      <c r="I11" s="280">
        <v>40.921930378581223</v>
      </c>
      <c r="J11" s="294"/>
      <c r="K11" s="295">
        <f>100*((I11/I8)^(1/3)-1)</f>
        <v>4.0326639823910382</v>
      </c>
      <c r="L11" s="294" t="s">
        <v>275</v>
      </c>
      <c r="M11" s="294" t="s">
        <v>275</v>
      </c>
      <c r="N11" s="294" t="s">
        <v>275</v>
      </c>
      <c r="O11" s="294" t="s">
        <v>275</v>
      </c>
    </row>
    <row r="12" spans="1:15" x14ac:dyDescent="0.2">
      <c r="A12" s="149">
        <v>1967</v>
      </c>
      <c r="B12" s="150">
        <v>40.229315664019296</v>
      </c>
      <c r="C12" s="150"/>
      <c r="D12" s="295">
        <f t="shared" ref="D12:D62" si="0">100*((B12/B9)^(1/3)-1)</f>
        <v>2.236345661575001</v>
      </c>
      <c r="E12" s="294" t="s">
        <v>275</v>
      </c>
      <c r="F12" s="294" t="s">
        <v>275</v>
      </c>
      <c r="G12" s="294" t="s">
        <v>275</v>
      </c>
      <c r="H12" s="294" t="s">
        <v>275</v>
      </c>
      <c r="I12" s="280">
        <v>41.826632239256114</v>
      </c>
      <c r="J12" s="294"/>
      <c r="K12" s="295">
        <f t="shared" ref="K12:K62" si="1">100*((I12/I9)^(1/3)-1)</f>
        <v>2.3031706753633197</v>
      </c>
      <c r="L12" s="294" t="s">
        <v>275</v>
      </c>
      <c r="M12" s="294" t="s">
        <v>275</v>
      </c>
      <c r="N12" s="294" t="s">
        <v>275</v>
      </c>
      <c r="O12" s="294" t="s">
        <v>275</v>
      </c>
    </row>
    <row r="13" spans="1:15" x14ac:dyDescent="0.2">
      <c r="A13" s="149">
        <v>1968</v>
      </c>
      <c r="B13" s="150">
        <v>42.319545188485527</v>
      </c>
      <c r="C13" s="150"/>
      <c r="D13" s="295">
        <f t="shared" si="0"/>
        <v>2.9768942264987608</v>
      </c>
      <c r="E13" s="295">
        <f>100*((B13/B8)^(1/5)-1)</f>
        <v>3.8693253217276347</v>
      </c>
      <c r="F13" s="294" t="s">
        <v>275</v>
      </c>
      <c r="G13" s="294" t="s">
        <v>275</v>
      </c>
      <c r="H13" s="294" t="s">
        <v>275</v>
      </c>
      <c r="I13" s="280">
        <v>43.983778677783107</v>
      </c>
      <c r="J13" s="294"/>
      <c r="K13" s="295">
        <f t="shared" si="1"/>
        <v>3.0408824990521666</v>
      </c>
      <c r="L13" s="295">
        <f>100*((I13/I8)^(1/5)-1)</f>
        <v>3.8888925680329089</v>
      </c>
      <c r="M13" s="294" t="s">
        <v>275</v>
      </c>
      <c r="N13" s="294" t="s">
        <v>275</v>
      </c>
      <c r="O13" s="294" t="s">
        <v>275</v>
      </c>
    </row>
    <row r="14" spans="1:15" x14ac:dyDescent="0.2">
      <c r="A14" s="149">
        <v>1969</v>
      </c>
      <c r="B14" s="150">
        <v>43.840842481824282</v>
      </c>
      <c r="C14" s="150"/>
      <c r="D14" s="295">
        <f t="shared" si="0"/>
        <v>3.6446700528329767</v>
      </c>
      <c r="E14" s="295">
        <f t="shared" ref="E14:E62" si="2">100*((B14/B9)^(1/5)-1)</f>
        <v>3.0932996046929118</v>
      </c>
      <c r="F14" s="294" t="s">
        <v>275</v>
      </c>
      <c r="G14" s="294" t="s">
        <v>275</v>
      </c>
      <c r="H14" s="294" t="s">
        <v>275</v>
      </c>
      <c r="I14" s="280">
        <v>45.492291708076358</v>
      </c>
      <c r="J14" s="294"/>
      <c r="K14" s="295">
        <f t="shared" si="1"/>
        <v>3.5922424690093102</v>
      </c>
      <c r="L14" s="295">
        <f t="shared" ref="L14:L62" si="3">100*((I14/I9)^(1/5)-1)</f>
        <v>3.0932996046929118</v>
      </c>
      <c r="M14" s="294" t="s">
        <v>275</v>
      </c>
      <c r="N14" s="294" t="s">
        <v>275</v>
      </c>
      <c r="O14" s="294" t="s">
        <v>275</v>
      </c>
    </row>
    <row r="15" spans="1:15" x14ac:dyDescent="0.2">
      <c r="A15" s="149">
        <v>1970</v>
      </c>
      <c r="B15" s="150">
        <v>44.8724615700255</v>
      </c>
      <c r="C15" s="150"/>
      <c r="D15" s="295">
        <f t="shared" si="0"/>
        <v>3.7080375990983461</v>
      </c>
      <c r="E15" s="295">
        <f t="shared" si="2"/>
        <v>2.9749652739491372</v>
      </c>
      <c r="F15" s="294" t="s">
        <v>275</v>
      </c>
      <c r="G15" s="294" t="s">
        <v>275</v>
      </c>
      <c r="H15" s="294" t="s">
        <v>275</v>
      </c>
      <c r="I15" s="280">
        <v>46.516330638033793</v>
      </c>
      <c r="J15" s="294"/>
      <c r="K15" s="295">
        <f t="shared" si="1"/>
        <v>3.605827470032974</v>
      </c>
      <c r="L15" s="295">
        <f t="shared" si="3"/>
        <v>2.959950255869126</v>
      </c>
      <c r="M15" s="294" t="s">
        <v>275</v>
      </c>
      <c r="N15" s="294" t="s">
        <v>275</v>
      </c>
      <c r="O15" s="294" t="s">
        <v>275</v>
      </c>
    </row>
    <row r="16" spans="1:15" x14ac:dyDescent="0.2">
      <c r="A16" s="149">
        <v>1971</v>
      </c>
      <c r="B16" s="150">
        <v>45.855297459538015</v>
      </c>
      <c r="C16" s="150"/>
      <c r="D16" s="295">
        <f t="shared" si="0"/>
        <v>2.7108147966078855</v>
      </c>
      <c r="E16" s="295">
        <f t="shared" si="2"/>
        <v>3.093268474226063</v>
      </c>
      <c r="F16" s="294" t="s">
        <v>275</v>
      </c>
      <c r="G16" s="294" t="s">
        <v>275</v>
      </c>
      <c r="H16" s="294" t="s">
        <v>275</v>
      </c>
      <c r="I16" s="280">
        <v>47.33633703483175</v>
      </c>
      <c r="J16" s="294"/>
      <c r="K16" s="295">
        <f t="shared" si="1"/>
        <v>2.4788013691908528</v>
      </c>
      <c r="L16" s="295">
        <f t="shared" si="3"/>
        <v>2.9550626608852104</v>
      </c>
      <c r="M16" s="294" t="s">
        <v>275</v>
      </c>
      <c r="N16" s="294" t="s">
        <v>275</v>
      </c>
      <c r="O16" s="294" t="s">
        <v>275</v>
      </c>
    </row>
    <row r="17" spans="1:15" x14ac:dyDescent="0.2">
      <c r="A17" s="149">
        <v>1972</v>
      </c>
      <c r="B17" s="150">
        <v>47.764767142070916</v>
      </c>
      <c r="C17" s="150"/>
      <c r="D17" s="295">
        <f t="shared" si="0"/>
        <v>2.8986296702712355</v>
      </c>
      <c r="E17" s="295">
        <f t="shared" si="2"/>
        <v>3.4934832204572164</v>
      </c>
      <c r="F17" s="294" t="s">
        <v>275</v>
      </c>
      <c r="G17" s="294" t="s">
        <v>275</v>
      </c>
      <c r="H17" s="294" t="s">
        <v>275</v>
      </c>
      <c r="I17" s="280">
        <v>49.354612658729529</v>
      </c>
      <c r="J17" s="294"/>
      <c r="K17" s="295">
        <f t="shared" si="1"/>
        <v>2.7535048284778929</v>
      </c>
      <c r="L17" s="295">
        <f t="shared" si="3"/>
        <v>3.3653477363793538</v>
      </c>
      <c r="M17" s="294" t="s">
        <v>275</v>
      </c>
      <c r="N17" s="294" t="s">
        <v>275</v>
      </c>
      <c r="O17" s="294" t="s">
        <v>275</v>
      </c>
    </row>
    <row r="18" spans="1:15" x14ac:dyDescent="0.2">
      <c r="A18" s="149">
        <v>1973</v>
      </c>
      <c r="B18" s="150">
        <v>50.712738010538956</v>
      </c>
      <c r="C18" s="150"/>
      <c r="D18" s="295">
        <f t="shared" si="0"/>
        <v>4.1627382604585872</v>
      </c>
      <c r="E18" s="295">
        <f t="shared" si="2"/>
        <v>3.6848284536300735</v>
      </c>
      <c r="F18" s="295">
        <f>100*((B18/B8)^(1/10)-1)</f>
        <v>3.7770358874140486</v>
      </c>
      <c r="G18" s="294" t="s">
        <v>275</v>
      </c>
      <c r="H18" s="294" t="s">
        <v>275</v>
      </c>
      <c r="I18" s="280">
        <v>52.367667537698445</v>
      </c>
      <c r="J18" s="294"/>
      <c r="K18" s="295">
        <f t="shared" si="1"/>
        <v>4.0285617057972845</v>
      </c>
      <c r="L18" s="295">
        <f t="shared" si="3"/>
        <v>3.5509621986023587</v>
      </c>
      <c r="M18" s="295">
        <f>100*((I18/I8)^(1/10)-1)</f>
        <v>3.719789756666203</v>
      </c>
      <c r="N18" s="294" t="s">
        <v>275</v>
      </c>
      <c r="O18" s="294" t="s">
        <v>275</v>
      </c>
    </row>
    <row r="19" spans="1:15" x14ac:dyDescent="0.2">
      <c r="A19" s="149">
        <v>1974</v>
      </c>
      <c r="B19" s="150">
        <v>50.02384005618655</v>
      </c>
      <c r="C19" s="150"/>
      <c r="D19" s="295">
        <f t="shared" si="0"/>
        <v>2.9427669703406822</v>
      </c>
      <c r="E19" s="295">
        <f t="shared" si="2"/>
        <v>2.6737979701874304</v>
      </c>
      <c r="F19" s="295">
        <f t="shared" ref="F19:F63" si="4">100*((B19/B9)^(1/10)-1)</f>
        <v>2.8833349755549298</v>
      </c>
      <c r="G19" s="294" t="s">
        <v>275</v>
      </c>
      <c r="H19" s="294" t="s">
        <v>275</v>
      </c>
      <c r="I19" s="280">
        <v>51.588278192579644</v>
      </c>
      <c r="J19" s="294"/>
      <c r="K19" s="295">
        <f t="shared" si="1"/>
        <v>2.9087085867026685</v>
      </c>
      <c r="L19" s="295">
        <f t="shared" si="3"/>
        <v>2.5469253637641298</v>
      </c>
      <c r="M19" s="295">
        <f t="shared" ref="M19:M62" si="5">100*((I19/I9)^(1/10)-1)</f>
        <v>2.8197495623609292</v>
      </c>
      <c r="N19" s="294" t="s">
        <v>275</v>
      </c>
      <c r="O19" s="294" t="s">
        <v>275</v>
      </c>
    </row>
    <row r="20" spans="1:15" x14ac:dyDescent="0.2">
      <c r="A20" s="149">
        <v>1975</v>
      </c>
      <c r="B20" s="150">
        <v>48.858405362415319</v>
      </c>
      <c r="C20" s="150"/>
      <c r="D20" s="295">
        <f t="shared" si="0"/>
        <v>0.75745931153461399</v>
      </c>
      <c r="E20" s="295">
        <f t="shared" si="2"/>
        <v>1.7166102796266625</v>
      </c>
      <c r="F20" s="295">
        <f t="shared" si="4"/>
        <v>2.3438538033836886</v>
      </c>
      <c r="G20" s="294" t="s">
        <v>275</v>
      </c>
      <c r="H20" s="294" t="s">
        <v>275</v>
      </c>
      <c r="I20" s="280">
        <v>50.467285272961938</v>
      </c>
      <c r="J20" s="294"/>
      <c r="K20" s="295">
        <f t="shared" si="1"/>
        <v>0.74590411521269218</v>
      </c>
      <c r="L20" s="295">
        <f t="shared" si="3"/>
        <v>1.6438014112769128</v>
      </c>
      <c r="M20" s="295">
        <f t="shared" si="5"/>
        <v>2.2997592231893238</v>
      </c>
      <c r="N20" s="294" t="s">
        <v>275</v>
      </c>
      <c r="O20" s="294" t="s">
        <v>275</v>
      </c>
    </row>
    <row r="21" spans="1:15" x14ac:dyDescent="0.2">
      <c r="A21" s="149">
        <v>1976</v>
      </c>
      <c r="B21" s="150">
        <v>49.966107564050404</v>
      </c>
      <c r="C21" s="150"/>
      <c r="D21" s="295">
        <f t="shared" si="0"/>
        <v>-0.49318632232365767</v>
      </c>
      <c r="E21" s="295">
        <f t="shared" si="2"/>
        <v>1.731910544541404</v>
      </c>
      <c r="F21" s="295">
        <f t="shared" si="4"/>
        <v>2.4103274390056662</v>
      </c>
      <c r="G21" s="294" t="s">
        <v>275</v>
      </c>
      <c r="H21" s="294" t="s">
        <v>275</v>
      </c>
      <c r="I21" s="280">
        <v>51.601601549933733</v>
      </c>
      <c r="J21" s="294"/>
      <c r="K21" s="295">
        <f t="shared" si="1"/>
        <v>-0.49001745680349318</v>
      </c>
      <c r="L21" s="295">
        <f t="shared" si="3"/>
        <v>1.7404622539020309</v>
      </c>
      <c r="M21" s="295">
        <f t="shared" si="5"/>
        <v>2.3459606750452666</v>
      </c>
      <c r="N21" s="294" t="s">
        <v>275</v>
      </c>
      <c r="O21" s="294" t="s">
        <v>275</v>
      </c>
    </row>
    <row r="22" spans="1:15" x14ac:dyDescent="0.2">
      <c r="A22" s="149">
        <v>1977</v>
      </c>
      <c r="B22" s="150">
        <v>50.936119824432147</v>
      </c>
      <c r="C22" s="150"/>
      <c r="D22" s="295">
        <f t="shared" si="0"/>
        <v>0.60423827377695805</v>
      </c>
      <c r="E22" s="295">
        <f t="shared" si="2"/>
        <v>1.2939807341767695</v>
      </c>
      <c r="F22" s="295">
        <f t="shared" si="4"/>
        <v>2.3878259142454894</v>
      </c>
      <c r="G22" s="294" t="s">
        <v>275</v>
      </c>
      <c r="H22" s="294" t="s">
        <v>275</v>
      </c>
      <c r="I22" s="280">
        <v>52.675834605470207</v>
      </c>
      <c r="J22" s="294"/>
      <c r="K22" s="295">
        <f t="shared" si="1"/>
        <v>0.6978343998662595</v>
      </c>
      <c r="L22" s="295">
        <f t="shared" si="3"/>
        <v>1.3110311148408993</v>
      </c>
      <c r="M22" s="295">
        <f t="shared" si="5"/>
        <v>2.3330345524683382</v>
      </c>
      <c r="N22" s="294" t="s">
        <v>275</v>
      </c>
      <c r="O22" s="294" t="s">
        <v>275</v>
      </c>
    </row>
    <row r="23" spans="1:15" x14ac:dyDescent="0.2">
      <c r="A23" s="149">
        <v>1978</v>
      </c>
      <c r="B23" s="150">
        <v>52.856222435759115</v>
      </c>
      <c r="C23" s="150"/>
      <c r="D23" s="295">
        <f t="shared" si="0"/>
        <v>2.6563009256059367</v>
      </c>
      <c r="E23" s="295">
        <f t="shared" si="2"/>
        <v>0.83140354554747109</v>
      </c>
      <c r="F23" s="295">
        <f t="shared" si="4"/>
        <v>2.2481627187444175</v>
      </c>
      <c r="G23" s="294" t="s">
        <v>275</v>
      </c>
      <c r="H23" s="294" t="s">
        <v>275</v>
      </c>
      <c r="I23" s="280">
        <v>54.807287646249684</v>
      </c>
      <c r="J23" s="294"/>
      <c r="K23" s="295">
        <f t="shared" si="1"/>
        <v>2.7880882357054215</v>
      </c>
      <c r="L23" s="295">
        <f t="shared" si="3"/>
        <v>0.91483531444909172</v>
      </c>
      <c r="M23" s="295">
        <f t="shared" si="5"/>
        <v>2.2244016706612912</v>
      </c>
      <c r="N23" s="294" t="s">
        <v>275</v>
      </c>
      <c r="O23" s="294" t="s">
        <v>275</v>
      </c>
    </row>
    <row r="24" spans="1:15" x14ac:dyDescent="0.2">
      <c r="A24" s="149">
        <v>1979</v>
      </c>
      <c r="B24" s="150">
        <v>54.142211740228696</v>
      </c>
      <c r="C24" s="150"/>
      <c r="D24" s="295">
        <f t="shared" si="0"/>
        <v>2.7117569433976474</v>
      </c>
      <c r="E24" s="295">
        <f t="shared" si="2"/>
        <v>1.5948733301758056</v>
      </c>
      <c r="F24" s="295">
        <f t="shared" si="4"/>
        <v>2.1329109499443222</v>
      </c>
      <c r="G24" s="294" t="s">
        <v>275</v>
      </c>
      <c r="H24" s="294" t="s">
        <v>275</v>
      </c>
      <c r="I24" s="280">
        <v>56.234609076872545</v>
      </c>
      <c r="J24" s="294"/>
      <c r="K24" s="295">
        <f t="shared" si="1"/>
        <v>2.9074538960326857</v>
      </c>
      <c r="L24" s="295">
        <f t="shared" si="3"/>
        <v>1.7397179838293697</v>
      </c>
      <c r="M24" s="295">
        <f t="shared" si="5"/>
        <v>2.1425242816044854</v>
      </c>
      <c r="N24" s="294" t="s">
        <v>275</v>
      </c>
      <c r="O24" s="294" t="s">
        <v>275</v>
      </c>
    </row>
    <row r="25" spans="1:15" x14ac:dyDescent="0.2">
      <c r="A25" s="149">
        <v>1980</v>
      </c>
      <c r="B25" s="150">
        <v>53.088507319571725</v>
      </c>
      <c r="C25" s="150"/>
      <c r="D25" s="295">
        <f t="shared" si="0"/>
        <v>1.3891663096522011</v>
      </c>
      <c r="E25" s="295">
        <f t="shared" si="2"/>
        <v>1.6745467890139976</v>
      </c>
      <c r="F25" s="295">
        <f t="shared" si="4"/>
        <v>1.6955763595241313</v>
      </c>
      <c r="G25" s="294" t="s">
        <v>275</v>
      </c>
      <c r="H25" s="294" t="s">
        <v>275</v>
      </c>
      <c r="I25" s="280">
        <v>55.243161306549851</v>
      </c>
      <c r="J25" s="294"/>
      <c r="K25" s="295">
        <f t="shared" si="1"/>
        <v>1.5989062484924155</v>
      </c>
      <c r="L25" s="295">
        <f t="shared" si="3"/>
        <v>1.8248352018135572</v>
      </c>
      <c r="M25" s="295">
        <f t="shared" si="5"/>
        <v>1.7342780383737377</v>
      </c>
      <c r="N25" s="294" t="s">
        <v>275</v>
      </c>
      <c r="O25" s="294" t="s">
        <v>275</v>
      </c>
    </row>
    <row r="26" spans="1:15" x14ac:dyDescent="0.2">
      <c r="A26" s="149">
        <v>1981</v>
      </c>
      <c r="B26" s="150">
        <v>52.449791141627401</v>
      </c>
      <c r="C26" s="150"/>
      <c r="D26" s="295">
        <f t="shared" si="0"/>
        <v>-0.25697226842316123</v>
      </c>
      <c r="E26" s="295">
        <f t="shared" si="2"/>
        <v>0.97495049428135694</v>
      </c>
      <c r="F26" s="295">
        <f t="shared" si="4"/>
        <v>1.352723845606274</v>
      </c>
      <c r="G26" s="294" t="s">
        <v>275</v>
      </c>
      <c r="H26" s="294" t="s">
        <v>275</v>
      </c>
      <c r="I26" s="280">
        <v>54.722865175698551</v>
      </c>
      <c r="J26" s="294"/>
      <c r="K26" s="295">
        <f t="shared" si="1"/>
        <v>-5.137142526212557E-2</v>
      </c>
      <c r="L26" s="295">
        <f t="shared" si="3"/>
        <v>1.1815037167002718</v>
      </c>
      <c r="M26" s="295">
        <f t="shared" si="5"/>
        <v>1.4605980648743966</v>
      </c>
      <c r="N26" s="294" t="s">
        <v>275</v>
      </c>
      <c r="O26" s="294" t="s">
        <v>275</v>
      </c>
    </row>
    <row r="27" spans="1:15" x14ac:dyDescent="0.2">
      <c r="A27" s="149">
        <v>1982</v>
      </c>
      <c r="B27" s="150">
        <v>52.983276437100166</v>
      </c>
      <c r="C27" s="150"/>
      <c r="D27" s="295">
        <f t="shared" si="0"/>
        <v>-0.71866551821878621</v>
      </c>
      <c r="E27" s="295">
        <f t="shared" si="2"/>
        <v>0.7911941222511043</v>
      </c>
      <c r="F27" s="295">
        <f t="shared" si="4"/>
        <v>1.0422746952678974</v>
      </c>
      <c r="G27" s="294" t="s">
        <v>275</v>
      </c>
      <c r="H27" s="294" t="s">
        <v>275</v>
      </c>
      <c r="I27" s="280">
        <v>55.447089994383866</v>
      </c>
      <c r="J27" s="294"/>
      <c r="K27" s="295">
        <f t="shared" si="1"/>
        <v>-0.4690018894666248</v>
      </c>
      <c r="L27" s="295">
        <f t="shared" si="3"/>
        <v>1.0307243139803024</v>
      </c>
      <c r="M27" s="295">
        <f t="shared" si="5"/>
        <v>1.1707806361529016</v>
      </c>
      <c r="N27" s="294" t="s">
        <v>275</v>
      </c>
      <c r="O27" s="294" t="s">
        <v>275</v>
      </c>
    </row>
    <row r="28" spans="1:15" x14ac:dyDescent="0.2">
      <c r="A28" s="149">
        <v>1983</v>
      </c>
      <c r="B28" s="150">
        <v>54.026811938705471</v>
      </c>
      <c r="C28" s="150"/>
      <c r="D28" s="295">
        <f t="shared" si="0"/>
        <v>0.58570761741225663</v>
      </c>
      <c r="E28" s="295">
        <f t="shared" si="2"/>
        <v>0.43906101420083665</v>
      </c>
      <c r="F28" s="295">
        <f t="shared" si="4"/>
        <v>0.63504107843723734</v>
      </c>
      <c r="G28" s="295">
        <f>100*((B28/B8)^(1/20)-1)</f>
        <v>2.1939639583883119</v>
      </c>
      <c r="H28" s="294" t="s">
        <v>275</v>
      </c>
      <c r="I28" s="280">
        <v>56.719484100044568</v>
      </c>
      <c r="J28" s="294"/>
      <c r="K28" s="295">
        <f t="shared" si="1"/>
        <v>0.88298320494455407</v>
      </c>
      <c r="L28" s="295">
        <f t="shared" si="3"/>
        <v>0.68824993382765598</v>
      </c>
      <c r="M28" s="295">
        <f t="shared" si="5"/>
        <v>0.80147895825888327</v>
      </c>
      <c r="N28" s="295">
        <f>100*((I28/I8)^(1/20)-1)</f>
        <v>2.2502234946780941</v>
      </c>
      <c r="O28" s="294" t="s">
        <v>275</v>
      </c>
    </row>
    <row r="29" spans="1:15" x14ac:dyDescent="0.2">
      <c r="A29" s="149">
        <v>1984</v>
      </c>
      <c r="B29" s="150">
        <v>56.01086618885644</v>
      </c>
      <c r="C29" s="150"/>
      <c r="D29" s="295">
        <f t="shared" si="0"/>
        <v>2.213793940468145</v>
      </c>
      <c r="E29" s="295">
        <f t="shared" si="2"/>
        <v>0.68093942958269427</v>
      </c>
      <c r="F29" s="295">
        <f t="shared" si="4"/>
        <v>1.1368740277825529</v>
      </c>
      <c r="G29" s="295">
        <f t="shared" ref="G29:G63" si="6">100*((B29/B9)^(1/20)-1)</f>
        <v>2.0063669041342491</v>
      </c>
      <c r="H29" s="294" t="s">
        <v>275</v>
      </c>
      <c r="I29" s="280">
        <v>58.908152844766242</v>
      </c>
      <c r="J29" s="294"/>
      <c r="K29" s="295">
        <f t="shared" si="1"/>
        <v>2.4870184835133147</v>
      </c>
      <c r="L29" s="295">
        <f t="shared" si="3"/>
        <v>0.93327030506149544</v>
      </c>
      <c r="M29" s="295">
        <f t="shared" si="5"/>
        <v>1.3356919156452651</v>
      </c>
      <c r="N29" s="295">
        <f t="shared" ref="N29:N63" si="7">100*((I29/I9)^(1/20)-1)</f>
        <v>2.0750237055823906</v>
      </c>
      <c r="O29" s="294" t="s">
        <v>275</v>
      </c>
    </row>
    <row r="30" spans="1:15" x14ac:dyDescent="0.2">
      <c r="A30" s="149">
        <v>1985</v>
      </c>
      <c r="B30" s="150">
        <v>57.785192068214315</v>
      </c>
      <c r="C30" s="150"/>
      <c r="D30" s="295">
        <f t="shared" si="0"/>
        <v>2.93409486934324</v>
      </c>
      <c r="E30" s="295">
        <f t="shared" si="2"/>
        <v>1.7098957850179231</v>
      </c>
      <c r="F30" s="295">
        <f t="shared" si="4"/>
        <v>1.6922197510681913</v>
      </c>
      <c r="G30" s="295">
        <f t="shared" si="6"/>
        <v>2.0175164917519917</v>
      </c>
      <c r="H30" s="294" t="s">
        <v>275</v>
      </c>
      <c r="I30" s="280">
        <v>60.90450995849713</v>
      </c>
      <c r="J30" s="294"/>
      <c r="K30" s="295">
        <f t="shared" si="1"/>
        <v>3.1787427603872542</v>
      </c>
      <c r="L30" s="295">
        <f t="shared" si="3"/>
        <v>1.9704148087184681</v>
      </c>
      <c r="M30" s="295">
        <f t="shared" si="5"/>
        <v>1.8975990068378801</v>
      </c>
      <c r="N30" s="295">
        <f t="shared" si="7"/>
        <v>2.0984811043759377</v>
      </c>
      <c r="O30" s="294" t="s">
        <v>275</v>
      </c>
    </row>
    <row r="31" spans="1:15" x14ac:dyDescent="0.2">
      <c r="A31" s="149">
        <v>1986</v>
      </c>
      <c r="B31" s="150">
        <v>57.675841759869911</v>
      </c>
      <c r="C31" s="150"/>
      <c r="D31" s="295">
        <f t="shared" si="0"/>
        <v>2.2025033436188446</v>
      </c>
      <c r="E31" s="295">
        <f t="shared" si="2"/>
        <v>1.9177988956493364</v>
      </c>
      <c r="F31" s="295">
        <f t="shared" si="4"/>
        <v>1.4452793281891196</v>
      </c>
      <c r="G31" s="295">
        <f t="shared" si="6"/>
        <v>1.9266612478856748</v>
      </c>
      <c r="H31" s="294" t="s">
        <v>275</v>
      </c>
      <c r="I31" s="280">
        <v>60.981075394691629</v>
      </c>
      <c r="J31" s="294"/>
      <c r="K31" s="295">
        <f t="shared" si="1"/>
        <v>2.4442535320513992</v>
      </c>
      <c r="L31" s="295">
        <f t="shared" si="3"/>
        <v>2.1892590396973777</v>
      </c>
      <c r="M31" s="295">
        <f t="shared" si="5"/>
        <v>1.6841329477317535</v>
      </c>
      <c r="N31" s="295">
        <f t="shared" si="7"/>
        <v>2.0145101049092284</v>
      </c>
      <c r="O31" s="294" t="s">
        <v>275</v>
      </c>
    </row>
    <row r="32" spans="1:15" x14ac:dyDescent="0.2">
      <c r="A32" s="149">
        <v>1987</v>
      </c>
      <c r="B32" s="150">
        <v>59.303010322039171</v>
      </c>
      <c r="C32" s="150"/>
      <c r="D32" s="295">
        <f t="shared" si="0"/>
        <v>1.9220499883042752</v>
      </c>
      <c r="E32" s="295">
        <f t="shared" si="2"/>
        <v>2.2792619908513112</v>
      </c>
      <c r="F32" s="295">
        <f t="shared" si="4"/>
        <v>1.5325019390366235</v>
      </c>
      <c r="G32" s="295">
        <f t="shared" si="6"/>
        <v>1.9592670293969494</v>
      </c>
      <c r="H32" s="294" t="s">
        <v>275</v>
      </c>
      <c r="I32" s="280">
        <v>62.858153113250204</v>
      </c>
      <c r="J32" s="294"/>
      <c r="K32" s="295">
        <f t="shared" si="1"/>
        <v>2.1869422341467049</v>
      </c>
      <c r="L32" s="295">
        <f t="shared" si="3"/>
        <v>2.5407693715856938</v>
      </c>
      <c r="M32" s="295">
        <f t="shared" si="5"/>
        <v>1.7829465152395141</v>
      </c>
      <c r="N32" s="295">
        <f t="shared" si="7"/>
        <v>2.0576199144191509</v>
      </c>
      <c r="O32" s="294" t="s">
        <v>275</v>
      </c>
    </row>
    <row r="33" spans="1:15" x14ac:dyDescent="0.2">
      <c r="A33" s="149">
        <v>1988</v>
      </c>
      <c r="B33" s="150">
        <v>62.18793077806238</v>
      </c>
      <c r="C33" s="150"/>
      <c r="D33" s="295">
        <f t="shared" si="0"/>
        <v>2.4778129947229388</v>
      </c>
      <c r="E33" s="295">
        <f t="shared" si="2"/>
        <v>2.8535658857366641</v>
      </c>
      <c r="F33" s="295">
        <f t="shared" si="4"/>
        <v>1.639143933455256</v>
      </c>
      <c r="G33" s="295">
        <f t="shared" si="6"/>
        <v>1.9431985347811986</v>
      </c>
      <c r="H33" s="294" t="s">
        <v>275</v>
      </c>
      <c r="I33" s="280">
        <v>66.196175528650997</v>
      </c>
      <c r="J33" s="294"/>
      <c r="K33" s="295">
        <f t="shared" si="1"/>
        <v>2.8161052783561624</v>
      </c>
      <c r="L33" s="295">
        <f t="shared" si="3"/>
        <v>3.1383371904027513</v>
      </c>
      <c r="M33" s="295">
        <f t="shared" si="5"/>
        <v>1.9059305084187184</v>
      </c>
      <c r="N33" s="295">
        <f t="shared" si="7"/>
        <v>2.0650418748510146</v>
      </c>
      <c r="O33" s="294" t="s">
        <v>275</v>
      </c>
    </row>
    <row r="34" spans="1:15" x14ac:dyDescent="0.2">
      <c r="A34" s="149">
        <v>1989</v>
      </c>
      <c r="B34" s="150">
        <v>63.985661812307782</v>
      </c>
      <c r="C34" s="150"/>
      <c r="D34" s="295">
        <f t="shared" si="0"/>
        <v>3.5212660900507675</v>
      </c>
      <c r="E34" s="295">
        <f t="shared" si="2"/>
        <v>2.6980211615066807</v>
      </c>
      <c r="F34" s="295">
        <f t="shared" si="4"/>
        <v>1.6844788947637523</v>
      </c>
      <c r="G34" s="295">
        <f t="shared" si="6"/>
        <v>1.9084482658351387</v>
      </c>
      <c r="H34" s="294" t="s">
        <v>275</v>
      </c>
      <c r="I34" s="280">
        <v>68.099717891016255</v>
      </c>
      <c r="J34" s="294"/>
      <c r="K34" s="295">
        <f t="shared" si="1"/>
        <v>3.7488786276921759</v>
      </c>
      <c r="L34" s="295">
        <f t="shared" si="3"/>
        <v>2.9423270858657924</v>
      </c>
      <c r="M34" s="295">
        <f t="shared" si="5"/>
        <v>1.9328490997369441</v>
      </c>
      <c r="N34" s="295">
        <f t="shared" si="7"/>
        <v>2.0376328334943627</v>
      </c>
      <c r="O34" s="294" t="s">
        <v>275</v>
      </c>
    </row>
    <row r="35" spans="1:15" x14ac:dyDescent="0.2">
      <c r="A35" s="149">
        <v>1990</v>
      </c>
      <c r="B35" s="150">
        <v>65.191975438042419</v>
      </c>
      <c r="C35" s="150"/>
      <c r="D35" s="295">
        <f t="shared" si="0"/>
        <v>3.2062030250696871</v>
      </c>
      <c r="E35" s="295">
        <f t="shared" si="2"/>
        <v>2.4414025827268482</v>
      </c>
      <c r="F35" s="295">
        <f t="shared" si="4"/>
        <v>2.0749939052665978</v>
      </c>
      <c r="G35" s="295">
        <f t="shared" si="6"/>
        <v>1.8851085148904323</v>
      </c>
      <c r="H35" s="294" t="s">
        <v>275</v>
      </c>
      <c r="I35" s="280">
        <v>69.341536594195517</v>
      </c>
      <c r="J35" s="294"/>
      <c r="K35" s="295">
        <f t="shared" si="1"/>
        <v>3.326237396047782</v>
      </c>
      <c r="L35" s="295">
        <f t="shared" si="3"/>
        <v>2.6286938327616749</v>
      </c>
      <c r="M35" s="295">
        <f t="shared" si="5"/>
        <v>2.2990248311472117</v>
      </c>
      <c r="N35" s="295">
        <f t="shared" si="7"/>
        <v>2.0162606412645889</v>
      </c>
      <c r="O35" s="294" t="s">
        <v>275</v>
      </c>
    </row>
    <row r="36" spans="1:15" x14ac:dyDescent="0.2">
      <c r="A36" s="149">
        <v>1991</v>
      </c>
      <c r="B36" s="150">
        <v>65.211640812586523</v>
      </c>
      <c r="C36" s="150"/>
      <c r="D36" s="295">
        <f t="shared" si="0"/>
        <v>1.5951573046274481</v>
      </c>
      <c r="E36" s="295">
        <f t="shared" si="2"/>
        <v>2.4863997935608451</v>
      </c>
      <c r="F36" s="295">
        <f t="shared" si="4"/>
        <v>2.2017039177882447</v>
      </c>
      <c r="G36" s="295">
        <f t="shared" si="6"/>
        <v>1.7763286512635368</v>
      </c>
      <c r="H36" s="294" t="s">
        <v>275</v>
      </c>
      <c r="I36" s="280">
        <v>69.334344829036539</v>
      </c>
      <c r="J36" s="294"/>
      <c r="K36" s="295">
        <f t="shared" si="1"/>
        <v>1.5559030661947748</v>
      </c>
      <c r="L36" s="295">
        <f t="shared" si="3"/>
        <v>2.6007811882196474</v>
      </c>
      <c r="M36" s="295">
        <f t="shared" si="5"/>
        <v>2.3948133770372415</v>
      </c>
      <c r="N36" s="295">
        <f t="shared" si="7"/>
        <v>1.9266354000533115</v>
      </c>
      <c r="O36" s="294" t="s">
        <v>275</v>
      </c>
    </row>
    <row r="37" spans="1:15" x14ac:dyDescent="0.2">
      <c r="A37" s="149">
        <v>1992</v>
      </c>
      <c r="B37" s="150">
        <v>66.164261577876189</v>
      </c>
      <c r="C37" s="150"/>
      <c r="D37" s="295">
        <f t="shared" si="0"/>
        <v>1.1222989738477684</v>
      </c>
      <c r="E37" s="295">
        <f t="shared" si="2"/>
        <v>2.213755695437003</v>
      </c>
      <c r="F37" s="295">
        <f t="shared" si="4"/>
        <v>2.2465035971522829</v>
      </c>
      <c r="G37" s="295">
        <f t="shared" si="6"/>
        <v>1.6426057472660238</v>
      </c>
      <c r="H37" s="294" t="s">
        <v>275</v>
      </c>
      <c r="I37" s="280">
        <v>70.315514047441098</v>
      </c>
      <c r="J37" s="294"/>
      <c r="K37" s="295">
        <f t="shared" si="1"/>
        <v>1.0730290142286991</v>
      </c>
      <c r="L37" s="295">
        <f t="shared" si="3"/>
        <v>2.267563217180979</v>
      </c>
      <c r="M37" s="295">
        <f t="shared" si="5"/>
        <v>2.4040751828120266</v>
      </c>
      <c r="N37" s="295">
        <f t="shared" si="7"/>
        <v>1.7855600100936897</v>
      </c>
      <c r="O37" s="294" t="s">
        <v>275</v>
      </c>
    </row>
    <row r="38" spans="1:15" x14ac:dyDescent="0.2">
      <c r="A38" s="149">
        <v>1993</v>
      </c>
      <c r="B38" s="150">
        <v>67.95266486375796</v>
      </c>
      <c r="C38" s="150"/>
      <c r="D38" s="295">
        <f t="shared" si="0"/>
        <v>1.392099796954982</v>
      </c>
      <c r="E38" s="295">
        <f t="shared" si="2"/>
        <v>1.788819415437537</v>
      </c>
      <c r="F38" s="295">
        <f t="shared" si="4"/>
        <v>2.3198076824671343</v>
      </c>
      <c r="G38" s="295">
        <f t="shared" si="6"/>
        <v>1.4739279286205553</v>
      </c>
      <c r="H38" s="295">
        <f>100*((B38/B8)^(1/30)-1)</f>
        <v>2.2358946596823248</v>
      </c>
      <c r="I38" s="280">
        <v>72.119126667495209</v>
      </c>
      <c r="J38" s="295"/>
      <c r="K38" s="295">
        <f t="shared" si="1"/>
        <v>1.3177801400356071</v>
      </c>
      <c r="L38" s="295">
        <f t="shared" si="3"/>
        <v>1.7287040684546895</v>
      </c>
      <c r="M38" s="295">
        <f t="shared" si="5"/>
        <v>2.4310957773808761</v>
      </c>
      <c r="N38" s="295">
        <f t="shared" si="7"/>
        <v>1.6130205518714913</v>
      </c>
      <c r="O38" s="295">
        <f>100*((I38/I8)^(1/30)-1)</f>
        <v>2.3104787406654781</v>
      </c>
    </row>
    <row r="39" spans="1:15" x14ac:dyDescent="0.2">
      <c r="A39" s="149">
        <v>1994</v>
      </c>
      <c r="B39" s="150">
        <v>70.198653934284735</v>
      </c>
      <c r="C39" s="150"/>
      <c r="D39" s="295">
        <f t="shared" si="0"/>
        <v>2.4867887820388956</v>
      </c>
      <c r="E39" s="295">
        <f t="shared" si="2"/>
        <v>1.870684344088458</v>
      </c>
      <c r="F39" s="295">
        <f t="shared" si="4"/>
        <v>2.2835162502070183</v>
      </c>
      <c r="G39" s="295">
        <f t="shared" si="6"/>
        <v>1.7085792748863238</v>
      </c>
      <c r="H39" s="295">
        <f t="shared" ref="H39:H62" si="8">100*((B39/B9)^(1/30)-1)</f>
        <v>2.0986664778358088</v>
      </c>
      <c r="I39" s="280">
        <v>74.360456531312636</v>
      </c>
      <c r="J39" s="295"/>
      <c r="K39" s="295">
        <f t="shared" si="1"/>
        <v>2.36021995792568</v>
      </c>
      <c r="L39" s="295">
        <f t="shared" si="3"/>
        <v>1.7745865852249354</v>
      </c>
      <c r="M39" s="295">
        <f t="shared" si="5"/>
        <v>2.3567915738129885</v>
      </c>
      <c r="N39" s="295">
        <f t="shared" si="7"/>
        <v>1.8449620570297531</v>
      </c>
      <c r="O39" s="295">
        <f t="shared" ref="O39:O63" si="9">100*((I39/I9)^(1/30)-1)</f>
        <v>2.168860039286824</v>
      </c>
    </row>
    <row r="40" spans="1:15" x14ac:dyDescent="0.2">
      <c r="A40" s="149">
        <v>1995</v>
      </c>
      <c r="B40" s="150">
        <v>71.286865027152203</v>
      </c>
      <c r="C40" s="150"/>
      <c r="D40" s="295">
        <f t="shared" si="0"/>
        <v>2.516872533575798</v>
      </c>
      <c r="E40" s="295">
        <f t="shared" si="2"/>
        <v>1.8035857306546665</v>
      </c>
      <c r="F40" s="295">
        <f t="shared" si="4"/>
        <v>2.1219962113899316</v>
      </c>
      <c r="G40" s="295">
        <f t="shared" si="6"/>
        <v>1.9068814170388526</v>
      </c>
      <c r="H40" s="295">
        <f t="shared" si="8"/>
        <v>2.0523311826857515</v>
      </c>
      <c r="I40" s="280">
        <v>75.491285601643014</v>
      </c>
      <c r="J40" s="295"/>
      <c r="K40" s="295">
        <f t="shared" si="1"/>
        <v>2.3957398838716282</v>
      </c>
      <c r="L40" s="295">
        <f t="shared" si="3"/>
        <v>1.7139855550336147</v>
      </c>
      <c r="M40" s="295">
        <f t="shared" si="5"/>
        <v>2.1703160513731889</v>
      </c>
      <c r="N40" s="295">
        <f t="shared" si="7"/>
        <v>2.0338664140721274</v>
      </c>
      <c r="O40" s="295">
        <f t="shared" si="9"/>
        <v>2.1224204731266294</v>
      </c>
    </row>
    <row r="41" spans="1:15" x14ac:dyDescent="0.2">
      <c r="A41" s="149">
        <v>1996</v>
      </c>
      <c r="B41" s="150">
        <v>72.67053113722146</v>
      </c>
      <c r="C41" s="150"/>
      <c r="D41" s="295">
        <f t="shared" si="0"/>
        <v>2.2627059944256622</v>
      </c>
      <c r="E41" s="295">
        <f t="shared" si="2"/>
        <v>2.1895863816551397</v>
      </c>
      <c r="F41" s="295">
        <f t="shared" si="4"/>
        <v>2.3378854806416882</v>
      </c>
      <c r="G41" s="295">
        <f t="shared" si="6"/>
        <v>1.8906049566883576</v>
      </c>
      <c r="H41" s="295">
        <f t="shared" si="8"/>
        <v>2.063552061029128</v>
      </c>
      <c r="I41" s="280">
        <v>77.130354452080695</v>
      </c>
      <c r="J41" s="295"/>
      <c r="K41" s="295">
        <f t="shared" si="1"/>
        <v>2.2645133662790196</v>
      </c>
      <c r="L41" s="295">
        <f t="shared" si="3"/>
        <v>2.1540012788612062</v>
      </c>
      <c r="M41" s="295">
        <f t="shared" si="5"/>
        <v>2.3771475120964114</v>
      </c>
      <c r="N41" s="295">
        <f t="shared" si="7"/>
        <v>2.030051839786684</v>
      </c>
      <c r="O41" s="295">
        <f t="shared" si="9"/>
        <v>2.1352462906076175</v>
      </c>
    </row>
    <row r="42" spans="1:15" x14ac:dyDescent="0.2">
      <c r="A42" s="149">
        <v>1997</v>
      </c>
      <c r="B42" s="150">
        <v>76.473584139325538</v>
      </c>
      <c r="C42" s="321"/>
      <c r="D42" s="322">
        <f t="shared" si="0"/>
        <v>2.8949878340618129</v>
      </c>
      <c r="E42" s="322">
        <f t="shared" si="2"/>
        <v>2.9384429989911087</v>
      </c>
      <c r="F42" s="322">
        <f t="shared" si="4"/>
        <v>2.5754593670803239</v>
      </c>
      <c r="G42" s="322">
        <f t="shared" si="6"/>
        <v>2.0526483100054227</v>
      </c>
      <c r="H42" s="322">
        <f t="shared" si="8"/>
        <v>2.1642520848019986</v>
      </c>
      <c r="I42" s="323">
        <v>81.308112421717354</v>
      </c>
      <c r="J42" s="322"/>
      <c r="K42" s="322">
        <f t="shared" si="1"/>
        <v>3.022150345298602</v>
      </c>
      <c r="L42" s="322">
        <f t="shared" si="3"/>
        <v>2.94767541523695</v>
      </c>
      <c r="M42" s="322">
        <f t="shared" si="5"/>
        <v>2.6070558177631931</v>
      </c>
      <c r="N42" s="322">
        <f t="shared" si="7"/>
        <v>2.1941704520643812</v>
      </c>
      <c r="O42" s="322">
        <f t="shared" si="9"/>
        <v>2.240437535550055</v>
      </c>
    </row>
    <row r="43" spans="1:15" ht="14.25" x14ac:dyDescent="0.2">
      <c r="A43" s="151" t="s">
        <v>219</v>
      </c>
      <c r="B43" s="152">
        <v>77.689016399742854</v>
      </c>
      <c r="C43" s="298"/>
      <c r="D43" s="295">
        <f t="shared" si="0"/>
        <v>2.9082127258790003</v>
      </c>
      <c r="E43" s="295">
        <f t="shared" si="2"/>
        <v>2.71423265371733</v>
      </c>
      <c r="F43" s="295">
        <f t="shared" si="4"/>
        <v>2.2504791137160085</v>
      </c>
      <c r="G43" s="295">
        <f t="shared" si="6"/>
        <v>1.9443532713006029</v>
      </c>
      <c r="H43" s="295">
        <f t="shared" si="8"/>
        <v>2.0455226536002735</v>
      </c>
      <c r="I43" s="280">
        <v>82.702390736328269</v>
      </c>
      <c r="J43" s="295"/>
      <c r="K43" s="295">
        <f t="shared" si="1"/>
        <v>3.0877547824458951</v>
      </c>
      <c r="L43" s="295">
        <f t="shared" si="3"/>
        <v>2.7764283223493891</v>
      </c>
      <c r="M43" s="295">
        <f t="shared" si="5"/>
        <v>2.2512242568128116</v>
      </c>
      <c r="N43" s="295">
        <f t="shared" si="7"/>
        <v>2.0784313825183309</v>
      </c>
      <c r="O43" s="295">
        <f t="shared" si="9"/>
        <v>2.1270649708802658</v>
      </c>
    </row>
    <row r="44" spans="1:15" x14ac:dyDescent="0.2">
      <c r="A44" s="149">
        <v>1999</v>
      </c>
      <c r="B44" s="153">
        <v>78.637933387804594</v>
      </c>
      <c r="C44" s="153"/>
      <c r="D44" s="295">
        <f t="shared" si="0"/>
        <v>2.6655139880934708</v>
      </c>
      <c r="E44" s="295">
        <f t="shared" si="2"/>
        <v>2.2964732707727364</v>
      </c>
      <c r="F44" s="295">
        <f t="shared" si="4"/>
        <v>2.0833568123637569</v>
      </c>
      <c r="G44" s="295">
        <f t="shared" si="6"/>
        <v>1.8837226513314986</v>
      </c>
      <c r="H44" s="295">
        <f t="shared" si="8"/>
        <v>1.9667177908002653</v>
      </c>
      <c r="I44" s="280">
        <v>83.797048192720254</v>
      </c>
      <c r="J44" s="295"/>
      <c r="K44" s="295">
        <f t="shared" si="1"/>
        <v>2.8018975645988542</v>
      </c>
      <c r="L44" s="295">
        <f t="shared" si="3"/>
        <v>2.4182461728220916</v>
      </c>
      <c r="M44" s="295">
        <f t="shared" si="5"/>
        <v>2.0959091395084339</v>
      </c>
      <c r="N44" s="295">
        <f t="shared" si="7"/>
        <v>2.0143465401703642</v>
      </c>
      <c r="O44" s="295">
        <f t="shared" si="9"/>
        <v>2.057054571884076</v>
      </c>
    </row>
    <row r="45" spans="1:15" x14ac:dyDescent="0.2">
      <c r="A45" s="149">
        <v>2000</v>
      </c>
      <c r="B45" s="153">
        <v>81.308834080361493</v>
      </c>
      <c r="C45" s="153"/>
      <c r="D45" s="295">
        <f t="shared" si="0"/>
        <v>2.0646685403945098</v>
      </c>
      <c r="E45" s="295">
        <f t="shared" si="2"/>
        <v>2.6657640275080663</v>
      </c>
      <c r="F45" s="295">
        <f t="shared" si="4"/>
        <v>2.2337659962577083</v>
      </c>
      <c r="G45" s="295">
        <f t="shared" si="6"/>
        <v>2.1543491045802554</v>
      </c>
      <c r="H45" s="295">
        <f t="shared" si="8"/>
        <v>2.0011953569603724</v>
      </c>
      <c r="I45" s="280">
        <v>86.797365869263658</v>
      </c>
      <c r="J45" s="295"/>
      <c r="K45" s="295">
        <f t="shared" si="1"/>
        <v>2.2015671935666559</v>
      </c>
      <c r="L45" s="295">
        <f t="shared" si="3"/>
        <v>2.8304993583763371</v>
      </c>
      <c r="M45" s="295">
        <f t="shared" si="5"/>
        <v>2.2707188121545485</v>
      </c>
      <c r="N45" s="295">
        <f t="shared" si="7"/>
        <v>2.2848708424851649</v>
      </c>
      <c r="O45" s="295">
        <f t="shared" si="9"/>
        <v>2.1010096077271445</v>
      </c>
    </row>
    <row r="46" spans="1:15" x14ac:dyDescent="0.2">
      <c r="A46" s="149">
        <v>2001</v>
      </c>
      <c r="B46" s="153">
        <v>83.088425787295165</v>
      </c>
      <c r="C46" s="153"/>
      <c r="D46" s="295">
        <f t="shared" si="0"/>
        <v>2.2649874211361887</v>
      </c>
      <c r="E46" s="295">
        <f t="shared" si="2"/>
        <v>2.7156075476011399</v>
      </c>
      <c r="F46" s="295">
        <f t="shared" si="4"/>
        <v>2.4522593710347484</v>
      </c>
      <c r="G46" s="295">
        <f t="shared" si="6"/>
        <v>2.3269049563551469</v>
      </c>
      <c r="H46" s="295">
        <f t="shared" si="8"/>
        <v>2.0011419364714733</v>
      </c>
      <c r="I46" s="280">
        <v>88.67501576805698</v>
      </c>
      <c r="J46" s="295"/>
      <c r="K46" s="295">
        <f t="shared" si="1"/>
        <v>2.3515451544019461</v>
      </c>
      <c r="L46" s="295">
        <f t="shared" si="3"/>
        <v>2.8288998639663721</v>
      </c>
      <c r="M46" s="295">
        <f t="shared" si="5"/>
        <v>2.4908950502800176</v>
      </c>
      <c r="N46" s="295">
        <f t="shared" si="7"/>
        <v>2.4428429492218573</v>
      </c>
      <c r="O46" s="295">
        <f t="shared" si="9"/>
        <v>2.1143759350882307</v>
      </c>
    </row>
    <row r="47" spans="1:15" x14ac:dyDescent="0.2">
      <c r="A47" s="149">
        <v>2002</v>
      </c>
      <c r="B47" s="153">
        <v>84.968576273342919</v>
      </c>
      <c r="C47" s="153"/>
      <c r="D47" s="295">
        <f t="shared" si="0"/>
        <v>2.614503907807797</v>
      </c>
      <c r="E47" s="295">
        <f t="shared" si="2"/>
        <v>2.1290704862914511</v>
      </c>
      <c r="F47" s="295">
        <f t="shared" si="4"/>
        <v>2.5329581197824247</v>
      </c>
      <c r="G47" s="295">
        <f t="shared" si="6"/>
        <v>2.389630682120325</v>
      </c>
      <c r="H47" s="295">
        <f t="shared" si="8"/>
        <v>1.9385274903462868</v>
      </c>
      <c r="I47" s="280">
        <v>90.649361268167468</v>
      </c>
      <c r="J47" s="295"/>
      <c r="K47" s="295">
        <f t="shared" si="1"/>
        <v>2.6546616536947454</v>
      </c>
      <c r="L47" s="295">
        <f t="shared" si="3"/>
        <v>2.1988888217459257</v>
      </c>
      <c r="M47" s="295">
        <f t="shared" si="5"/>
        <v>2.5725988469580852</v>
      </c>
      <c r="N47" s="295">
        <f t="shared" si="7"/>
        <v>2.4883023765166712</v>
      </c>
      <c r="O47" s="295">
        <f t="shared" si="9"/>
        <v>2.0472329967942349</v>
      </c>
    </row>
    <row r="48" spans="1:15" x14ac:dyDescent="0.2">
      <c r="A48" s="149">
        <v>2003</v>
      </c>
      <c r="B48" s="153">
        <v>87.781168912483437</v>
      </c>
      <c r="C48" s="153"/>
      <c r="D48" s="295">
        <f t="shared" si="0"/>
        <v>2.5859478194343311</v>
      </c>
      <c r="E48" s="295">
        <f t="shared" si="2"/>
        <v>2.4727396363485976</v>
      </c>
      <c r="F48" s="295">
        <f t="shared" si="4"/>
        <v>2.5934150892332308</v>
      </c>
      <c r="G48" s="295">
        <f t="shared" si="6"/>
        <v>2.4565200532297382</v>
      </c>
      <c r="H48" s="295">
        <f t="shared" si="8"/>
        <v>1.8457263895317766</v>
      </c>
      <c r="I48" s="280">
        <v>93.603804601223075</v>
      </c>
      <c r="J48" s="295"/>
      <c r="K48" s="295">
        <f t="shared" si="1"/>
        <v>2.5484228081011251</v>
      </c>
      <c r="L48" s="295">
        <f t="shared" si="3"/>
        <v>2.507369133424775</v>
      </c>
      <c r="M48" s="295">
        <f t="shared" si="5"/>
        <v>2.6418105659386848</v>
      </c>
      <c r="N48" s="295">
        <f t="shared" si="7"/>
        <v>2.5363990436735095</v>
      </c>
      <c r="O48" s="295">
        <f t="shared" si="9"/>
        <v>1.9547996810062251</v>
      </c>
    </row>
    <row r="49" spans="1:15" x14ac:dyDescent="0.2">
      <c r="A49" s="149">
        <v>2004</v>
      </c>
      <c r="B49" s="153">
        <v>89.638316730519435</v>
      </c>
      <c r="C49" s="153"/>
      <c r="D49" s="295">
        <f t="shared" si="0"/>
        <v>2.5615055054925673</v>
      </c>
      <c r="E49" s="295">
        <f t="shared" si="2"/>
        <v>2.6531593523041241</v>
      </c>
      <c r="F49" s="295">
        <f t="shared" si="4"/>
        <v>2.47466112090029</v>
      </c>
      <c r="G49" s="295">
        <f t="shared" si="6"/>
        <v>2.3790440763834297</v>
      </c>
      <c r="H49" s="295">
        <f t="shared" si="8"/>
        <v>1.9633014235502344</v>
      </c>
      <c r="I49" s="280">
        <v>95.28710155447915</v>
      </c>
      <c r="J49" s="295"/>
      <c r="K49" s="295">
        <f t="shared" si="1"/>
        <v>2.4261732845528572</v>
      </c>
      <c r="L49" s="295">
        <f t="shared" si="3"/>
        <v>2.6032409721253424</v>
      </c>
      <c r="M49" s="295">
        <f t="shared" si="5"/>
        <v>2.5107018413810245</v>
      </c>
      <c r="N49" s="295">
        <f t="shared" si="7"/>
        <v>2.4337178006515803</v>
      </c>
      <c r="O49" s="295">
        <f t="shared" si="9"/>
        <v>2.066393532905364</v>
      </c>
    </row>
    <row r="50" spans="1:15" x14ac:dyDescent="0.2">
      <c r="A50" s="149">
        <v>2005</v>
      </c>
      <c r="B50" s="153">
        <v>91.273725113029855</v>
      </c>
      <c r="C50" s="153"/>
      <c r="D50" s="295">
        <f t="shared" si="0"/>
        <v>2.4147426613777556</v>
      </c>
      <c r="E50" s="295">
        <f t="shared" si="2"/>
        <v>2.3391035472162036</v>
      </c>
      <c r="F50" s="295">
        <f t="shared" si="4"/>
        <v>2.5023036597969117</v>
      </c>
      <c r="G50" s="295">
        <f t="shared" si="6"/>
        <v>2.311973228965325</v>
      </c>
      <c r="H50" s="295">
        <f t="shared" si="8"/>
        <v>2.1049701992449599</v>
      </c>
      <c r="I50" s="280">
        <v>96.533815138036161</v>
      </c>
      <c r="J50" s="295"/>
      <c r="K50" s="295">
        <f t="shared" si="1"/>
        <v>2.1186129713900881</v>
      </c>
      <c r="L50" s="295">
        <f t="shared" si="3"/>
        <v>2.1491095101653146</v>
      </c>
      <c r="M50" s="295">
        <f t="shared" si="5"/>
        <v>2.4892381664717522</v>
      </c>
      <c r="N50" s="295">
        <f t="shared" si="7"/>
        <v>2.3296528643231396</v>
      </c>
      <c r="O50" s="295">
        <f t="shared" si="9"/>
        <v>2.1854317453066319</v>
      </c>
    </row>
    <row r="51" spans="1:15" x14ac:dyDescent="0.2">
      <c r="A51" s="149">
        <v>2006</v>
      </c>
      <c r="B51" s="153">
        <v>94.069125353609493</v>
      </c>
      <c r="C51" s="153"/>
      <c r="D51" s="295">
        <f t="shared" si="0"/>
        <v>2.3328922354534987</v>
      </c>
      <c r="E51" s="295">
        <f t="shared" si="2"/>
        <v>2.5135598744361332</v>
      </c>
      <c r="F51" s="295">
        <f t="shared" si="4"/>
        <v>2.6145339821318503</v>
      </c>
      <c r="G51" s="295">
        <f t="shared" si="6"/>
        <v>2.4761163750501636</v>
      </c>
      <c r="H51" s="295">
        <f t="shared" si="8"/>
        <v>2.1313453782193292</v>
      </c>
      <c r="I51" s="280">
        <v>99.046463501325348</v>
      </c>
      <c r="J51" s="295"/>
      <c r="K51" s="295">
        <f t="shared" si="1"/>
        <v>1.9017926236706284</v>
      </c>
      <c r="L51" s="295">
        <f t="shared" si="3"/>
        <v>2.236868777145018</v>
      </c>
      <c r="M51" s="295">
        <f t="shared" si="5"/>
        <v>2.5324570167442939</v>
      </c>
      <c r="N51" s="295">
        <f t="shared" si="7"/>
        <v>2.4547728355341913</v>
      </c>
      <c r="O51" s="295">
        <f t="shared" si="9"/>
        <v>2.1972461051109393</v>
      </c>
    </row>
    <row r="52" spans="1:15" x14ac:dyDescent="0.2">
      <c r="A52" s="149">
        <v>2007</v>
      </c>
      <c r="B52" s="153">
        <v>94.482691564146791</v>
      </c>
      <c r="C52" s="153"/>
      <c r="D52" s="295">
        <f t="shared" si="0"/>
        <v>1.7699406808573404</v>
      </c>
      <c r="E52" s="295">
        <f t="shared" si="2"/>
        <v>2.1453928540881462</v>
      </c>
      <c r="F52" s="295">
        <f t="shared" si="4"/>
        <v>2.1372313441337498</v>
      </c>
      <c r="G52" s="295">
        <f t="shared" si="6"/>
        <v>2.356110826888469</v>
      </c>
      <c r="H52" s="295">
        <f t="shared" si="8"/>
        <v>2.0808348689761891</v>
      </c>
      <c r="I52" s="280">
        <v>98.771876807880872</v>
      </c>
      <c r="J52" s="295"/>
      <c r="K52" s="295">
        <f t="shared" si="1"/>
        <v>1.2044781365959434</v>
      </c>
      <c r="L52" s="295">
        <f t="shared" si="3"/>
        <v>1.7310932251059619</v>
      </c>
      <c r="M52" s="295">
        <f t="shared" si="5"/>
        <v>1.9647227536429668</v>
      </c>
      <c r="N52" s="295">
        <f t="shared" si="7"/>
        <v>2.285385070526047</v>
      </c>
      <c r="O52" s="295">
        <f t="shared" si="9"/>
        <v>2.1176305745307156</v>
      </c>
    </row>
    <row r="53" spans="1:15" x14ac:dyDescent="0.2">
      <c r="A53" s="149">
        <v>2008</v>
      </c>
      <c r="B53" s="153">
        <v>95.162204062973899</v>
      </c>
      <c r="C53" s="153"/>
      <c r="D53" s="295">
        <f t="shared" si="0"/>
        <v>1.4003775942433627</v>
      </c>
      <c r="E53" s="295">
        <f t="shared" si="2"/>
        <v>1.6278239309567955</v>
      </c>
      <c r="F53" s="295">
        <f t="shared" si="4"/>
        <v>2.0494073548965375</v>
      </c>
      <c r="G53" s="295">
        <f t="shared" si="6"/>
        <v>2.1498937606346358</v>
      </c>
      <c r="H53" s="295">
        <f t="shared" si="8"/>
        <v>1.9793592773061475</v>
      </c>
      <c r="I53" s="280">
        <v>98.853171173606071</v>
      </c>
      <c r="J53" s="295"/>
      <c r="K53" s="295">
        <f t="shared" si="1"/>
        <v>0.79454881339442451</v>
      </c>
      <c r="L53" s="295">
        <f t="shared" si="3"/>
        <v>1.0972683041413633</v>
      </c>
      <c r="M53" s="295">
        <f t="shared" si="5"/>
        <v>1.7998772122712614</v>
      </c>
      <c r="N53" s="295">
        <f t="shared" si="7"/>
        <v>2.0253011470584115</v>
      </c>
      <c r="O53" s="295">
        <f t="shared" si="9"/>
        <v>1.9854954057658913</v>
      </c>
    </row>
    <row r="54" spans="1:15" x14ac:dyDescent="0.2">
      <c r="A54" s="149">
        <v>2009</v>
      </c>
      <c r="B54" s="153">
        <v>92.872977591501439</v>
      </c>
      <c r="C54" s="153"/>
      <c r="D54" s="295">
        <f t="shared" si="0"/>
        <v>-0.42566350418303811</v>
      </c>
      <c r="E54" s="295">
        <f t="shared" si="2"/>
        <v>0.71151646624179055</v>
      </c>
      <c r="F54" s="295">
        <f t="shared" si="4"/>
        <v>1.6777033002876252</v>
      </c>
      <c r="G54" s="295">
        <f t="shared" si="6"/>
        <v>1.8803281593896104</v>
      </c>
      <c r="H54" s="295">
        <f t="shared" si="8"/>
        <v>1.8150031942152811</v>
      </c>
      <c r="I54" s="280">
        <v>95.940400617134841</v>
      </c>
      <c r="J54" s="295"/>
      <c r="K54" s="295">
        <f t="shared" si="1"/>
        <v>-1.0564432407853541</v>
      </c>
      <c r="L54" s="295">
        <f t="shared" si="3"/>
        <v>0.13674773402860829</v>
      </c>
      <c r="M54" s="295">
        <f t="shared" si="5"/>
        <v>1.3624923624091956</v>
      </c>
      <c r="N54" s="295">
        <f t="shared" si="7"/>
        <v>1.7285398026859022</v>
      </c>
      <c r="O54" s="295">
        <f t="shared" si="9"/>
        <v>1.7965973602642071</v>
      </c>
    </row>
    <row r="55" spans="1:15" x14ac:dyDescent="0.2">
      <c r="A55" s="149">
        <v>2010</v>
      </c>
      <c r="B55" s="153">
        <v>93.759233325296634</v>
      </c>
      <c r="C55" s="153"/>
      <c r="D55" s="295">
        <f t="shared" si="0"/>
        <v>-0.25588907328542021</v>
      </c>
      <c r="E55" s="295">
        <f t="shared" si="2"/>
        <v>0.53879005896162457</v>
      </c>
      <c r="F55" s="295">
        <f t="shared" si="4"/>
        <v>1.4349527843134924</v>
      </c>
      <c r="G55" s="295">
        <f t="shared" si="6"/>
        <v>1.8335761268990947</v>
      </c>
      <c r="H55" s="295">
        <f t="shared" si="8"/>
        <v>1.9139852109436806</v>
      </c>
      <c r="I55" s="280">
        <v>96.298226664366751</v>
      </c>
      <c r="J55" s="295"/>
      <c r="K55" s="295">
        <f t="shared" si="1"/>
        <v>-0.84187001247605364</v>
      </c>
      <c r="L55" s="295">
        <f t="shared" si="3"/>
        <v>-4.8857240312005779E-2</v>
      </c>
      <c r="M55" s="295">
        <f t="shared" si="5"/>
        <v>1.0441498921413883</v>
      </c>
      <c r="N55" s="295">
        <f t="shared" si="7"/>
        <v>1.6555844075099913</v>
      </c>
      <c r="O55" s="295">
        <f t="shared" si="9"/>
        <v>1.8696136079517256</v>
      </c>
    </row>
    <row r="56" spans="1:15" x14ac:dyDescent="0.2">
      <c r="A56" s="149">
        <v>2011</v>
      </c>
      <c r="B56" s="153">
        <v>94.450922972508749</v>
      </c>
      <c r="C56" s="153"/>
      <c r="D56" s="295">
        <f t="shared" si="0"/>
        <v>-0.24977024858348074</v>
      </c>
      <c r="E56" s="295">
        <f t="shared" si="2"/>
        <v>8.1042378790563419E-2</v>
      </c>
      <c r="F56" s="295">
        <f t="shared" si="4"/>
        <v>1.289999161783606</v>
      </c>
      <c r="G56" s="295">
        <f t="shared" si="6"/>
        <v>1.8694717067627931</v>
      </c>
      <c r="H56" s="295">
        <f t="shared" si="8"/>
        <v>1.9800956029643269</v>
      </c>
      <c r="I56" s="280">
        <v>96.31859155635351</v>
      </c>
      <c r="J56" s="295"/>
      <c r="K56" s="295">
        <f t="shared" si="1"/>
        <v>-0.86207169607208645</v>
      </c>
      <c r="L56" s="295">
        <f t="shared" si="3"/>
        <v>-0.55699717482903255</v>
      </c>
      <c r="M56" s="295">
        <f t="shared" si="5"/>
        <v>0.8302594990326595</v>
      </c>
      <c r="N56" s="295">
        <f t="shared" si="7"/>
        <v>1.6571863874259352</v>
      </c>
      <c r="O56" s="295">
        <f t="shared" si="9"/>
        <v>1.9024697431349491</v>
      </c>
    </row>
    <row r="57" spans="1:15" x14ac:dyDescent="0.2">
      <c r="A57" s="149">
        <v>2012</v>
      </c>
      <c r="B57" s="153">
        <v>94.725422814498387</v>
      </c>
      <c r="C57" s="153"/>
      <c r="D57" s="295">
        <f t="shared" si="0"/>
        <v>0.66049481925554154</v>
      </c>
      <c r="E57" s="295">
        <f t="shared" si="2"/>
        <v>5.1328384944060446E-2</v>
      </c>
      <c r="F57" s="295">
        <f t="shared" si="4"/>
        <v>1.0929386428819354</v>
      </c>
      <c r="G57" s="295">
        <f t="shared" si="6"/>
        <v>1.8104024354895998</v>
      </c>
      <c r="H57" s="295">
        <f t="shared" si="8"/>
        <v>1.9555624237322267</v>
      </c>
      <c r="I57" s="280">
        <v>96.349460381948091</v>
      </c>
      <c r="J57" s="295"/>
      <c r="K57" s="295">
        <f t="shared" si="1"/>
        <v>0.14192136224921992</v>
      </c>
      <c r="L57" s="295">
        <f t="shared" si="3"/>
        <v>-0.49539131556295413</v>
      </c>
      <c r="M57" s="295">
        <f t="shared" si="5"/>
        <v>0.61169227482535948</v>
      </c>
      <c r="N57" s="295">
        <f t="shared" si="7"/>
        <v>1.5874143337611279</v>
      </c>
      <c r="O57" s="295">
        <f t="shared" si="9"/>
        <v>1.8589083979815957</v>
      </c>
    </row>
    <row r="58" spans="1:15" x14ac:dyDescent="0.2">
      <c r="A58" s="149">
        <v>2013</v>
      </c>
      <c r="B58" s="153">
        <v>96.654900476917916</v>
      </c>
      <c r="C58" s="153"/>
      <c r="D58" s="295">
        <f t="shared" si="0"/>
        <v>1.019049262835714</v>
      </c>
      <c r="E58" s="295">
        <f t="shared" si="2"/>
        <v>0.31176620066029059</v>
      </c>
      <c r="F58" s="295">
        <f t="shared" si="4"/>
        <v>0.96765082759926457</v>
      </c>
      <c r="G58" s="295">
        <f t="shared" si="6"/>
        <v>1.777286817544188</v>
      </c>
      <c r="H58" s="295">
        <f t="shared" si="8"/>
        <v>1.9578067327379545</v>
      </c>
      <c r="I58" s="280">
        <v>98.051831110535176</v>
      </c>
      <c r="J58" s="295"/>
      <c r="K58" s="295">
        <f t="shared" si="1"/>
        <v>0.60335703690683751</v>
      </c>
      <c r="L58" s="295">
        <f t="shared" si="3"/>
        <v>-0.16265561262986949</v>
      </c>
      <c r="M58" s="295">
        <f t="shared" si="5"/>
        <v>0.46533129544201746</v>
      </c>
      <c r="N58" s="295">
        <f t="shared" si="7"/>
        <v>1.5477400204998659</v>
      </c>
      <c r="O58" s="295">
        <f t="shared" si="9"/>
        <v>1.8413422372438593</v>
      </c>
    </row>
    <row r="59" spans="1:15" x14ac:dyDescent="0.2">
      <c r="A59" s="149" t="s">
        <v>220</v>
      </c>
      <c r="B59" s="153">
        <v>98.664108401869768</v>
      </c>
      <c r="C59" s="153"/>
      <c r="D59" s="295">
        <f t="shared" si="0"/>
        <v>1.4653278901840761</v>
      </c>
      <c r="E59" s="295">
        <f t="shared" si="2"/>
        <v>1.2171175134019219</v>
      </c>
      <c r="F59" s="295">
        <f t="shared" si="4"/>
        <v>0.96400050075524657</v>
      </c>
      <c r="G59" s="295">
        <f t="shared" si="6"/>
        <v>1.7165263697365152</v>
      </c>
      <c r="H59" s="295">
        <f t="shared" si="8"/>
        <v>1.9051729106964066</v>
      </c>
      <c r="I59" s="280">
        <v>99.717612887947013</v>
      </c>
      <c r="J59" s="295"/>
      <c r="K59" s="295">
        <f t="shared" si="1"/>
        <v>1.1627399177034592</v>
      </c>
      <c r="L59" s="295">
        <f t="shared" si="3"/>
        <v>0.77529292061158106</v>
      </c>
      <c r="M59" s="295">
        <f t="shared" si="5"/>
        <v>0.45551296476524783</v>
      </c>
      <c r="N59" s="295">
        <f t="shared" si="7"/>
        <v>1.4779046780826866</v>
      </c>
      <c r="O59" s="295">
        <f t="shared" si="9"/>
        <v>1.7700252533919159</v>
      </c>
    </row>
    <row r="60" spans="1:15" x14ac:dyDescent="0.2">
      <c r="A60" s="154">
        <v>2015</v>
      </c>
      <c r="B60" s="153">
        <v>99.162158018541732</v>
      </c>
      <c r="C60" s="153"/>
      <c r="D60" s="295">
        <f t="shared" si="0"/>
        <v>1.537501430434185</v>
      </c>
      <c r="E60" s="295">
        <f t="shared" si="2"/>
        <v>1.1268278340656135</v>
      </c>
      <c r="F60" s="295">
        <f t="shared" si="4"/>
        <v>0.83238028003642661</v>
      </c>
      <c r="G60" s="295">
        <f t="shared" si="6"/>
        <v>1.6639132741033791</v>
      </c>
      <c r="H60" s="295">
        <f t="shared" si="8"/>
        <v>1.8163788193884978</v>
      </c>
      <c r="I60" s="280">
        <v>99.747201831902558</v>
      </c>
      <c r="J60" s="295"/>
      <c r="K60" s="295">
        <f t="shared" si="1"/>
        <v>1.161938982070887</v>
      </c>
      <c r="L60" s="295">
        <f t="shared" si="3"/>
        <v>0.70626435816387723</v>
      </c>
      <c r="M60" s="295">
        <f t="shared" si="5"/>
        <v>0.32799313081925963</v>
      </c>
      <c r="N60" s="295">
        <f t="shared" si="7"/>
        <v>1.4028578628269006</v>
      </c>
      <c r="O60" s="295">
        <f t="shared" si="9"/>
        <v>1.6580345771663785</v>
      </c>
    </row>
    <row r="61" spans="1:15" x14ac:dyDescent="0.2">
      <c r="A61" s="297">
        <v>2016</v>
      </c>
      <c r="B61" s="298">
        <v>100.00000000000001</v>
      </c>
      <c r="C61" s="298"/>
      <c r="D61" s="295">
        <f t="shared" si="0"/>
        <v>1.1405646762134181</v>
      </c>
      <c r="E61" s="295">
        <f t="shared" si="2"/>
        <v>1.1483397756534508</v>
      </c>
      <c r="F61" s="295">
        <f t="shared" si="4"/>
        <v>0.61327586174440007</v>
      </c>
      <c r="G61" s="295">
        <f t="shared" si="6"/>
        <v>1.608978023443286</v>
      </c>
      <c r="H61" s="295">
        <f t="shared" si="8"/>
        <v>1.851368488235261</v>
      </c>
      <c r="I61" s="280">
        <v>100</v>
      </c>
      <c r="J61" s="295"/>
      <c r="K61" s="295">
        <f t="shared" si="1"/>
        <v>0.65795367569587704</v>
      </c>
      <c r="L61" s="295">
        <f t="shared" si="3"/>
        <v>0.75299741526326791</v>
      </c>
      <c r="M61" s="295">
        <f t="shared" si="5"/>
        <v>9.5857090143680601E-2</v>
      </c>
      <c r="N61" s="295">
        <f t="shared" si="7"/>
        <v>1.3068317767826354</v>
      </c>
      <c r="O61" s="295">
        <f t="shared" si="9"/>
        <v>1.6623545693094544</v>
      </c>
    </row>
    <row r="62" spans="1:15" x14ac:dyDescent="0.2">
      <c r="A62" s="297">
        <v>2017</v>
      </c>
      <c r="B62" s="298">
        <v>101.12167505560315</v>
      </c>
      <c r="C62" s="298"/>
      <c r="D62" s="295">
        <f t="shared" si="0"/>
        <v>0.82348071362323694</v>
      </c>
      <c r="E62" s="295">
        <f t="shared" si="2"/>
        <v>1.3154179890349615</v>
      </c>
      <c r="F62" s="295">
        <f t="shared" si="4"/>
        <v>0.68138932135772823</v>
      </c>
      <c r="G62" s="295">
        <f t="shared" si="6"/>
        <v>1.4066977727029251</v>
      </c>
      <c r="H62" s="295">
        <f t="shared" si="8"/>
        <v>1.7947977540083038</v>
      </c>
      <c r="I62" s="280">
        <v>100.72475463002718</v>
      </c>
      <c r="J62" s="299"/>
      <c r="K62" s="295">
        <f t="shared" si="1"/>
        <v>0.33553749815284917</v>
      </c>
      <c r="L62" s="295">
        <f t="shared" si="3"/>
        <v>0.89215218084803816</v>
      </c>
      <c r="M62" s="295">
        <f t="shared" si="5"/>
        <v>0.19597857242552585</v>
      </c>
      <c r="N62" s="295">
        <f t="shared" si="7"/>
        <v>1.0764818153427891</v>
      </c>
      <c r="O62" s="295">
        <f t="shared" si="9"/>
        <v>1.5841193675406595</v>
      </c>
    </row>
    <row r="63" spans="1:15" x14ac:dyDescent="0.2">
      <c r="A63" s="301">
        <v>2018</v>
      </c>
      <c r="B63" s="302">
        <v>102.55408257603047</v>
      </c>
      <c r="C63" s="302"/>
      <c r="D63" s="319">
        <f>100*((B63/B60)^(1/3)-1)</f>
        <v>1.127435666073584</v>
      </c>
      <c r="E63" s="319">
        <f>100*((B63/B58)^(1/5)-1)</f>
        <v>1.1919150965222114</v>
      </c>
      <c r="F63" s="319">
        <f t="shared" si="4"/>
        <v>0.75087954236132681</v>
      </c>
      <c r="G63" s="319">
        <f t="shared" si="6"/>
        <v>1.3980648128086415</v>
      </c>
      <c r="H63" s="319">
        <f>100*((B63/B33)^(1/30)-1)</f>
        <v>1.6814103979580164</v>
      </c>
      <c r="I63" s="318">
        <v>102.15153969807432</v>
      </c>
      <c r="J63" s="319"/>
      <c r="K63" s="319">
        <f>100*((I63/I60)^(1/3)-1)</f>
        <v>0.79710646159805165</v>
      </c>
      <c r="L63" s="319">
        <f>100*((I63/I58)^(1/5)-1)</f>
        <v>0.82258814291034099</v>
      </c>
      <c r="M63" s="319">
        <f>100*((I63/I53)^(1/10)-1)</f>
        <v>0.32875686686106853</v>
      </c>
      <c r="N63" s="319">
        <f t="shared" si="7"/>
        <v>1.0616402494352473</v>
      </c>
      <c r="O63" s="319">
        <f t="shared" si="9"/>
        <v>1.4566225195982385</v>
      </c>
    </row>
    <row r="64" spans="1:15" ht="44.25" customHeight="1" x14ac:dyDescent="0.2">
      <c r="A64" s="357" t="s">
        <v>258</v>
      </c>
      <c r="B64" s="357"/>
      <c r="C64" s="357"/>
      <c r="D64" s="357"/>
      <c r="E64" s="357"/>
      <c r="F64" s="357"/>
      <c r="G64" s="357"/>
      <c r="H64" s="357"/>
      <c r="I64" s="357"/>
      <c r="J64" s="357"/>
      <c r="K64" s="357"/>
      <c r="L64" s="357"/>
      <c r="M64" s="357"/>
      <c r="N64" s="357"/>
      <c r="O64" s="357"/>
    </row>
    <row r="65" spans="1:15" ht="13.5" customHeight="1" x14ac:dyDescent="0.2">
      <c r="A65" s="282"/>
      <c r="B65" s="282"/>
      <c r="C65" s="282"/>
      <c r="D65" s="282"/>
      <c r="E65" s="282"/>
      <c r="F65" s="282"/>
      <c r="G65" s="282"/>
      <c r="H65" s="282"/>
      <c r="I65" s="282"/>
      <c r="J65" s="282"/>
      <c r="K65" s="282"/>
      <c r="L65" s="282"/>
      <c r="M65" s="282"/>
      <c r="N65" s="282"/>
      <c r="O65" s="282"/>
    </row>
    <row r="66" spans="1:15" x14ac:dyDescent="0.2">
      <c r="A66" s="282"/>
      <c r="B66" s="282"/>
      <c r="C66" s="282"/>
      <c r="D66" s="282"/>
      <c r="E66" s="282"/>
      <c r="F66" s="282"/>
      <c r="G66" s="282"/>
      <c r="H66" s="282"/>
      <c r="I66" s="282"/>
      <c r="J66" s="282"/>
      <c r="K66" s="282"/>
      <c r="L66" s="282"/>
      <c r="M66" s="282"/>
      <c r="N66" s="282"/>
      <c r="O66" s="282"/>
    </row>
    <row r="67" spans="1:15" x14ac:dyDescent="0.2">
      <c r="A67" s="282"/>
      <c r="B67" s="282"/>
      <c r="C67" s="282"/>
      <c r="D67" s="282"/>
      <c r="E67" s="282"/>
      <c r="F67" s="282"/>
      <c r="G67" s="282"/>
      <c r="H67" s="282"/>
      <c r="I67" s="282"/>
      <c r="J67" s="282"/>
      <c r="K67" s="282"/>
      <c r="L67" s="282"/>
      <c r="M67" s="282"/>
      <c r="N67" s="282"/>
      <c r="O67" s="282"/>
    </row>
    <row r="68" spans="1:15" ht="12.75" customHeight="1" x14ac:dyDescent="0.2">
      <c r="A68" s="282"/>
      <c r="B68" s="282"/>
      <c r="C68" s="282"/>
      <c r="D68" s="282"/>
      <c r="E68" s="282"/>
      <c r="F68" s="282"/>
      <c r="G68" s="282"/>
      <c r="H68" s="282"/>
      <c r="I68" s="282"/>
      <c r="J68" s="282"/>
      <c r="K68" s="282"/>
      <c r="L68" s="282"/>
      <c r="M68" s="282"/>
      <c r="N68" s="282"/>
      <c r="O68" s="282"/>
    </row>
    <row r="69" spans="1:15" x14ac:dyDescent="0.2">
      <c r="A69" s="282"/>
      <c r="B69" s="282"/>
      <c r="C69" s="282"/>
      <c r="D69" s="282"/>
      <c r="E69" s="282"/>
      <c r="F69" s="282"/>
      <c r="G69" s="282"/>
      <c r="H69" s="282"/>
      <c r="I69" s="282"/>
      <c r="J69" s="282"/>
      <c r="K69" s="282"/>
      <c r="L69" s="282"/>
      <c r="M69" s="282"/>
      <c r="N69" s="282"/>
      <c r="O69" s="282"/>
    </row>
    <row r="70" spans="1:15" ht="12.75" customHeight="1" x14ac:dyDescent="0.2">
      <c r="A70" s="282"/>
      <c r="B70" s="282"/>
      <c r="C70" s="282"/>
      <c r="D70" s="282"/>
      <c r="I70" s="282"/>
    </row>
    <row r="71" spans="1:15" ht="12.75" customHeight="1" x14ac:dyDescent="0.2">
      <c r="A71" s="282"/>
      <c r="B71" s="282"/>
      <c r="C71" s="282"/>
      <c r="D71" s="282"/>
      <c r="I71" s="282"/>
    </row>
    <row r="72" spans="1:15" ht="12.75" customHeight="1" x14ac:dyDescent="0.2">
      <c r="A72" s="282"/>
      <c r="B72" s="282"/>
      <c r="C72" s="282"/>
      <c r="D72" s="282"/>
      <c r="I72" s="282"/>
    </row>
    <row r="73" spans="1:15" ht="12.75" customHeight="1" x14ac:dyDescent="0.2">
      <c r="A73" s="282"/>
      <c r="B73" s="282"/>
      <c r="C73" s="282"/>
      <c r="D73" s="282"/>
      <c r="I73" s="282"/>
    </row>
    <row r="74" spans="1:15" ht="12.75" customHeight="1" x14ac:dyDescent="0.2">
      <c r="A74" s="282"/>
      <c r="B74" s="282"/>
      <c r="C74" s="282"/>
      <c r="D74" s="282"/>
      <c r="I74" s="282"/>
    </row>
    <row r="75" spans="1:15" ht="12.75" customHeight="1" x14ac:dyDescent="0.2">
      <c r="A75" s="282"/>
      <c r="B75" s="282"/>
      <c r="C75" s="282"/>
      <c r="D75" s="282"/>
      <c r="I75" s="282"/>
    </row>
    <row r="76" spans="1:15" ht="12.75" customHeight="1" x14ac:dyDescent="0.2">
      <c r="A76" s="282"/>
      <c r="B76" s="282"/>
      <c r="C76" s="282"/>
      <c r="D76" s="282"/>
      <c r="I76" s="282"/>
    </row>
  </sheetData>
  <mergeCells count="3">
    <mergeCell ref="D6:H6"/>
    <mergeCell ref="K6:O6"/>
    <mergeCell ref="A64:O64"/>
  </mergeCells>
  <pageMargins left="0.7" right="0.7" top="0.75" bottom="0.75" header="0.3" footer="0.3"/>
  <pageSetup paperSize="9" scale="56"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Q174"/>
  <sheetViews>
    <sheetView view="pageBreakPreview" zoomScaleNormal="70" zoomScaleSheetLayoutView="100" workbookViewId="0">
      <pane ySplit="11" topLeftCell="A12" activePane="bottomLeft" state="frozen"/>
      <selection activeCell="E32" sqref="E32"/>
      <selection pane="bottomLeft" sqref="A1:P1"/>
    </sheetView>
  </sheetViews>
  <sheetFormatPr defaultRowHeight="12.75" customHeight="1" x14ac:dyDescent="0.2"/>
  <cols>
    <col min="1" max="1" customWidth="true" style="90" width="9.28515625" collapsed="false"/>
    <col min="2" max="2" bestFit="true" customWidth="true" style="90" width="15.0" collapsed="false"/>
    <col min="3" max="3" customWidth="true" style="90" width="11.5703125" collapsed="false"/>
    <col min="4" max="4" bestFit="true" customWidth="true" style="90" width="15.42578125" collapsed="false"/>
    <col min="5" max="5" customWidth="true" style="90" width="15.42578125" collapsed="false"/>
    <col min="6" max="6" bestFit="true" customWidth="true" style="90" width="17.0" collapsed="false"/>
    <col min="7" max="7" customWidth="true" style="90" width="11.0" collapsed="false"/>
    <col min="8" max="9" customWidth="true" style="90" width="12.140625" collapsed="false"/>
    <col min="10" max="10" customWidth="true" style="90" width="13.0" collapsed="false"/>
    <col min="11" max="11" bestFit="true" customWidth="true" style="90" width="17.140625" collapsed="false"/>
    <col min="12" max="12" bestFit="true" customWidth="true" style="90" width="10.28515625" collapsed="false"/>
    <col min="13" max="13" customWidth="true" style="90" width="12.42578125" collapsed="false"/>
    <col min="14" max="14" bestFit="true" customWidth="true" style="90" width="16.28515625" collapsed="false"/>
    <col min="15" max="15" bestFit="true" customWidth="true" style="90" width="11.140625" collapsed="false"/>
    <col min="16" max="16" bestFit="true" customWidth="true" style="90" width="13.140625" collapsed="false"/>
    <col min="17" max="17" customWidth="true" style="90" width="18.7109375" collapsed="false"/>
    <col min="18" max="16384" style="90" width="9.140625" collapsed="false"/>
  </cols>
  <sheetData>
    <row r="1" spans="1:17" s="221" customFormat="1" ht="56.25" customHeight="1" x14ac:dyDescent="0.2">
      <c r="A1" s="343" t="s">
        <v>261</v>
      </c>
      <c r="B1" s="344"/>
      <c r="C1" s="344"/>
      <c r="D1" s="344"/>
      <c r="E1" s="344"/>
      <c r="F1" s="344"/>
      <c r="G1" s="344"/>
      <c r="H1" s="344"/>
      <c r="I1" s="344"/>
      <c r="J1" s="344"/>
      <c r="K1" s="344"/>
      <c r="L1" s="344"/>
      <c r="M1" s="344"/>
      <c r="N1" s="344"/>
      <c r="O1" s="344"/>
      <c r="P1" s="344"/>
      <c r="Q1" s="182"/>
    </row>
    <row r="2" spans="1:17" s="221" customFormat="1" ht="9" customHeight="1" thickBot="1" x14ac:dyDescent="0.25">
      <c r="A2" s="190"/>
      <c r="B2" s="191"/>
      <c r="C2" s="191"/>
      <c r="D2" s="191"/>
      <c r="E2" s="191"/>
      <c r="F2" s="191"/>
      <c r="G2" s="191"/>
      <c r="H2" s="191"/>
      <c r="I2" s="191"/>
      <c r="J2" s="191"/>
      <c r="K2" s="191"/>
      <c r="L2" s="191"/>
      <c r="M2" s="191"/>
      <c r="N2" s="191"/>
      <c r="O2" s="191"/>
      <c r="P2" s="191"/>
      <c r="Q2" s="182"/>
    </row>
    <row r="3" spans="1:17" ht="80.25" customHeight="1" thickTop="1" thickBot="1" x14ac:dyDescent="0.35">
      <c r="A3" s="104"/>
      <c r="B3" s="358" t="s">
        <v>291</v>
      </c>
      <c r="C3" s="359"/>
      <c r="D3" s="359"/>
      <c r="E3" s="359"/>
      <c r="F3" s="359"/>
      <c r="G3" s="359"/>
      <c r="H3" s="359"/>
      <c r="I3" s="359"/>
      <c r="J3" s="359"/>
      <c r="K3" s="359"/>
      <c r="L3" s="359"/>
      <c r="M3" s="359"/>
      <c r="N3" s="359"/>
      <c r="O3" s="359"/>
      <c r="P3" s="360"/>
      <c r="Q3" s="103"/>
    </row>
    <row r="4" spans="1:17" ht="10.5" customHeight="1" thickTop="1" x14ac:dyDescent="0.3">
      <c r="A4" s="104"/>
      <c r="B4" s="283"/>
      <c r="C4" s="283"/>
      <c r="D4" s="283"/>
      <c r="E4" s="283"/>
      <c r="F4" s="283"/>
      <c r="G4" s="283"/>
      <c r="H4" s="283"/>
      <c r="I4" s="283"/>
      <c r="J4" s="283"/>
      <c r="K4" s="283"/>
      <c r="L4" s="283"/>
      <c r="M4" s="283"/>
      <c r="N4" s="283"/>
      <c r="O4" s="283"/>
      <c r="P4" s="283"/>
      <c r="Q4" s="103"/>
    </row>
    <row r="5" spans="1:17" ht="18" customHeight="1" thickBot="1" x14ac:dyDescent="0.3">
      <c r="A5" s="349" t="s">
        <v>290</v>
      </c>
      <c r="B5" s="349"/>
      <c r="C5" s="349"/>
      <c r="Q5" s="137" t="s">
        <v>264</v>
      </c>
    </row>
    <row r="6" spans="1:17" s="99" customFormat="1" ht="63.75" x14ac:dyDescent="0.2">
      <c r="A6" s="101"/>
      <c r="B6" s="101"/>
      <c r="C6" s="285" t="s">
        <v>101</v>
      </c>
      <c r="D6" s="263" t="s">
        <v>266</v>
      </c>
      <c r="E6" s="263" t="s">
        <v>20</v>
      </c>
      <c r="F6" s="202" t="s">
        <v>5</v>
      </c>
      <c r="G6" s="203"/>
      <c r="H6" s="203"/>
      <c r="I6" s="202"/>
      <c r="J6" s="202"/>
      <c r="K6" s="204" t="s">
        <v>0</v>
      </c>
      <c r="L6" s="202" t="s">
        <v>6</v>
      </c>
      <c r="M6" s="202"/>
      <c r="N6" s="202"/>
      <c r="O6" s="202"/>
      <c r="P6" s="202"/>
      <c r="Q6" s="281" t="s">
        <v>248</v>
      </c>
    </row>
    <row r="7" spans="1:17" s="99" customFormat="1" ht="61.5" customHeight="1" x14ac:dyDescent="0.2">
      <c r="A7" s="206"/>
      <c r="B7" s="206"/>
      <c r="C7" s="260"/>
      <c r="D7" s="260"/>
      <c r="E7" s="260" t="s">
        <v>10</v>
      </c>
      <c r="F7" s="260" t="s">
        <v>10</v>
      </c>
      <c r="G7" s="225" t="s">
        <v>19</v>
      </c>
      <c r="H7" s="225" t="s">
        <v>21</v>
      </c>
      <c r="I7" s="225" t="s">
        <v>35</v>
      </c>
      <c r="J7" s="225" t="s">
        <v>36</v>
      </c>
      <c r="K7" s="225" t="s">
        <v>10</v>
      </c>
      <c r="L7" s="225" t="s">
        <v>10</v>
      </c>
      <c r="M7" s="225" t="s">
        <v>22</v>
      </c>
      <c r="N7" s="225" t="s">
        <v>23</v>
      </c>
      <c r="O7" s="225" t="s">
        <v>24</v>
      </c>
      <c r="P7" s="225" t="s">
        <v>25</v>
      </c>
      <c r="Q7" s="207"/>
    </row>
    <row r="8" spans="1:17" s="99" customFormat="1" x14ac:dyDescent="0.2">
      <c r="A8" s="206"/>
      <c r="B8" s="206"/>
      <c r="C8" s="260"/>
      <c r="D8" s="260"/>
      <c r="E8" s="260"/>
      <c r="F8" s="260"/>
      <c r="G8" s="225"/>
      <c r="H8" s="225"/>
      <c r="I8" s="225"/>
      <c r="J8" s="225"/>
      <c r="K8" s="225"/>
      <c r="L8" s="225"/>
      <c r="M8" s="225"/>
      <c r="N8" s="225"/>
      <c r="O8" s="225"/>
      <c r="P8" s="225"/>
      <c r="Q8" s="207"/>
    </row>
    <row r="9" spans="1:17" s="99" customFormat="1" ht="13.5" thickBot="1" x14ac:dyDescent="0.25">
      <c r="A9" s="93" t="s">
        <v>44</v>
      </c>
      <c r="B9" s="208"/>
      <c r="C9" s="261" t="s">
        <v>242</v>
      </c>
      <c r="D9" s="284" t="s">
        <v>262</v>
      </c>
      <c r="E9" s="261" t="s">
        <v>45</v>
      </c>
      <c r="F9" s="261" t="s">
        <v>46</v>
      </c>
      <c r="G9" s="229" t="s">
        <v>39</v>
      </c>
      <c r="H9" s="229" t="s">
        <v>12</v>
      </c>
      <c r="I9" s="229" t="s">
        <v>14</v>
      </c>
      <c r="J9" s="229" t="s">
        <v>13</v>
      </c>
      <c r="K9" s="229" t="s">
        <v>30</v>
      </c>
      <c r="L9" s="229" t="s">
        <v>178</v>
      </c>
      <c r="M9" s="229" t="s">
        <v>47</v>
      </c>
      <c r="N9" s="229" t="s">
        <v>48</v>
      </c>
      <c r="O9" s="229" t="s">
        <v>49</v>
      </c>
      <c r="P9" s="229" t="s">
        <v>243</v>
      </c>
      <c r="Q9" s="209"/>
    </row>
    <row r="10" spans="1:17" ht="12.75" customHeight="1" x14ac:dyDescent="0.2">
      <c r="A10" s="199"/>
      <c r="B10" s="199"/>
      <c r="C10" s="262"/>
      <c r="D10" s="228"/>
      <c r="E10" s="228"/>
      <c r="F10" s="228"/>
      <c r="G10" s="228"/>
      <c r="H10" s="228"/>
      <c r="I10" s="228"/>
      <c r="J10" s="228"/>
      <c r="K10" s="228"/>
      <c r="L10" s="228"/>
      <c r="M10" s="228"/>
      <c r="N10" s="228"/>
      <c r="O10" s="228"/>
      <c r="P10" s="228"/>
      <c r="Q10" s="210"/>
    </row>
    <row r="11" spans="1:17" ht="12.75" customHeight="1" x14ac:dyDescent="0.2">
      <c r="A11" s="106" t="s">
        <v>267</v>
      </c>
      <c r="B11" s="205"/>
      <c r="C11" s="161">
        <v>1000</v>
      </c>
      <c r="D11" s="161">
        <v>991</v>
      </c>
      <c r="E11" s="161">
        <v>7</v>
      </c>
      <c r="F11" s="161">
        <v>140</v>
      </c>
      <c r="G11" s="161">
        <v>12</v>
      </c>
      <c r="H11" s="161">
        <v>101</v>
      </c>
      <c r="I11" s="161">
        <v>17</v>
      </c>
      <c r="J11" s="161">
        <v>10</v>
      </c>
      <c r="K11" s="161">
        <v>61</v>
      </c>
      <c r="L11" s="161">
        <v>793</v>
      </c>
      <c r="M11" s="161">
        <v>137</v>
      </c>
      <c r="N11" s="161">
        <v>104</v>
      </c>
      <c r="O11" s="161">
        <v>329</v>
      </c>
      <c r="P11" s="161">
        <v>222</v>
      </c>
      <c r="Q11" s="162"/>
    </row>
    <row r="12" spans="1:17" ht="27" customHeight="1" x14ac:dyDescent="0.2">
      <c r="A12" s="106" t="s">
        <v>263</v>
      </c>
      <c r="B12" s="205"/>
      <c r="C12" s="161" t="s">
        <v>102</v>
      </c>
      <c r="D12" s="161" t="s">
        <v>69</v>
      </c>
      <c r="E12" s="161" t="s">
        <v>50</v>
      </c>
      <c r="F12" s="161" t="s">
        <v>51</v>
      </c>
      <c r="G12" s="161" t="s">
        <v>52</v>
      </c>
      <c r="H12" s="161" t="s">
        <v>53</v>
      </c>
      <c r="I12" s="161" t="s">
        <v>54</v>
      </c>
      <c r="J12" s="161" t="s">
        <v>55</v>
      </c>
      <c r="K12" s="161" t="s">
        <v>56</v>
      </c>
      <c r="L12" s="161" t="s">
        <v>57</v>
      </c>
      <c r="M12" s="161" t="s">
        <v>58</v>
      </c>
      <c r="N12" s="161" t="s">
        <v>59</v>
      </c>
      <c r="O12" s="161" t="s">
        <v>60</v>
      </c>
      <c r="P12" s="161" t="s">
        <v>61</v>
      </c>
      <c r="Q12" s="162" t="s">
        <v>268</v>
      </c>
    </row>
    <row r="13" spans="1:17" ht="12.75" customHeight="1" x14ac:dyDescent="0.2">
      <c r="C13" s="163"/>
      <c r="D13" s="163"/>
      <c r="E13" s="163"/>
      <c r="F13" s="163"/>
      <c r="G13" s="163"/>
      <c r="H13" s="163"/>
      <c r="I13" s="163"/>
      <c r="J13" s="163"/>
      <c r="K13" s="163"/>
      <c r="L13" s="163"/>
      <c r="M13" s="163"/>
      <c r="N13" s="163"/>
      <c r="O13" s="163"/>
      <c r="P13" s="163"/>
      <c r="Q13" s="164"/>
    </row>
    <row r="14" spans="1:17" ht="12.75" customHeight="1" x14ac:dyDescent="0.2">
      <c r="A14" s="126">
        <v>1998</v>
      </c>
      <c r="C14" s="165">
        <v>70.7</v>
      </c>
      <c r="D14" s="165">
        <v>69.7</v>
      </c>
      <c r="E14" s="165">
        <v>85.9</v>
      </c>
      <c r="F14" s="165">
        <v>109.3</v>
      </c>
      <c r="G14" s="165">
        <v>216.1</v>
      </c>
      <c r="H14" s="165">
        <v>102.2</v>
      </c>
      <c r="I14" s="165">
        <v>90.5</v>
      </c>
      <c r="J14" s="165">
        <v>70.900000000000006</v>
      </c>
      <c r="K14" s="165">
        <v>78.400000000000006</v>
      </c>
      <c r="L14" s="165">
        <v>64.599999999999994</v>
      </c>
      <c r="M14" s="165">
        <v>71.7</v>
      </c>
      <c r="N14" s="165">
        <v>53.3</v>
      </c>
      <c r="O14" s="165">
        <v>58.3</v>
      </c>
      <c r="P14" s="304">
        <v>77.5</v>
      </c>
      <c r="Q14" s="165">
        <v>79.400000000000006</v>
      </c>
    </row>
    <row r="15" spans="1:17" ht="12.75" customHeight="1" x14ac:dyDescent="0.2">
      <c r="A15" s="126">
        <v>1999</v>
      </c>
      <c r="C15" s="165">
        <v>73</v>
      </c>
      <c r="D15" s="165">
        <v>72</v>
      </c>
      <c r="E15" s="165">
        <v>91.4</v>
      </c>
      <c r="F15" s="165">
        <v>110.4</v>
      </c>
      <c r="G15" s="165">
        <v>223.2</v>
      </c>
      <c r="H15" s="165">
        <v>102.7</v>
      </c>
      <c r="I15" s="165">
        <v>94.6</v>
      </c>
      <c r="J15" s="165">
        <v>71.400000000000006</v>
      </c>
      <c r="K15" s="165">
        <v>79.3</v>
      </c>
      <c r="L15" s="165">
        <v>67.2</v>
      </c>
      <c r="M15" s="165">
        <v>72.599999999999994</v>
      </c>
      <c r="N15" s="165">
        <v>59.5</v>
      </c>
      <c r="O15" s="165">
        <v>60.7</v>
      </c>
      <c r="P15" s="304">
        <v>79.3</v>
      </c>
      <c r="Q15" s="165">
        <v>81.599999999999994</v>
      </c>
    </row>
    <row r="16" spans="1:17" ht="12.75" customHeight="1" x14ac:dyDescent="0.2">
      <c r="A16" s="126">
        <v>2000</v>
      </c>
      <c r="C16" s="165">
        <v>75.5</v>
      </c>
      <c r="D16" s="165">
        <v>74.599999999999994</v>
      </c>
      <c r="E16" s="165">
        <v>92.6</v>
      </c>
      <c r="F16" s="165">
        <v>112.4</v>
      </c>
      <c r="G16" s="165">
        <v>215.5</v>
      </c>
      <c r="H16" s="165">
        <v>105</v>
      </c>
      <c r="I16" s="165">
        <v>98.9</v>
      </c>
      <c r="J16" s="165">
        <v>72.3</v>
      </c>
      <c r="K16" s="165">
        <v>80</v>
      </c>
      <c r="L16" s="165">
        <v>70</v>
      </c>
      <c r="M16" s="165">
        <v>72</v>
      </c>
      <c r="N16" s="165">
        <v>67.599999999999994</v>
      </c>
      <c r="O16" s="165">
        <v>63.2</v>
      </c>
      <c r="P16" s="304">
        <v>81.2</v>
      </c>
      <c r="Q16" s="165">
        <v>84.2</v>
      </c>
    </row>
    <row r="17" spans="1:17" ht="12.75" customHeight="1" x14ac:dyDescent="0.2">
      <c r="A17" s="126">
        <v>2001</v>
      </c>
      <c r="C17" s="165">
        <v>77.599999999999994</v>
      </c>
      <c r="D17" s="165">
        <v>76.7</v>
      </c>
      <c r="E17" s="165">
        <v>87.3</v>
      </c>
      <c r="F17" s="165">
        <v>110.7</v>
      </c>
      <c r="G17" s="165">
        <v>204.4</v>
      </c>
      <c r="H17" s="165">
        <v>103.4</v>
      </c>
      <c r="I17" s="165">
        <v>102.4</v>
      </c>
      <c r="J17" s="165">
        <v>73</v>
      </c>
      <c r="K17" s="165">
        <v>81.5</v>
      </c>
      <c r="L17" s="165">
        <v>72.599999999999994</v>
      </c>
      <c r="M17" s="165">
        <v>75.099999999999994</v>
      </c>
      <c r="N17" s="165">
        <v>70.7</v>
      </c>
      <c r="O17" s="165">
        <v>65.900000000000006</v>
      </c>
      <c r="P17" s="304">
        <v>82.9</v>
      </c>
      <c r="Q17" s="165">
        <v>86.2</v>
      </c>
    </row>
    <row r="18" spans="1:17" ht="12.75" customHeight="1" x14ac:dyDescent="0.2">
      <c r="A18" s="126">
        <v>2002</v>
      </c>
      <c r="C18" s="165">
        <v>79.599999999999994</v>
      </c>
      <c r="D18" s="165">
        <v>78.400000000000006</v>
      </c>
      <c r="E18" s="165">
        <v>98.6</v>
      </c>
      <c r="F18" s="165">
        <v>109.2</v>
      </c>
      <c r="G18" s="165">
        <v>203.3</v>
      </c>
      <c r="H18" s="165">
        <v>101.2</v>
      </c>
      <c r="I18" s="165">
        <v>103.2</v>
      </c>
      <c r="J18" s="165">
        <v>76.400000000000006</v>
      </c>
      <c r="K18" s="165">
        <v>86.1</v>
      </c>
      <c r="L18" s="165">
        <v>74.5</v>
      </c>
      <c r="M18" s="165">
        <v>78.8</v>
      </c>
      <c r="N18" s="165">
        <v>72.400000000000006</v>
      </c>
      <c r="O18" s="165">
        <v>66.900000000000006</v>
      </c>
      <c r="P18" s="304">
        <v>85.4</v>
      </c>
      <c r="Q18" s="165">
        <v>88</v>
      </c>
    </row>
    <row r="19" spans="1:17" ht="12.75" customHeight="1" x14ac:dyDescent="0.2">
      <c r="A19" s="126">
        <v>2003</v>
      </c>
      <c r="C19" s="165">
        <v>82.2</v>
      </c>
      <c r="D19" s="165">
        <v>81.3</v>
      </c>
      <c r="E19" s="165">
        <v>94.4</v>
      </c>
      <c r="F19" s="165">
        <v>108.5</v>
      </c>
      <c r="G19" s="165">
        <v>192.5</v>
      </c>
      <c r="H19" s="165">
        <v>100.7</v>
      </c>
      <c r="I19" s="165">
        <v>105.1</v>
      </c>
      <c r="J19" s="165">
        <v>80.400000000000006</v>
      </c>
      <c r="K19" s="165">
        <v>90.3</v>
      </c>
      <c r="L19" s="165">
        <v>77.7</v>
      </c>
      <c r="M19" s="165">
        <v>80.8</v>
      </c>
      <c r="N19" s="165">
        <v>76.2</v>
      </c>
      <c r="O19" s="165">
        <v>70.7</v>
      </c>
      <c r="P19" s="304">
        <v>87.7</v>
      </c>
      <c r="Q19" s="165">
        <v>90.5</v>
      </c>
    </row>
    <row r="20" spans="1:17" ht="12.75" customHeight="1" x14ac:dyDescent="0.2">
      <c r="A20" s="126">
        <v>2004</v>
      </c>
      <c r="C20" s="165">
        <v>84.2</v>
      </c>
      <c r="D20" s="165">
        <v>83.2</v>
      </c>
      <c r="E20" s="165">
        <v>92.2</v>
      </c>
      <c r="F20" s="165">
        <v>109.2</v>
      </c>
      <c r="G20" s="165">
        <v>178.4</v>
      </c>
      <c r="H20" s="165">
        <v>102.5</v>
      </c>
      <c r="I20" s="165">
        <v>106.7</v>
      </c>
      <c r="J20" s="165">
        <v>81.7</v>
      </c>
      <c r="K20" s="165">
        <v>95.1</v>
      </c>
      <c r="L20" s="165">
        <v>79.400000000000006</v>
      </c>
      <c r="M20" s="165">
        <v>83.1</v>
      </c>
      <c r="N20" s="165">
        <v>78.400000000000006</v>
      </c>
      <c r="O20" s="165">
        <v>72.7</v>
      </c>
      <c r="P20" s="304">
        <v>88.3</v>
      </c>
      <c r="Q20" s="165">
        <v>92.2</v>
      </c>
    </row>
    <row r="21" spans="1:17" ht="12.75" customHeight="1" x14ac:dyDescent="0.2">
      <c r="A21" s="126">
        <v>2005</v>
      </c>
      <c r="C21" s="165">
        <v>86.8</v>
      </c>
      <c r="D21" s="165">
        <v>86.2</v>
      </c>
      <c r="E21" s="165">
        <v>99.5</v>
      </c>
      <c r="F21" s="165">
        <v>108.5</v>
      </c>
      <c r="G21" s="165">
        <v>164.6</v>
      </c>
      <c r="H21" s="165">
        <v>102.5</v>
      </c>
      <c r="I21" s="165">
        <v>106.5</v>
      </c>
      <c r="J21" s="165">
        <v>85.5</v>
      </c>
      <c r="K21" s="165">
        <v>92.8</v>
      </c>
      <c r="L21" s="165">
        <v>83</v>
      </c>
      <c r="M21" s="165">
        <v>83</v>
      </c>
      <c r="N21" s="165">
        <v>82.5</v>
      </c>
      <c r="O21" s="165">
        <v>77.400000000000006</v>
      </c>
      <c r="P21" s="304">
        <v>92.4</v>
      </c>
      <c r="Q21" s="165">
        <v>94.3</v>
      </c>
    </row>
    <row r="22" spans="1:17" ht="12.75" customHeight="1" x14ac:dyDescent="0.2">
      <c r="A22" s="126">
        <v>2006</v>
      </c>
      <c r="C22" s="165">
        <v>89</v>
      </c>
      <c r="D22" s="165">
        <v>88.5</v>
      </c>
      <c r="E22" s="165">
        <v>93.5</v>
      </c>
      <c r="F22" s="165">
        <v>109.2</v>
      </c>
      <c r="G22" s="165">
        <v>155.4</v>
      </c>
      <c r="H22" s="165">
        <v>104.7</v>
      </c>
      <c r="I22" s="165">
        <v>106.1</v>
      </c>
      <c r="J22" s="165">
        <v>83.7</v>
      </c>
      <c r="K22" s="165">
        <v>93.5</v>
      </c>
      <c r="L22" s="165">
        <v>85.6</v>
      </c>
      <c r="M22" s="165">
        <v>86</v>
      </c>
      <c r="N22" s="165">
        <v>84</v>
      </c>
      <c r="O22" s="165">
        <v>81</v>
      </c>
      <c r="P22" s="304">
        <v>93.3</v>
      </c>
      <c r="Q22" s="165">
        <v>96.1</v>
      </c>
    </row>
    <row r="23" spans="1:17" ht="12.75" customHeight="1" x14ac:dyDescent="0.2">
      <c r="A23" s="126">
        <v>2007</v>
      </c>
      <c r="C23" s="165">
        <v>91.3</v>
      </c>
      <c r="D23" s="165">
        <v>90.8</v>
      </c>
      <c r="E23" s="165">
        <v>90.2</v>
      </c>
      <c r="F23" s="165">
        <v>109.5</v>
      </c>
      <c r="G23" s="165">
        <v>150.30000000000001</v>
      </c>
      <c r="H23" s="165">
        <v>105.3</v>
      </c>
      <c r="I23" s="165">
        <v>106.9</v>
      </c>
      <c r="J23" s="165">
        <v>87.3</v>
      </c>
      <c r="K23" s="165">
        <v>95.5</v>
      </c>
      <c r="L23" s="165">
        <v>88.2</v>
      </c>
      <c r="M23" s="165">
        <v>89.3</v>
      </c>
      <c r="N23" s="165">
        <v>87.7</v>
      </c>
      <c r="O23" s="165">
        <v>85.1</v>
      </c>
      <c r="P23" s="304">
        <v>92.3</v>
      </c>
      <c r="Q23" s="165">
        <v>97.7</v>
      </c>
    </row>
    <row r="24" spans="1:17" ht="12.75" customHeight="1" x14ac:dyDescent="0.2">
      <c r="A24" s="126">
        <v>2008</v>
      </c>
      <c r="C24" s="165">
        <v>91</v>
      </c>
      <c r="D24" s="165">
        <v>90.7</v>
      </c>
      <c r="E24" s="165">
        <v>96.4</v>
      </c>
      <c r="F24" s="165">
        <v>106.8</v>
      </c>
      <c r="G24" s="165">
        <v>141.30000000000001</v>
      </c>
      <c r="H24" s="165">
        <v>102.4</v>
      </c>
      <c r="I24" s="165">
        <v>108.9</v>
      </c>
      <c r="J24" s="165">
        <v>90.1</v>
      </c>
      <c r="K24" s="165">
        <v>93</v>
      </c>
      <c r="L24" s="165">
        <v>88.6</v>
      </c>
      <c r="M24" s="165">
        <v>86.6</v>
      </c>
      <c r="N24" s="165">
        <v>88</v>
      </c>
      <c r="O24" s="165">
        <v>86.3</v>
      </c>
      <c r="P24" s="304">
        <v>93.5</v>
      </c>
      <c r="Q24" s="165">
        <v>96.6</v>
      </c>
    </row>
    <row r="25" spans="1:17" ht="12.75" customHeight="1" x14ac:dyDescent="0.2">
      <c r="A25" s="126">
        <v>2009</v>
      </c>
      <c r="C25" s="165">
        <v>87.1</v>
      </c>
      <c r="D25" s="165">
        <v>86.8</v>
      </c>
      <c r="E25" s="165">
        <v>90.6</v>
      </c>
      <c r="F25" s="165">
        <v>97.3</v>
      </c>
      <c r="G25" s="165">
        <v>128</v>
      </c>
      <c r="H25" s="165">
        <v>92.8</v>
      </c>
      <c r="I25" s="165">
        <v>106.4</v>
      </c>
      <c r="J25" s="165">
        <v>81.400000000000006</v>
      </c>
      <c r="K25" s="165">
        <v>80.7</v>
      </c>
      <c r="L25" s="165">
        <v>86.1</v>
      </c>
      <c r="M25" s="165">
        <v>81.7</v>
      </c>
      <c r="N25" s="165">
        <v>82.2</v>
      </c>
      <c r="O25" s="165">
        <v>83.9</v>
      </c>
      <c r="P25" s="304">
        <v>94.1</v>
      </c>
      <c r="Q25" s="165">
        <v>91.9</v>
      </c>
    </row>
    <row r="26" spans="1:17" ht="12.75" customHeight="1" x14ac:dyDescent="0.2">
      <c r="A26" s="126">
        <v>2010</v>
      </c>
      <c r="C26" s="165">
        <v>88.6</v>
      </c>
      <c r="D26" s="165">
        <v>88.5</v>
      </c>
      <c r="E26" s="165">
        <v>90.2</v>
      </c>
      <c r="F26" s="165">
        <v>100.4</v>
      </c>
      <c r="G26" s="165">
        <v>123.7</v>
      </c>
      <c r="H26" s="165">
        <v>97.1</v>
      </c>
      <c r="I26" s="165">
        <v>110.7</v>
      </c>
      <c r="J26" s="165">
        <v>82.6</v>
      </c>
      <c r="K26" s="165">
        <v>87.6</v>
      </c>
      <c r="L26" s="165">
        <v>87.1</v>
      </c>
      <c r="M26" s="165">
        <v>82.7</v>
      </c>
      <c r="N26" s="165">
        <v>85.1</v>
      </c>
      <c r="O26" s="165">
        <v>84.8</v>
      </c>
      <c r="P26" s="304">
        <v>94.5</v>
      </c>
      <c r="Q26" s="165">
        <v>92.7</v>
      </c>
    </row>
    <row r="27" spans="1:17" ht="12.75" customHeight="1" x14ac:dyDescent="0.2">
      <c r="A27" s="126">
        <v>2011</v>
      </c>
      <c r="C27" s="165">
        <v>90.1</v>
      </c>
      <c r="D27" s="165">
        <v>90</v>
      </c>
      <c r="E27" s="165">
        <v>100</v>
      </c>
      <c r="F27" s="165">
        <v>99.8</v>
      </c>
      <c r="G27" s="165">
        <v>106.1</v>
      </c>
      <c r="H27" s="165">
        <v>99.2</v>
      </c>
      <c r="I27" s="165">
        <v>104.2</v>
      </c>
      <c r="J27" s="165">
        <v>87.3</v>
      </c>
      <c r="K27" s="165">
        <v>89.5</v>
      </c>
      <c r="L27" s="165">
        <v>88.6</v>
      </c>
      <c r="M27" s="165">
        <v>84</v>
      </c>
      <c r="N27" s="165">
        <v>87.2</v>
      </c>
      <c r="O27" s="165">
        <v>86.8</v>
      </c>
      <c r="P27" s="304">
        <v>94.9</v>
      </c>
      <c r="Q27" s="165">
        <v>93.4</v>
      </c>
    </row>
    <row r="28" spans="1:17" ht="12.75" customHeight="1" x14ac:dyDescent="0.2">
      <c r="A28" s="126">
        <v>2012</v>
      </c>
      <c r="C28" s="165">
        <v>91.4</v>
      </c>
      <c r="D28" s="165">
        <v>91.3</v>
      </c>
      <c r="E28" s="165">
        <v>93.1</v>
      </c>
      <c r="F28" s="165">
        <v>97.1</v>
      </c>
      <c r="G28" s="165">
        <v>94.5</v>
      </c>
      <c r="H28" s="165">
        <v>97.8</v>
      </c>
      <c r="I28" s="165">
        <v>103.2</v>
      </c>
      <c r="J28" s="165">
        <v>87.2</v>
      </c>
      <c r="K28" s="165">
        <v>83.4</v>
      </c>
      <c r="L28" s="165">
        <v>90.9</v>
      </c>
      <c r="M28" s="165">
        <v>85.3</v>
      </c>
      <c r="N28" s="165">
        <v>88.8</v>
      </c>
      <c r="O28" s="165">
        <v>90.1</v>
      </c>
      <c r="P28" s="304">
        <v>96.7</v>
      </c>
      <c r="Q28" s="165">
        <v>94.2</v>
      </c>
    </row>
    <row r="29" spans="1:17" ht="12.75" customHeight="1" x14ac:dyDescent="0.2">
      <c r="A29" s="126">
        <v>2013</v>
      </c>
      <c r="C29" s="165">
        <v>93.2</v>
      </c>
      <c r="D29" s="165">
        <v>92.6</v>
      </c>
      <c r="E29" s="165">
        <v>93.5</v>
      </c>
      <c r="F29" s="165">
        <v>96.4</v>
      </c>
      <c r="G29" s="165">
        <v>91.8</v>
      </c>
      <c r="H29" s="165">
        <v>96.8</v>
      </c>
      <c r="I29" s="165">
        <v>103.1</v>
      </c>
      <c r="J29" s="165">
        <v>90.9</v>
      </c>
      <c r="K29" s="165">
        <v>84.6</v>
      </c>
      <c r="L29" s="165">
        <v>92.6</v>
      </c>
      <c r="M29" s="165">
        <v>88.3</v>
      </c>
      <c r="N29" s="165">
        <v>90.4</v>
      </c>
      <c r="O29" s="165">
        <v>92.2</v>
      </c>
      <c r="P29" s="304">
        <v>97</v>
      </c>
      <c r="Q29" s="165">
        <v>95.5</v>
      </c>
    </row>
    <row r="30" spans="1:17" ht="12.75" customHeight="1" x14ac:dyDescent="0.2">
      <c r="A30" s="126">
        <v>2014</v>
      </c>
      <c r="C30" s="165">
        <v>96</v>
      </c>
      <c r="D30" s="165">
        <v>95.8</v>
      </c>
      <c r="E30" s="165">
        <v>104.9</v>
      </c>
      <c r="F30" s="165">
        <v>97.9</v>
      </c>
      <c r="G30" s="165">
        <v>92.3</v>
      </c>
      <c r="H30" s="165">
        <v>99.6</v>
      </c>
      <c r="I30" s="165">
        <v>96.9</v>
      </c>
      <c r="J30" s="165">
        <v>91.5</v>
      </c>
      <c r="K30" s="165">
        <v>92</v>
      </c>
      <c r="L30" s="165">
        <v>95.5</v>
      </c>
      <c r="M30" s="165">
        <v>92.2</v>
      </c>
      <c r="N30" s="165">
        <v>92.9</v>
      </c>
      <c r="O30" s="165">
        <v>95.5</v>
      </c>
      <c r="P30" s="304">
        <v>99.1</v>
      </c>
      <c r="Q30" s="165">
        <v>97.6</v>
      </c>
    </row>
    <row r="31" spans="1:17" ht="12.75" customHeight="1" x14ac:dyDescent="0.2">
      <c r="A31" s="126">
        <v>2015</v>
      </c>
      <c r="C31" s="165">
        <v>98.2</v>
      </c>
      <c r="D31" s="165">
        <v>98.2</v>
      </c>
      <c r="E31" s="165">
        <v>106</v>
      </c>
      <c r="F31" s="165">
        <v>99</v>
      </c>
      <c r="G31" s="165">
        <v>99.7</v>
      </c>
      <c r="H31" s="165">
        <v>99.6</v>
      </c>
      <c r="I31" s="165">
        <v>97.9</v>
      </c>
      <c r="J31" s="165">
        <v>94.7</v>
      </c>
      <c r="K31" s="165">
        <v>96.1</v>
      </c>
      <c r="L31" s="165">
        <v>98.1</v>
      </c>
      <c r="M31" s="165">
        <v>96.3</v>
      </c>
      <c r="N31" s="165">
        <v>96.7</v>
      </c>
      <c r="O31" s="165">
        <v>98</v>
      </c>
      <c r="P31" s="304">
        <v>100</v>
      </c>
      <c r="Q31" s="165">
        <v>99.1</v>
      </c>
    </row>
    <row r="32" spans="1:17" ht="12.75" customHeight="1" x14ac:dyDescent="0.2">
      <c r="A32" s="126">
        <v>2016</v>
      </c>
      <c r="C32" s="165">
        <v>100</v>
      </c>
      <c r="D32" s="165">
        <v>100</v>
      </c>
      <c r="E32" s="165">
        <v>100</v>
      </c>
      <c r="F32" s="165">
        <v>100</v>
      </c>
      <c r="G32" s="165">
        <v>100</v>
      </c>
      <c r="H32" s="165">
        <v>100</v>
      </c>
      <c r="I32" s="165">
        <v>100</v>
      </c>
      <c r="J32" s="165">
        <v>100</v>
      </c>
      <c r="K32" s="165">
        <v>100</v>
      </c>
      <c r="L32" s="165">
        <v>100</v>
      </c>
      <c r="M32" s="165">
        <v>100</v>
      </c>
      <c r="N32" s="165">
        <v>100</v>
      </c>
      <c r="O32" s="165">
        <v>100</v>
      </c>
      <c r="P32" s="304">
        <v>100</v>
      </c>
      <c r="Q32" s="165">
        <v>100</v>
      </c>
    </row>
    <row r="33" spans="1:17" ht="12.75" customHeight="1" x14ac:dyDescent="0.2">
      <c r="A33" s="126">
        <v>2017</v>
      </c>
      <c r="C33" s="165">
        <v>101.8</v>
      </c>
      <c r="D33" s="165">
        <v>102.1</v>
      </c>
      <c r="E33" s="165">
        <v>103</v>
      </c>
      <c r="F33" s="165">
        <v>101.8</v>
      </c>
      <c r="G33" s="165">
        <v>99.4</v>
      </c>
      <c r="H33" s="165">
        <v>102.5</v>
      </c>
      <c r="I33" s="165">
        <v>98.4</v>
      </c>
      <c r="J33" s="165">
        <v>103.4</v>
      </c>
      <c r="K33" s="165">
        <v>107.1</v>
      </c>
      <c r="L33" s="165">
        <v>102.1</v>
      </c>
      <c r="M33" s="165">
        <v>102.2</v>
      </c>
      <c r="N33" s="165">
        <v>104.9</v>
      </c>
      <c r="O33" s="165">
        <v>102.2</v>
      </c>
      <c r="P33" s="304">
        <v>100.6</v>
      </c>
      <c r="Q33" s="165">
        <v>101.2</v>
      </c>
    </row>
    <row r="34" spans="1:17" ht="12.75" customHeight="1" x14ac:dyDescent="0.2">
      <c r="A34" s="126">
        <v>2018</v>
      </c>
      <c r="C34" s="165">
        <v>103.2</v>
      </c>
      <c r="D34" s="165">
        <v>103.5</v>
      </c>
      <c r="E34" s="165">
        <v>100.6</v>
      </c>
      <c r="F34" s="165">
        <v>102.6</v>
      </c>
      <c r="G34" s="165">
        <v>103.7</v>
      </c>
      <c r="H34" s="165">
        <v>103.4</v>
      </c>
      <c r="I34" s="165">
        <v>97.9</v>
      </c>
      <c r="J34" s="165">
        <v>101.9</v>
      </c>
      <c r="K34" s="165">
        <v>107.4</v>
      </c>
      <c r="L34" s="165">
        <v>103.9</v>
      </c>
      <c r="M34" s="165">
        <v>105.1</v>
      </c>
      <c r="N34" s="165">
        <v>108.9</v>
      </c>
      <c r="O34" s="165">
        <v>103.8</v>
      </c>
      <c r="P34" s="304">
        <v>100.9</v>
      </c>
      <c r="Q34" s="165">
        <v>102</v>
      </c>
    </row>
    <row r="35" spans="1:17" ht="12.75" customHeight="1" x14ac:dyDescent="0.2">
      <c r="A35" s="126"/>
      <c r="C35" s="165"/>
      <c r="D35" s="305"/>
      <c r="E35" s="165"/>
      <c r="F35" s="305"/>
      <c r="G35" s="165"/>
      <c r="H35" s="305"/>
      <c r="I35" s="305"/>
      <c r="J35" s="305"/>
      <c r="K35" s="305"/>
      <c r="L35" s="305"/>
      <c r="M35" s="305"/>
      <c r="N35" s="305"/>
      <c r="O35" s="305"/>
      <c r="P35" s="305"/>
      <c r="Q35" s="306"/>
    </row>
    <row r="36" spans="1:17" ht="12.75" customHeight="1" x14ac:dyDescent="0.2">
      <c r="A36" s="126" t="s">
        <v>17</v>
      </c>
      <c r="C36" s="165"/>
      <c r="D36" s="165"/>
      <c r="E36" s="165"/>
      <c r="F36" s="165"/>
      <c r="G36" s="165"/>
      <c r="H36" s="165"/>
      <c r="I36" s="165"/>
      <c r="J36" s="165"/>
      <c r="K36" s="165"/>
      <c r="L36" s="165"/>
      <c r="M36" s="165"/>
      <c r="N36" s="165"/>
      <c r="O36" s="165"/>
      <c r="P36" s="165"/>
      <c r="Q36" s="307"/>
    </row>
    <row r="37" spans="1:17" ht="26.25" customHeight="1" x14ac:dyDescent="0.2">
      <c r="A37" s="126">
        <v>1998</v>
      </c>
      <c r="B37" s="90" t="s">
        <v>3</v>
      </c>
      <c r="C37" s="165">
        <v>69.8</v>
      </c>
      <c r="D37" s="165">
        <v>68.599999999999994</v>
      </c>
      <c r="E37" s="165">
        <v>85.2</v>
      </c>
      <c r="F37" s="165">
        <v>109.6</v>
      </c>
      <c r="G37" s="165">
        <v>213.6</v>
      </c>
      <c r="H37" s="165">
        <v>102.9</v>
      </c>
      <c r="I37" s="165">
        <v>88.1</v>
      </c>
      <c r="J37" s="165">
        <v>72.099999999999994</v>
      </c>
      <c r="K37" s="165">
        <v>79.900000000000006</v>
      </c>
      <c r="L37" s="165">
        <v>63.1</v>
      </c>
      <c r="M37" s="165">
        <v>70.099999999999994</v>
      </c>
      <c r="N37" s="165">
        <v>50.9</v>
      </c>
      <c r="O37" s="165">
        <v>57</v>
      </c>
      <c r="P37" s="304">
        <v>76.5</v>
      </c>
      <c r="Q37" s="165">
        <v>78.5</v>
      </c>
    </row>
    <row r="38" spans="1:17" ht="12.75" customHeight="1" x14ac:dyDescent="0.2">
      <c r="A38" s="126"/>
      <c r="B38" s="90" t="s">
        <v>4</v>
      </c>
      <c r="C38" s="165">
        <v>70.400000000000006</v>
      </c>
      <c r="D38" s="165">
        <v>69.400000000000006</v>
      </c>
      <c r="E38" s="165">
        <v>85.9</v>
      </c>
      <c r="F38" s="165">
        <v>109.5</v>
      </c>
      <c r="G38" s="165">
        <v>216.5</v>
      </c>
      <c r="H38" s="165">
        <v>102.5</v>
      </c>
      <c r="I38" s="165">
        <v>89.8</v>
      </c>
      <c r="J38" s="165">
        <v>71.3</v>
      </c>
      <c r="K38" s="165">
        <v>77.599999999999994</v>
      </c>
      <c r="L38" s="165">
        <v>64.2</v>
      </c>
      <c r="M38" s="165">
        <v>71</v>
      </c>
      <c r="N38" s="165">
        <v>52.7</v>
      </c>
      <c r="O38" s="165">
        <v>58.3</v>
      </c>
      <c r="P38" s="304">
        <v>77</v>
      </c>
      <c r="Q38" s="165">
        <v>79.099999999999994</v>
      </c>
    </row>
    <row r="39" spans="1:17" ht="12.75" customHeight="1" x14ac:dyDescent="0.2">
      <c r="A39" s="126"/>
      <c r="B39" s="90" t="s">
        <v>1</v>
      </c>
      <c r="C39" s="165">
        <v>71</v>
      </c>
      <c r="D39" s="165">
        <v>70.099999999999994</v>
      </c>
      <c r="E39" s="165">
        <v>86.1</v>
      </c>
      <c r="F39" s="165">
        <v>109</v>
      </c>
      <c r="G39" s="165">
        <v>214.9</v>
      </c>
      <c r="H39" s="165">
        <v>102</v>
      </c>
      <c r="I39" s="165">
        <v>91.7</v>
      </c>
      <c r="J39" s="165">
        <v>69.5</v>
      </c>
      <c r="K39" s="165">
        <v>77.599999999999994</v>
      </c>
      <c r="L39" s="165">
        <v>65.099999999999994</v>
      </c>
      <c r="M39" s="165">
        <v>72.400000000000006</v>
      </c>
      <c r="N39" s="165">
        <v>53.9</v>
      </c>
      <c r="O39" s="165">
        <v>58.8</v>
      </c>
      <c r="P39" s="304">
        <v>78</v>
      </c>
      <c r="Q39" s="165">
        <v>79.599999999999994</v>
      </c>
    </row>
    <row r="40" spans="1:17" ht="12.75" customHeight="1" x14ac:dyDescent="0.2">
      <c r="A40" s="126"/>
      <c r="B40" s="90" t="s">
        <v>2</v>
      </c>
      <c r="C40" s="165">
        <v>71.599999999999994</v>
      </c>
      <c r="D40" s="165">
        <v>70.7</v>
      </c>
      <c r="E40" s="165">
        <v>86.4</v>
      </c>
      <c r="F40" s="165">
        <v>108.9</v>
      </c>
      <c r="G40" s="165">
        <v>219.6</v>
      </c>
      <c r="H40" s="165">
        <v>101.4</v>
      </c>
      <c r="I40" s="165">
        <v>92.5</v>
      </c>
      <c r="J40" s="165">
        <v>70.7</v>
      </c>
      <c r="K40" s="165">
        <v>78.400000000000006</v>
      </c>
      <c r="L40" s="165">
        <v>65.900000000000006</v>
      </c>
      <c r="M40" s="165">
        <v>73.599999999999994</v>
      </c>
      <c r="N40" s="165">
        <v>55.9</v>
      </c>
      <c r="O40" s="165">
        <v>59.1</v>
      </c>
      <c r="P40" s="304">
        <v>78.5</v>
      </c>
      <c r="Q40" s="165">
        <v>80.3</v>
      </c>
    </row>
    <row r="41" spans="1:17" ht="26.25" customHeight="1" x14ac:dyDescent="0.2">
      <c r="A41" s="126">
        <v>1999</v>
      </c>
      <c r="B41" s="90" t="s">
        <v>3</v>
      </c>
      <c r="C41" s="165">
        <v>72</v>
      </c>
      <c r="D41" s="165">
        <v>70.900000000000006</v>
      </c>
      <c r="E41" s="165">
        <v>90.6</v>
      </c>
      <c r="F41" s="165">
        <v>108.9</v>
      </c>
      <c r="G41" s="165">
        <v>222.6</v>
      </c>
      <c r="H41" s="165">
        <v>101.3</v>
      </c>
      <c r="I41" s="165">
        <v>92.8</v>
      </c>
      <c r="J41" s="165">
        <v>69.5</v>
      </c>
      <c r="K41" s="165">
        <v>78.7</v>
      </c>
      <c r="L41" s="165">
        <v>66.2</v>
      </c>
      <c r="M41" s="165">
        <v>73.099999999999994</v>
      </c>
      <c r="N41" s="165">
        <v>56.6</v>
      </c>
      <c r="O41" s="165">
        <v>59.5</v>
      </c>
      <c r="P41" s="304">
        <v>78.599999999999994</v>
      </c>
      <c r="Q41" s="165">
        <v>80.7</v>
      </c>
    </row>
    <row r="42" spans="1:17" ht="12.75" customHeight="1" x14ac:dyDescent="0.2">
      <c r="A42" s="126"/>
      <c r="B42" s="90" t="s">
        <v>4</v>
      </c>
      <c r="C42" s="165">
        <v>72.099999999999994</v>
      </c>
      <c r="D42" s="165">
        <v>71.099999999999994</v>
      </c>
      <c r="E42" s="165">
        <v>91.3</v>
      </c>
      <c r="F42" s="165">
        <v>109.2</v>
      </c>
      <c r="G42" s="165">
        <v>220.6</v>
      </c>
      <c r="H42" s="165">
        <v>101.6</v>
      </c>
      <c r="I42" s="165">
        <v>93.8</v>
      </c>
      <c r="J42" s="165">
        <v>70.8</v>
      </c>
      <c r="K42" s="165">
        <v>78.7</v>
      </c>
      <c r="L42" s="165">
        <v>66.3</v>
      </c>
      <c r="M42" s="165">
        <v>72.3</v>
      </c>
      <c r="N42" s="165">
        <v>57.9</v>
      </c>
      <c r="O42" s="165">
        <v>59.6</v>
      </c>
      <c r="P42" s="304">
        <v>78.8</v>
      </c>
      <c r="Q42" s="165">
        <v>80.7</v>
      </c>
    </row>
    <row r="43" spans="1:17" ht="12.75" customHeight="1" x14ac:dyDescent="0.2">
      <c r="A43" s="126"/>
      <c r="B43" s="90" t="s">
        <v>1</v>
      </c>
      <c r="C43" s="165">
        <v>73.400000000000006</v>
      </c>
      <c r="D43" s="165">
        <v>72.400000000000006</v>
      </c>
      <c r="E43" s="165">
        <v>91.7</v>
      </c>
      <c r="F43" s="165">
        <v>111.5</v>
      </c>
      <c r="G43" s="165">
        <v>225.4</v>
      </c>
      <c r="H43" s="165">
        <v>103.8</v>
      </c>
      <c r="I43" s="165">
        <v>95.4</v>
      </c>
      <c r="J43" s="165">
        <v>71.900000000000006</v>
      </c>
      <c r="K43" s="165">
        <v>80</v>
      </c>
      <c r="L43" s="165">
        <v>67.5</v>
      </c>
      <c r="M43" s="165">
        <v>72.099999999999994</v>
      </c>
      <c r="N43" s="165">
        <v>61.1</v>
      </c>
      <c r="O43" s="165">
        <v>60.9</v>
      </c>
      <c r="P43" s="304">
        <v>79.5</v>
      </c>
      <c r="Q43" s="165">
        <v>82.1</v>
      </c>
    </row>
    <row r="44" spans="1:17" ht="12.75" customHeight="1" x14ac:dyDescent="0.2">
      <c r="A44" s="126"/>
      <c r="B44" s="90" t="s">
        <v>2</v>
      </c>
      <c r="C44" s="165">
        <v>74.400000000000006</v>
      </c>
      <c r="D44" s="165">
        <v>73.5</v>
      </c>
      <c r="E44" s="165">
        <v>91.8</v>
      </c>
      <c r="F44" s="165">
        <v>112.1</v>
      </c>
      <c r="G44" s="165">
        <v>224.2</v>
      </c>
      <c r="H44" s="165">
        <v>104.2</v>
      </c>
      <c r="I44" s="165">
        <v>96.6</v>
      </c>
      <c r="J44" s="165">
        <v>73.400000000000006</v>
      </c>
      <c r="K44" s="165">
        <v>80</v>
      </c>
      <c r="L44" s="165">
        <v>68.8</v>
      </c>
      <c r="M44" s="165">
        <v>72.900000000000006</v>
      </c>
      <c r="N44" s="165">
        <v>62.3</v>
      </c>
      <c r="O44" s="165">
        <v>62.6</v>
      </c>
      <c r="P44" s="304">
        <v>80.2</v>
      </c>
      <c r="Q44" s="165">
        <v>83.1</v>
      </c>
    </row>
    <row r="45" spans="1:17" ht="26.25" customHeight="1" x14ac:dyDescent="0.2">
      <c r="A45" s="126">
        <v>2000</v>
      </c>
      <c r="B45" s="90" t="s">
        <v>3</v>
      </c>
      <c r="C45" s="165">
        <v>75</v>
      </c>
      <c r="D45" s="165">
        <v>74.2</v>
      </c>
      <c r="E45" s="165">
        <v>92.3</v>
      </c>
      <c r="F45" s="165">
        <v>112.2</v>
      </c>
      <c r="G45" s="165">
        <v>226.1</v>
      </c>
      <c r="H45" s="165">
        <v>104.5</v>
      </c>
      <c r="I45" s="165">
        <v>96</v>
      </c>
      <c r="J45" s="165">
        <v>71.400000000000006</v>
      </c>
      <c r="K45" s="165">
        <v>81.3</v>
      </c>
      <c r="L45" s="165">
        <v>69.5</v>
      </c>
      <c r="M45" s="165">
        <v>72.900000000000006</v>
      </c>
      <c r="N45" s="165">
        <v>65.099999999999994</v>
      </c>
      <c r="O45" s="165">
        <v>62.6</v>
      </c>
      <c r="P45" s="304">
        <v>81.400000000000006</v>
      </c>
      <c r="Q45" s="165">
        <v>83.8</v>
      </c>
    </row>
    <row r="46" spans="1:17" ht="12.75" customHeight="1" x14ac:dyDescent="0.2">
      <c r="A46" s="126"/>
      <c r="B46" s="90" t="s">
        <v>4</v>
      </c>
      <c r="C46" s="165">
        <v>75.5</v>
      </c>
      <c r="D46" s="165">
        <v>74.599999999999994</v>
      </c>
      <c r="E46" s="165">
        <v>92.8</v>
      </c>
      <c r="F46" s="165">
        <v>112.6</v>
      </c>
      <c r="G46" s="165">
        <v>218.5</v>
      </c>
      <c r="H46" s="165">
        <v>104.9</v>
      </c>
      <c r="I46" s="165">
        <v>100.1</v>
      </c>
      <c r="J46" s="165">
        <v>71.599999999999994</v>
      </c>
      <c r="K46" s="165">
        <v>80.3</v>
      </c>
      <c r="L46" s="165">
        <v>69.900000000000006</v>
      </c>
      <c r="M46" s="165">
        <v>72.3</v>
      </c>
      <c r="N46" s="165">
        <v>67.2</v>
      </c>
      <c r="O46" s="165">
        <v>63.1</v>
      </c>
      <c r="P46" s="304">
        <v>81.400000000000006</v>
      </c>
      <c r="Q46" s="165">
        <v>84.2</v>
      </c>
    </row>
    <row r="47" spans="1:17" ht="12.75" customHeight="1" x14ac:dyDescent="0.2">
      <c r="A47" s="126"/>
      <c r="B47" s="90" t="s">
        <v>1</v>
      </c>
      <c r="C47" s="165">
        <v>75.7</v>
      </c>
      <c r="D47" s="165">
        <v>74.8</v>
      </c>
      <c r="E47" s="165">
        <v>93.4</v>
      </c>
      <c r="F47" s="165">
        <v>112.3</v>
      </c>
      <c r="G47" s="165">
        <v>212.5</v>
      </c>
      <c r="H47" s="165">
        <v>104.8</v>
      </c>
      <c r="I47" s="165">
        <v>100</v>
      </c>
      <c r="J47" s="165">
        <v>73.099999999999994</v>
      </c>
      <c r="K47" s="165">
        <v>78.5</v>
      </c>
      <c r="L47" s="165">
        <v>70.2</v>
      </c>
      <c r="M47" s="165">
        <v>71.599999999999994</v>
      </c>
      <c r="N47" s="165">
        <v>69</v>
      </c>
      <c r="O47" s="165">
        <v>63.5</v>
      </c>
      <c r="P47" s="304">
        <v>81.2</v>
      </c>
      <c r="Q47" s="165">
        <v>84.3</v>
      </c>
    </row>
    <row r="48" spans="1:17" ht="12.75" customHeight="1" x14ac:dyDescent="0.2">
      <c r="A48" s="126"/>
      <c r="B48" s="90" t="s">
        <v>2</v>
      </c>
      <c r="C48" s="165">
        <v>75.8</v>
      </c>
      <c r="D48" s="165">
        <v>74.900000000000006</v>
      </c>
      <c r="E48" s="165">
        <v>91.8</v>
      </c>
      <c r="F48" s="165">
        <v>112.6</v>
      </c>
      <c r="G48" s="165">
        <v>204.8</v>
      </c>
      <c r="H48" s="165">
        <v>105.8</v>
      </c>
      <c r="I48" s="165">
        <v>99.5</v>
      </c>
      <c r="J48" s="165">
        <v>73</v>
      </c>
      <c r="K48" s="165">
        <v>80</v>
      </c>
      <c r="L48" s="165">
        <v>70.2</v>
      </c>
      <c r="M48" s="165">
        <v>71.400000000000006</v>
      </c>
      <c r="N48" s="165">
        <v>69</v>
      </c>
      <c r="O48" s="165">
        <v>63.5</v>
      </c>
      <c r="P48" s="304">
        <v>81</v>
      </c>
      <c r="Q48" s="165">
        <v>84.4</v>
      </c>
    </row>
    <row r="49" spans="1:17" ht="26.25" customHeight="1" x14ac:dyDescent="0.2">
      <c r="A49" s="126">
        <v>2001</v>
      </c>
      <c r="B49" s="90" t="s">
        <v>3</v>
      </c>
      <c r="C49" s="165">
        <v>76.8</v>
      </c>
      <c r="D49" s="165">
        <v>75.900000000000006</v>
      </c>
      <c r="E49" s="165">
        <v>87</v>
      </c>
      <c r="F49" s="165">
        <v>112.1</v>
      </c>
      <c r="G49" s="165">
        <v>201</v>
      </c>
      <c r="H49" s="165">
        <v>105.3</v>
      </c>
      <c r="I49" s="165">
        <v>104.1</v>
      </c>
      <c r="J49" s="165">
        <v>72.400000000000006</v>
      </c>
      <c r="K49" s="165">
        <v>79.8</v>
      </c>
      <c r="L49" s="165">
        <v>71.5</v>
      </c>
      <c r="M49" s="165">
        <v>73.3</v>
      </c>
      <c r="N49" s="165">
        <v>69.900000000000006</v>
      </c>
      <c r="O49" s="165">
        <v>65.099999999999994</v>
      </c>
      <c r="P49" s="304">
        <v>81.8</v>
      </c>
      <c r="Q49" s="165">
        <v>85.4</v>
      </c>
    </row>
    <row r="50" spans="1:17" ht="12.75" customHeight="1" x14ac:dyDescent="0.2">
      <c r="A50" s="126"/>
      <c r="B50" s="90" t="s">
        <v>4</v>
      </c>
      <c r="C50" s="165">
        <v>77.400000000000006</v>
      </c>
      <c r="D50" s="165">
        <v>76.5</v>
      </c>
      <c r="E50" s="165">
        <v>86.2</v>
      </c>
      <c r="F50" s="165">
        <v>110.7</v>
      </c>
      <c r="G50" s="165">
        <v>204.5</v>
      </c>
      <c r="H50" s="165">
        <v>103.4</v>
      </c>
      <c r="I50" s="165">
        <v>103.1</v>
      </c>
      <c r="J50" s="165">
        <v>73.400000000000006</v>
      </c>
      <c r="K50" s="165">
        <v>81.599999999999994</v>
      </c>
      <c r="L50" s="165">
        <v>72.400000000000006</v>
      </c>
      <c r="M50" s="165">
        <v>74.099999999999994</v>
      </c>
      <c r="N50" s="165">
        <v>70.8</v>
      </c>
      <c r="O50" s="165">
        <v>65.900000000000006</v>
      </c>
      <c r="P50" s="304">
        <v>83</v>
      </c>
      <c r="Q50" s="165">
        <v>86</v>
      </c>
    </row>
    <row r="51" spans="1:17" ht="12.75" customHeight="1" x14ac:dyDescent="0.2">
      <c r="A51" s="126"/>
      <c r="B51" s="90" t="s">
        <v>1</v>
      </c>
      <c r="C51" s="165">
        <v>78</v>
      </c>
      <c r="D51" s="165">
        <v>77</v>
      </c>
      <c r="E51" s="165">
        <v>87.6</v>
      </c>
      <c r="F51" s="165">
        <v>110.7</v>
      </c>
      <c r="G51" s="165">
        <v>206.5</v>
      </c>
      <c r="H51" s="165">
        <v>103.4</v>
      </c>
      <c r="I51" s="165">
        <v>102</v>
      </c>
      <c r="J51" s="165">
        <v>72.400000000000006</v>
      </c>
      <c r="K51" s="165">
        <v>81.400000000000006</v>
      </c>
      <c r="L51" s="165">
        <v>73</v>
      </c>
      <c r="M51" s="165">
        <v>75.7</v>
      </c>
      <c r="N51" s="165">
        <v>71</v>
      </c>
      <c r="O51" s="165">
        <v>66.400000000000006</v>
      </c>
      <c r="P51" s="304">
        <v>83</v>
      </c>
      <c r="Q51" s="165">
        <v>86.6</v>
      </c>
    </row>
    <row r="52" spans="1:17" ht="12.75" customHeight="1" x14ac:dyDescent="0.2">
      <c r="A52" s="126"/>
      <c r="B52" s="90" t="s">
        <v>2</v>
      </c>
      <c r="C52" s="165">
        <v>78.3</v>
      </c>
      <c r="D52" s="165">
        <v>77.3</v>
      </c>
      <c r="E52" s="165">
        <v>88.5</v>
      </c>
      <c r="F52" s="165">
        <v>109.2</v>
      </c>
      <c r="G52" s="165">
        <v>205.8</v>
      </c>
      <c r="H52" s="165">
        <v>101.7</v>
      </c>
      <c r="I52" s="165">
        <v>100.3</v>
      </c>
      <c r="J52" s="165">
        <v>73.7</v>
      </c>
      <c r="K52" s="165">
        <v>83</v>
      </c>
      <c r="L52" s="165">
        <v>73.5</v>
      </c>
      <c r="M52" s="165">
        <v>77.400000000000006</v>
      </c>
      <c r="N52" s="165">
        <v>71.099999999999994</v>
      </c>
      <c r="O52" s="165">
        <v>66.2</v>
      </c>
      <c r="P52" s="304">
        <v>84.1</v>
      </c>
      <c r="Q52" s="165">
        <v>86.9</v>
      </c>
    </row>
    <row r="53" spans="1:17" ht="26.25" customHeight="1" x14ac:dyDescent="0.2">
      <c r="A53" s="126">
        <v>2002</v>
      </c>
      <c r="B53" s="90" t="s">
        <v>3</v>
      </c>
      <c r="C53" s="165">
        <v>78.7</v>
      </c>
      <c r="D53" s="165">
        <v>77.599999999999994</v>
      </c>
      <c r="E53" s="165">
        <v>99.7</v>
      </c>
      <c r="F53" s="165">
        <v>109.6</v>
      </c>
      <c r="G53" s="165">
        <v>204.9</v>
      </c>
      <c r="H53" s="165">
        <v>102</v>
      </c>
      <c r="I53" s="165">
        <v>99.9</v>
      </c>
      <c r="J53" s="165">
        <v>75.8</v>
      </c>
      <c r="K53" s="165">
        <v>83.9</v>
      </c>
      <c r="L53" s="165">
        <v>73.5</v>
      </c>
      <c r="M53" s="165">
        <v>77.599999999999994</v>
      </c>
      <c r="N53" s="165">
        <v>72.099999999999994</v>
      </c>
      <c r="O53" s="165">
        <v>65.900000000000006</v>
      </c>
      <c r="P53" s="304">
        <v>84.1</v>
      </c>
      <c r="Q53" s="165">
        <v>87.2</v>
      </c>
    </row>
    <row r="54" spans="1:17" ht="12.75" customHeight="1" x14ac:dyDescent="0.2">
      <c r="A54" s="126"/>
      <c r="B54" s="90" t="s">
        <v>4</v>
      </c>
      <c r="C54" s="165">
        <v>79.2</v>
      </c>
      <c r="D54" s="165">
        <v>78</v>
      </c>
      <c r="E54" s="165">
        <v>99.7</v>
      </c>
      <c r="F54" s="165">
        <v>109.2</v>
      </c>
      <c r="G54" s="165">
        <v>210.3</v>
      </c>
      <c r="H54" s="165">
        <v>100.8</v>
      </c>
      <c r="I54" s="165">
        <v>101.6</v>
      </c>
      <c r="J54" s="165">
        <v>76</v>
      </c>
      <c r="K54" s="165">
        <v>84.4</v>
      </c>
      <c r="L54" s="165">
        <v>74.2</v>
      </c>
      <c r="M54" s="165">
        <v>78.2</v>
      </c>
      <c r="N54" s="165">
        <v>71.8</v>
      </c>
      <c r="O54" s="165">
        <v>66.8</v>
      </c>
      <c r="P54" s="304">
        <v>85.2</v>
      </c>
      <c r="Q54" s="165">
        <v>87.7</v>
      </c>
    </row>
    <row r="55" spans="1:17" ht="12.75" customHeight="1" x14ac:dyDescent="0.2">
      <c r="A55" s="126"/>
      <c r="B55" s="90" t="s">
        <v>225</v>
      </c>
      <c r="C55" s="165">
        <v>79.8</v>
      </c>
      <c r="D55" s="165">
        <v>78.8</v>
      </c>
      <c r="E55" s="165">
        <v>98</v>
      </c>
      <c r="F55" s="165">
        <v>109.2</v>
      </c>
      <c r="G55" s="165">
        <v>194.5</v>
      </c>
      <c r="H55" s="165">
        <v>101.8</v>
      </c>
      <c r="I55" s="165">
        <v>104.9</v>
      </c>
      <c r="J55" s="165">
        <v>76.5</v>
      </c>
      <c r="K55" s="165">
        <v>87.4</v>
      </c>
      <c r="L55" s="165">
        <v>74.8</v>
      </c>
      <c r="M55" s="165">
        <v>79.3</v>
      </c>
      <c r="N55" s="165">
        <v>72.400000000000006</v>
      </c>
      <c r="O55" s="165">
        <v>67</v>
      </c>
      <c r="P55" s="304">
        <v>85.8</v>
      </c>
      <c r="Q55" s="165">
        <v>88.2</v>
      </c>
    </row>
    <row r="56" spans="1:17" ht="12.75" customHeight="1" x14ac:dyDescent="0.2">
      <c r="A56" s="126"/>
      <c r="B56" s="90" t="s">
        <v>2</v>
      </c>
      <c r="C56" s="165">
        <v>80.5</v>
      </c>
      <c r="D56" s="165">
        <v>79.400000000000006</v>
      </c>
      <c r="E56" s="165">
        <v>96.9</v>
      </c>
      <c r="F56" s="165">
        <v>108.6</v>
      </c>
      <c r="G56" s="165">
        <v>203.5</v>
      </c>
      <c r="H56" s="165">
        <v>100.1</v>
      </c>
      <c r="I56" s="165">
        <v>106.5</v>
      </c>
      <c r="J56" s="165">
        <v>77.099999999999994</v>
      </c>
      <c r="K56" s="165">
        <v>88.8</v>
      </c>
      <c r="L56" s="165">
        <v>75.599999999999994</v>
      </c>
      <c r="M56" s="165">
        <v>80.099999999999994</v>
      </c>
      <c r="N56" s="165">
        <v>73.099999999999994</v>
      </c>
      <c r="O56" s="165">
        <v>67.900000000000006</v>
      </c>
      <c r="P56" s="304">
        <v>86.5</v>
      </c>
      <c r="Q56" s="165">
        <v>88.9</v>
      </c>
    </row>
    <row r="57" spans="1:17" ht="26.25" customHeight="1" x14ac:dyDescent="0.2">
      <c r="A57" s="126">
        <v>2003</v>
      </c>
      <c r="B57" s="90" t="s">
        <v>3</v>
      </c>
      <c r="C57" s="165">
        <v>81.099999999999994</v>
      </c>
      <c r="D57" s="165">
        <v>80</v>
      </c>
      <c r="E57" s="165">
        <v>95</v>
      </c>
      <c r="F57" s="165">
        <v>108.1</v>
      </c>
      <c r="G57" s="165">
        <v>202.2</v>
      </c>
      <c r="H57" s="165">
        <v>99.9</v>
      </c>
      <c r="I57" s="165">
        <v>99.9</v>
      </c>
      <c r="J57" s="165">
        <v>80.2</v>
      </c>
      <c r="K57" s="165">
        <v>86.8</v>
      </c>
      <c r="L57" s="165">
        <v>76.599999999999994</v>
      </c>
      <c r="M57" s="165">
        <v>79.2</v>
      </c>
      <c r="N57" s="165">
        <v>75.3</v>
      </c>
      <c r="O57" s="165">
        <v>69.400000000000006</v>
      </c>
      <c r="P57" s="304">
        <v>87.1</v>
      </c>
      <c r="Q57" s="165">
        <v>89.4</v>
      </c>
    </row>
    <row r="58" spans="1:17" ht="12.75" customHeight="1" x14ac:dyDescent="0.2">
      <c r="A58" s="126"/>
      <c r="B58" s="90" t="s">
        <v>4</v>
      </c>
      <c r="C58" s="165">
        <v>81.8</v>
      </c>
      <c r="D58" s="165">
        <v>81</v>
      </c>
      <c r="E58" s="165">
        <v>95.2</v>
      </c>
      <c r="F58" s="165">
        <v>107.9</v>
      </c>
      <c r="G58" s="165">
        <v>191.5</v>
      </c>
      <c r="H58" s="165">
        <v>100.2</v>
      </c>
      <c r="I58" s="165">
        <v>103.7</v>
      </c>
      <c r="J58" s="165">
        <v>80</v>
      </c>
      <c r="K58" s="165">
        <v>89.1</v>
      </c>
      <c r="L58" s="165">
        <v>77.5</v>
      </c>
      <c r="M58" s="165">
        <v>80.7</v>
      </c>
      <c r="N58" s="165">
        <v>76.7</v>
      </c>
      <c r="O58" s="165">
        <v>70.3</v>
      </c>
      <c r="P58" s="304">
        <v>87.6</v>
      </c>
      <c r="Q58" s="165">
        <v>90.1</v>
      </c>
    </row>
    <row r="59" spans="1:17" ht="12.75" customHeight="1" x14ac:dyDescent="0.2">
      <c r="A59" s="126"/>
      <c r="B59" s="90" t="s">
        <v>1</v>
      </c>
      <c r="C59" s="165">
        <v>82.7</v>
      </c>
      <c r="D59" s="165">
        <v>81.7</v>
      </c>
      <c r="E59" s="165">
        <v>94.1</v>
      </c>
      <c r="F59" s="165">
        <v>108.7</v>
      </c>
      <c r="G59" s="165">
        <v>189.5</v>
      </c>
      <c r="H59" s="165">
        <v>100.8</v>
      </c>
      <c r="I59" s="165">
        <v>107.7</v>
      </c>
      <c r="J59" s="165">
        <v>81.3</v>
      </c>
      <c r="K59" s="165">
        <v>91.4</v>
      </c>
      <c r="L59" s="165">
        <v>78.099999999999994</v>
      </c>
      <c r="M59" s="165">
        <v>81.599999999999994</v>
      </c>
      <c r="N59" s="165">
        <v>75.8</v>
      </c>
      <c r="O59" s="165">
        <v>71.099999999999994</v>
      </c>
      <c r="P59" s="304">
        <v>88.2</v>
      </c>
      <c r="Q59" s="165">
        <v>90.9</v>
      </c>
    </row>
    <row r="60" spans="1:17" ht="12.75" customHeight="1" x14ac:dyDescent="0.2">
      <c r="A60" s="126"/>
      <c r="B60" s="90" t="s">
        <v>2</v>
      </c>
      <c r="C60" s="165">
        <v>83.3</v>
      </c>
      <c r="D60" s="165">
        <v>82.4</v>
      </c>
      <c r="E60" s="165">
        <v>93.3</v>
      </c>
      <c r="F60" s="165">
        <v>109.3</v>
      </c>
      <c r="G60" s="165">
        <v>187</v>
      </c>
      <c r="H60" s="165">
        <v>101.8</v>
      </c>
      <c r="I60" s="165">
        <v>109.1</v>
      </c>
      <c r="J60" s="165">
        <v>80.2</v>
      </c>
      <c r="K60" s="165">
        <v>93.8</v>
      </c>
      <c r="L60" s="165">
        <v>78.599999999999994</v>
      </c>
      <c r="M60" s="165">
        <v>81.599999999999994</v>
      </c>
      <c r="N60" s="165">
        <v>77</v>
      </c>
      <c r="O60" s="165">
        <v>72.099999999999994</v>
      </c>
      <c r="P60" s="304">
        <v>87.9</v>
      </c>
      <c r="Q60" s="165">
        <v>91.6</v>
      </c>
    </row>
    <row r="61" spans="1:17" ht="26.25" customHeight="1" x14ac:dyDescent="0.2">
      <c r="A61" s="126">
        <v>2004</v>
      </c>
      <c r="B61" s="90" t="s">
        <v>3</v>
      </c>
      <c r="C61" s="165">
        <v>83.8</v>
      </c>
      <c r="D61" s="165">
        <v>82.8</v>
      </c>
      <c r="E61" s="165">
        <v>93.7</v>
      </c>
      <c r="F61" s="165">
        <v>109.7</v>
      </c>
      <c r="G61" s="165">
        <v>182</v>
      </c>
      <c r="H61" s="165">
        <v>102.7</v>
      </c>
      <c r="I61" s="165">
        <v>108.4</v>
      </c>
      <c r="J61" s="165">
        <v>80.5</v>
      </c>
      <c r="K61" s="165">
        <v>96.9</v>
      </c>
      <c r="L61" s="165">
        <v>78.8</v>
      </c>
      <c r="M61" s="165">
        <v>83</v>
      </c>
      <c r="N61" s="165">
        <v>77.099999999999994</v>
      </c>
      <c r="O61" s="165">
        <v>71.900000000000006</v>
      </c>
      <c r="P61" s="304">
        <v>88.1</v>
      </c>
      <c r="Q61" s="165">
        <v>91.9</v>
      </c>
    </row>
    <row r="62" spans="1:17" ht="12.75" customHeight="1" x14ac:dyDescent="0.2">
      <c r="A62" s="126"/>
      <c r="B62" s="90" t="s">
        <v>4</v>
      </c>
      <c r="C62" s="165">
        <v>84.1</v>
      </c>
      <c r="D62" s="165">
        <v>83.2</v>
      </c>
      <c r="E62" s="165">
        <v>92.5</v>
      </c>
      <c r="F62" s="165">
        <v>110</v>
      </c>
      <c r="G62" s="165">
        <v>182.2</v>
      </c>
      <c r="H62" s="165">
        <v>102.9</v>
      </c>
      <c r="I62" s="165">
        <v>107</v>
      </c>
      <c r="J62" s="165">
        <v>83.6</v>
      </c>
      <c r="K62" s="165">
        <v>95.2</v>
      </c>
      <c r="L62" s="165">
        <v>79.3</v>
      </c>
      <c r="M62" s="165">
        <v>83.3</v>
      </c>
      <c r="N62" s="165">
        <v>77.599999999999994</v>
      </c>
      <c r="O62" s="165">
        <v>72.5</v>
      </c>
      <c r="P62" s="304">
        <v>88.6</v>
      </c>
      <c r="Q62" s="165">
        <v>92.2</v>
      </c>
    </row>
    <row r="63" spans="1:17" ht="12.75" customHeight="1" x14ac:dyDescent="0.2">
      <c r="A63" s="126"/>
      <c r="B63" s="90" t="s">
        <v>1</v>
      </c>
      <c r="C63" s="165">
        <v>84.3</v>
      </c>
      <c r="D63" s="165">
        <v>83.3</v>
      </c>
      <c r="E63" s="165">
        <v>92.3</v>
      </c>
      <c r="F63" s="165">
        <v>108.2</v>
      </c>
      <c r="G63" s="165">
        <v>175.8</v>
      </c>
      <c r="H63" s="165">
        <v>101.4</v>
      </c>
      <c r="I63" s="165">
        <v>106.4</v>
      </c>
      <c r="J63" s="165">
        <v>81.400000000000006</v>
      </c>
      <c r="K63" s="165">
        <v>94.6</v>
      </c>
      <c r="L63" s="165">
        <v>79.7</v>
      </c>
      <c r="M63" s="165">
        <v>83.2</v>
      </c>
      <c r="N63" s="165">
        <v>79</v>
      </c>
      <c r="O63" s="165">
        <v>73.099999999999994</v>
      </c>
      <c r="P63" s="304">
        <v>88.2</v>
      </c>
      <c r="Q63" s="165">
        <v>92.1</v>
      </c>
    </row>
    <row r="64" spans="1:17" ht="12.75" customHeight="1" x14ac:dyDescent="0.2">
      <c r="A64" s="126"/>
      <c r="B64" s="90" t="s">
        <v>2</v>
      </c>
      <c r="C64" s="165">
        <v>84.5</v>
      </c>
      <c r="D64" s="165">
        <v>83.5</v>
      </c>
      <c r="E64" s="165">
        <v>90.4</v>
      </c>
      <c r="F64" s="165">
        <v>109</v>
      </c>
      <c r="G64" s="165">
        <v>173.6</v>
      </c>
      <c r="H64" s="165">
        <v>102.8</v>
      </c>
      <c r="I64" s="165">
        <v>104.9</v>
      </c>
      <c r="J64" s="165">
        <v>81.400000000000006</v>
      </c>
      <c r="K64" s="165">
        <v>93.6</v>
      </c>
      <c r="L64" s="165">
        <v>79.900000000000006</v>
      </c>
      <c r="M64" s="165">
        <v>82.8</v>
      </c>
      <c r="N64" s="165">
        <v>79.8</v>
      </c>
      <c r="O64" s="165">
        <v>73.5</v>
      </c>
      <c r="P64" s="304">
        <v>88.3</v>
      </c>
      <c r="Q64" s="165">
        <v>92.2</v>
      </c>
    </row>
    <row r="65" spans="1:17" ht="26.25" customHeight="1" x14ac:dyDescent="0.2">
      <c r="A65" s="126">
        <v>2005</v>
      </c>
      <c r="B65" s="90" t="s">
        <v>3</v>
      </c>
      <c r="C65" s="165">
        <v>85.3</v>
      </c>
      <c r="D65" s="165">
        <v>84.4</v>
      </c>
      <c r="E65" s="165">
        <v>100.6</v>
      </c>
      <c r="F65" s="165">
        <v>108.2</v>
      </c>
      <c r="G65" s="165">
        <v>169.6</v>
      </c>
      <c r="H65" s="165">
        <v>101.8</v>
      </c>
      <c r="I65" s="165">
        <v>105.9</v>
      </c>
      <c r="J65" s="165">
        <v>84</v>
      </c>
      <c r="K65" s="165">
        <v>94.3</v>
      </c>
      <c r="L65" s="165">
        <v>80.900000000000006</v>
      </c>
      <c r="M65" s="165">
        <v>82.4</v>
      </c>
      <c r="N65" s="165">
        <v>80.7</v>
      </c>
      <c r="O65" s="165">
        <v>74.599999999999994</v>
      </c>
      <c r="P65" s="304">
        <v>89.8</v>
      </c>
      <c r="Q65" s="165">
        <v>92.9</v>
      </c>
    </row>
    <row r="66" spans="1:17" ht="12.75" customHeight="1" x14ac:dyDescent="0.2">
      <c r="A66" s="126"/>
      <c r="B66" s="90" t="s">
        <v>4</v>
      </c>
      <c r="C66" s="165">
        <v>86.2</v>
      </c>
      <c r="D66" s="165">
        <v>85.4</v>
      </c>
      <c r="E66" s="165">
        <v>99.6</v>
      </c>
      <c r="F66" s="165">
        <v>109.4</v>
      </c>
      <c r="G66" s="165">
        <v>170.2</v>
      </c>
      <c r="H66" s="165">
        <v>102.9</v>
      </c>
      <c r="I66" s="165">
        <v>107.5</v>
      </c>
      <c r="J66" s="165">
        <v>85.6</v>
      </c>
      <c r="K66" s="165">
        <v>93.6</v>
      </c>
      <c r="L66" s="165">
        <v>82</v>
      </c>
      <c r="M66" s="165">
        <v>82.5</v>
      </c>
      <c r="N66" s="165">
        <v>80.8</v>
      </c>
      <c r="O66" s="165">
        <v>76.099999999999994</v>
      </c>
      <c r="P66" s="304">
        <v>91.9</v>
      </c>
      <c r="Q66" s="165">
        <v>93.7</v>
      </c>
    </row>
    <row r="67" spans="1:17" ht="12.75" customHeight="1" x14ac:dyDescent="0.2">
      <c r="A67" s="126"/>
      <c r="B67" s="90" t="s">
        <v>1</v>
      </c>
      <c r="C67" s="165">
        <v>87.2</v>
      </c>
      <c r="D67" s="165">
        <v>86.7</v>
      </c>
      <c r="E67" s="165">
        <v>99.8</v>
      </c>
      <c r="F67" s="165">
        <v>107.9</v>
      </c>
      <c r="G67" s="165">
        <v>157.69999999999999</v>
      </c>
      <c r="H67" s="165">
        <v>102.5</v>
      </c>
      <c r="I67" s="165">
        <v>105.5</v>
      </c>
      <c r="J67" s="165">
        <v>85.9</v>
      </c>
      <c r="K67" s="165">
        <v>91.7</v>
      </c>
      <c r="L67" s="165">
        <v>83.8</v>
      </c>
      <c r="M67" s="165">
        <v>82.8</v>
      </c>
      <c r="N67" s="165">
        <v>83.1</v>
      </c>
      <c r="O67" s="165">
        <v>78.400000000000006</v>
      </c>
      <c r="P67" s="304">
        <v>93.3</v>
      </c>
      <c r="Q67" s="165">
        <v>94.7</v>
      </c>
    </row>
    <row r="68" spans="1:17" ht="12.75" customHeight="1" x14ac:dyDescent="0.2">
      <c r="A68" s="126"/>
      <c r="B68" s="90" t="s">
        <v>2</v>
      </c>
      <c r="C68" s="165">
        <v>88.5</v>
      </c>
      <c r="D68" s="165">
        <v>88.3</v>
      </c>
      <c r="E68" s="165">
        <v>98.1</v>
      </c>
      <c r="F68" s="165">
        <v>108.5</v>
      </c>
      <c r="G68" s="165">
        <v>160.69999999999999</v>
      </c>
      <c r="H68" s="165">
        <v>102.6</v>
      </c>
      <c r="I68" s="165">
        <v>107</v>
      </c>
      <c r="J68" s="165">
        <v>86.3</v>
      </c>
      <c r="K68" s="165">
        <v>91.5</v>
      </c>
      <c r="L68" s="165">
        <v>85.6</v>
      </c>
      <c r="M68" s="165">
        <v>84.1</v>
      </c>
      <c r="N68" s="165">
        <v>85.3</v>
      </c>
      <c r="O68" s="165">
        <v>80.599999999999994</v>
      </c>
      <c r="P68" s="304">
        <v>94.4</v>
      </c>
      <c r="Q68" s="165">
        <v>95.9</v>
      </c>
    </row>
    <row r="69" spans="1:17" ht="26.25" customHeight="1" x14ac:dyDescent="0.2">
      <c r="A69" s="126">
        <v>2006</v>
      </c>
      <c r="B69" s="90" t="s">
        <v>3</v>
      </c>
      <c r="C69" s="165">
        <v>88.8</v>
      </c>
      <c r="D69" s="165">
        <v>88.3</v>
      </c>
      <c r="E69" s="165">
        <v>94.4</v>
      </c>
      <c r="F69" s="165">
        <v>109.4</v>
      </c>
      <c r="G69" s="165">
        <v>165.2</v>
      </c>
      <c r="H69" s="165">
        <v>103.5</v>
      </c>
      <c r="I69" s="165">
        <v>110.6</v>
      </c>
      <c r="J69" s="165">
        <v>83</v>
      </c>
      <c r="K69" s="165">
        <v>92.4</v>
      </c>
      <c r="L69" s="165">
        <v>85.5</v>
      </c>
      <c r="M69" s="165">
        <v>85.4</v>
      </c>
      <c r="N69" s="165">
        <v>83.8</v>
      </c>
      <c r="O69" s="165">
        <v>80.7</v>
      </c>
      <c r="P69" s="304">
        <v>94</v>
      </c>
      <c r="Q69" s="165">
        <v>96</v>
      </c>
    </row>
    <row r="70" spans="1:17" ht="12.75" customHeight="1" x14ac:dyDescent="0.2">
      <c r="A70" s="126"/>
      <c r="B70" s="90" t="s">
        <v>4</v>
      </c>
      <c r="C70" s="165">
        <v>89</v>
      </c>
      <c r="D70" s="165">
        <v>88.4</v>
      </c>
      <c r="E70" s="165">
        <v>93.1</v>
      </c>
      <c r="F70" s="165">
        <v>108.9</v>
      </c>
      <c r="G70" s="165">
        <v>154.19999999999999</v>
      </c>
      <c r="H70" s="165">
        <v>104.4</v>
      </c>
      <c r="I70" s="165">
        <v>105.6</v>
      </c>
      <c r="J70" s="165">
        <v>84.2</v>
      </c>
      <c r="K70" s="165">
        <v>93.1</v>
      </c>
      <c r="L70" s="165">
        <v>85.6</v>
      </c>
      <c r="M70" s="165">
        <v>86</v>
      </c>
      <c r="N70" s="165">
        <v>84.4</v>
      </c>
      <c r="O70" s="165">
        <v>80.8</v>
      </c>
      <c r="P70" s="304">
        <v>93.2</v>
      </c>
      <c r="Q70" s="165">
        <v>96.1</v>
      </c>
    </row>
    <row r="71" spans="1:17" ht="12.75" customHeight="1" x14ac:dyDescent="0.2">
      <c r="A71" s="126"/>
      <c r="B71" s="90" t="s">
        <v>1</v>
      </c>
      <c r="C71" s="165">
        <v>89</v>
      </c>
      <c r="D71" s="165">
        <v>88.4</v>
      </c>
      <c r="E71" s="165">
        <v>94.3</v>
      </c>
      <c r="F71" s="165">
        <v>109.1</v>
      </c>
      <c r="G71" s="165">
        <v>153</v>
      </c>
      <c r="H71" s="165">
        <v>105.1</v>
      </c>
      <c r="I71" s="165">
        <v>104.1</v>
      </c>
      <c r="J71" s="165">
        <v>83.2</v>
      </c>
      <c r="K71" s="165">
        <v>93.4</v>
      </c>
      <c r="L71" s="165">
        <v>85.5</v>
      </c>
      <c r="M71" s="165">
        <v>85.9</v>
      </c>
      <c r="N71" s="165">
        <v>83.9</v>
      </c>
      <c r="O71" s="165">
        <v>81.099999999999994</v>
      </c>
      <c r="P71" s="304">
        <v>93</v>
      </c>
      <c r="Q71" s="165">
        <v>95.9</v>
      </c>
    </row>
    <row r="72" spans="1:17" ht="12.75" customHeight="1" x14ac:dyDescent="0.2">
      <c r="A72" s="126"/>
      <c r="B72" s="90" t="s">
        <v>2</v>
      </c>
      <c r="C72" s="165">
        <v>89.3</v>
      </c>
      <c r="D72" s="165">
        <v>88.8</v>
      </c>
      <c r="E72" s="165">
        <v>92.4</v>
      </c>
      <c r="F72" s="165">
        <v>109.2</v>
      </c>
      <c r="G72" s="165">
        <v>149.19999999999999</v>
      </c>
      <c r="H72" s="165">
        <v>105.7</v>
      </c>
      <c r="I72" s="165">
        <v>103.9</v>
      </c>
      <c r="J72" s="165">
        <v>84.4</v>
      </c>
      <c r="K72" s="165">
        <v>95.1</v>
      </c>
      <c r="L72" s="165">
        <v>85.8</v>
      </c>
      <c r="M72" s="165">
        <v>86.5</v>
      </c>
      <c r="N72" s="165">
        <v>83.9</v>
      </c>
      <c r="O72" s="165">
        <v>81.5</v>
      </c>
      <c r="P72" s="304">
        <v>92.8</v>
      </c>
      <c r="Q72" s="165">
        <v>96.1</v>
      </c>
    </row>
    <row r="73" spans="1:17" ht="26.25" customHeight="1" x14ac:dyDescent="0.2">
      <c r="A73" s="126">
        <v>2007</v>
      </c>
      <c r="B73" s="90" t="s">
        <v>3</v>
      </c>
      <c r="C73" s="165">
        <v>90.2</v>
      </c>
      <c r="D73" s="165">
        <v>89.7</v>
      </c>
      <c r="E73" s="165">
        <v>90</v>
      </c>
      <c r="F73" s="165">
        <v>109.5</v>
      </c>
      <c r="G73" s="165">
        <v>151.80000000000001</v>
      </c>
      <c r="H73" s="165">
        <v>105.3</v>
      </c>
      <c r="I73" s="165">
        <v>104.7</v>
      </c>
      <c r="J73" s="165">
        <v>87.8</v>
      </c>
      <c r="K73" s="165">
        <v>96.3</v>
      </c>
      <c r="L73" s="165">
        <v>86.8</v>
      </c>
      <c r="M73" s="165">
        <v>88.3</v>
      </c>
      <c r="N73" s="165">
        <v>85.5</v>
      </c>
      <c r="O73" s="165">
        <v>83.1</v>
      </c>
      <c r="P73" s="304">
        <v>92.2</v>
      </c>
      <c r="Q73" s="165">
        <v>96.9</v>
      </c>
    </row>
    <row r="74" spans="1:17" ht="12.75" customHeight="1" x14ac:dyDescent="0.2">
      <c r="A74" s="126"/>
      <c r="B74" s="90" t="s">
        <v>4</v>
      </c>
      <c r="C74" s="165">
        <v>90.9</v>
      </c>
      <c r="D74" s="165">
        <v>90.4</v>
      </c>
      <c r="E74" s="165">
        <v>90</v>
      </c>
      <c r="F74" s="165">
        <v>109.6</v>
      </c>
      <c r="G74" s="165">
        <v>152.19999999999999</v>
      </c>
      <c r="H74" s="165">
        <v>105.5</v>
      </c>
      <c r="I74" s="165">
        <v>104.7</v>
      </c>
      <c r="J74" s="165">
        <v>87.4</v>
      </c>
      <c r="K74" s="165">
        <v>95.8</v>
      </c>
      <c r="L74" s="165">
        <v>87.7</v>
      </c>
      <c r="M74" s="165">
        <v>88.9</v>
      </c>
      <c r="N74" s="165">
        <v>87.9</v>
      </c>
      <c r="O74" s="165">
        <v>84.4</v>
      </c>
      <c r="P74" s="304">
        <v>91.8</v>
      </c>
      <c r="Q74" s="165">
        <v>97.4</v>
      </c>
    </row>
    <row r="75" spans="1:17" ht="12.75" customHeight="1" x14ac:dyDescent="0.2">
      <c r="A75" s="126"/>
      <c r="B75" s="90" t="s">
        <v>1</v>
      </c>
      <c r="C75" s="165">
        <v>91.7</v>
      </c>
      <c r="D75" s="165">
        <v>91.1</v>
      </c>
      <c r="E75" s="165">
        <v>90</v>
      </c>
      <c r="F75" s="165">
        <v>109.1</v>
      </c>
      <c r="G75" s="165">
        <v>148.4</v>
      </c>
      <c r="H75" s="165">
        <v>105.2</v>
      </c>
      <c r="I75" s="165">
        <v>107.2</v>
      </c>
      <c r="J75" s="165">
        <v>86.1</v>
      </c>
      <c r="K75" s="165">
        <v>94.4</v>
      </c>
      <c r="L75" s="165">
        <v>88.7</v>
      </c>
      <c r="M75" s="165">
        <v>89.9</v>
      </c>
      <c r="N75" s="165">
        <v>88.9</v>
      </c>
      <c r="O75" s="165">
        <v>85.9</v>
      </c>
      <c r="P75" s="304">
        <v>92</v>
      </c>
      <c r="Q75" s="165">
        <v>98</v>
      </c>
    </row>
    <row r="76" spans="1:17" ht="12.75" customHeight="1" x14ac:dyDescent="0.2">
      <c r="A76" s="126"/>
      <c r="B76" s="90" t="s">
        <v>2</v>
      </c>
      <c r="C76" s="165">
        <v>92.4</v>
      </c>
      <c r="D76" s="165">
        <v>91.9</v>
      </c>
      <c r="E76" s="165">
        <v>90.7</v>
      </c>
      <c r="F76" s="165">
        <v>109.7</v>
      </c>
      <c r="G76" s="165">
        <v>148.69999999999999</v>
      </c>
      <c r="H76" s="165">
        <v>105.3</v>
      </c>
      <c r="I76" s="165">
        <v>111</v>
      </c>
      <c r="J76" s="165">
        <v>88</v>
      </c>
      <c r="K76" s="165">
        <v>95.5</v>
      </c>
      <c r="L76" s="165">
        <v>89.4</v>
      </c>
      <c r="M76" s="165">
        <v>89.9</v>
      </c>
      <c r="N76" s="165">
        <v>88.6</v>
      </c>
      <c r="O76" s="165">
        <v>87</v>
      </c>
      <c r="P76" s="304">
        <v>93.1</v>
      </c>
      <c r="Q76" s="165">
        <v>98.6</v>
      </c>
    </row>
    <row r="77" spans="1:17" ht="26.25" customHeight="1" x14ac:dyDescent="0.2">
      <c r="A77" s="126">
        <v>2008</v>
      </c>
      <c r="B77" s="90" t="s">
        <v>3</v>
      </c>
      <c r="C77" s="165">
        <v>92.7</v>
      </c>
      <c r="D77" s="165">
        <v>92.3</v>
      </c>
      <c r="E77" s="165">
        <v>100.1</v>
      </c>
      <c r="F77" s="165">
        <v>109.3</v>
      </c>
      <c r="G77" s="165">
        <v>143.9</v>
      </c>
      <c r="H77" s="165">
        <v>105.6</v>
      </c>
      <c r="I77" s="165">
        <v>109.2</v>
      </c>
      <c r="J77" s="165">
        <v>89</v>
      </c>
      <c r="K77" s="165">
        <v>96.5</v>
      </c>
      <c r="L77" s="165">
        <v>89.9</v>
      </c>
      <c r="M77" s="165">
        <v>89.7</v>
      </c>
      <c r="N77" s="165">
        <v>89.2</v>
      </c>
      <c r="O77" s="165">
        <v>87.3</v>
      </c>
      <c r="P77" s="304">
        <v>94.2</v>
      </c>
      <c r="Q77" s="165">
        <v>98.7</v>
      </c>
    </row>
    <row r="78" spans="1:17" ht="12.75" customHeight="1" x14ac:dyDescent="0.2">
      <c r="A78" s="126"/>
      <c r="B78" s="90" t="s">
        <v>4</v>
      </c>
      <c r="C78" s="165">
        <v>92.1</v>
      </c>
      <c r="D78" s="165">
        <v>91.7</v>
      </c>
      <c r="E78" s="165">
        <v>97.4</v>
      </c>
      <c r="F78" s="165">
        <v>108.5</v>
      </c>
      <c r="G78" s="165">
        <v>144</v>
      </c>
      <c r="H78" s="165">
        <v>103.9</v>
      </c>
      <c r="I78" s="165">
        <v>111</v>
      </c>
      <c r="J78" s="165">
        <v>90.5</v>
      </c>
      <c r="K78" s="165">
        <v>95.5</v>
      </c>
      <c r="L78" s="165">
        <v>89.3</v>
      </c>
      <c r="M78" s="165">
        <v>88.8</v>
      </c>
      <c r="N78" s="165">
        <v>89.4</v>
      </c>
      <c r="O78" s="165">
        <v>86.4</v>
      </c>
      <c r="P78" s="304">
        <v>93.9</v>
      </c>
      <c r="Q78" s="165">
        <v>97.8</v>
      </c>
    </row>
    <row r="79" spans="1:17" ht="12.75" customHeight="1" x14ac:dyDescent="0.2">
      <c r="A79" s="126"/>
      <c r="B79" s="90" t="s">
        <v>1</v>
      </c>
      <c r="C79" s="165">
        <v>90.5</v>
      </c>
      <c r="D79" s="165">
        <v>90.4</v>
      </c>
      <c r="E79" s="165">
        <v>95.6</v>
      </c>
      <c r="F79" s="165">
        <v>107.2</v>
      </c>
      <c r="G79" s="165">
        <v>141.9</v>
      </c>
      <c r="H79" s="165">
        <v>102.4</v>
      </c>
      <c r="I79" s="165">
        <v>107.6</v>
      </c>
      <c r="J79" s="165">
        <v>94.3</v>
      </c>
      <c r="K79" s="165">
        <v>92.8</v>
      </c>
      <c r="L79" s="165">
        <v>88.1</v>
      </c>
      <c r="M79" s="165">
        <v>85.6</v>
      </c>
      <c r="N79" s="165">
        <v>87.5</v>
      </c>
      <c r="O79" s="165">
        <v>85.8</v>
      </c>
      <c r="P79" s="304">
        <v>93.2</v>
      </c>
      <c r="Q79" s="165">
        <v>96</v>
      </c>
    </row>
    <row r="80" spans="1:17" ht="12.75" customHeight="1" x14ac:dyDescent="0.2">
      <c r="A80" s="126"/>
      <c r="B80" s="90" t="s">
        <v>2</v>
      </c>
      <c r="C80" s="165">
        <v>88.6</v>
      </c>
      <c r="D80" s="165">
        <v>88.6</v>
      </c>
      <c r="E80" s="165">
        <v>92.4</v>
      </c>
      <c r="F80" s="165">
        <v>102.3</v>
      </c>
      <c r="G80" s="165">
        <v>135.4</v>
      </c>
      <c r="H80" s="165">
        <v>97.7</v>
      </c>
      <c r="I80" s="165">
        <v>107.9</v>
      </c>
      <c r="J80" s="165">
        <v>86.7</v>
      </c>
      <c r="K80" s="165">
        <v>87.2</v>
      </c>
      <c r="L80" s="165">
        <v>87</v>
      </c>
      <c r="M80" s="165">
        <v>82.5</v>
      </c>
      <c r="N80" s="165">
        <v>86.1</v>
      </c>
      <c r="O80" s="165">
        <v>85.5</v>
      </c>
      <c r="P80" s="304">
        <v>92.6</v>
      </c>
      <c r="Q80" s="165">
        <v>93.8</v>
      </c>
    </row>
    <row r="81" spans="1:17" ht="26.25" customHeight="1" x14ac:dyDescent="0.2">
      <c r="A81" s="126">
        <v>2009</v>
      </c>
      <c r="B81" s="90" t="s">
        <v>3</v>
      </c>
      <c r="C81" s="165">
        <v>87.1</v>
      </c>
      <c r="D81" s="165">
        <v>86.9</v>
      </c>
      <c r="E81" s="165">
        <v>91.6</v>
      </c>
      <c r="F81" s="165">
        <v>97.4</v>
      </c>
      <c r="G81" s="165">
        <v>131.80000000000001</v>
      </c>
      <c r="H81" s="165">
        <v>92.4</v>
      </c>
      <c r="I81" s="165">
        <v>105.8</v>
      </c>
      <c r="J81" s="165">
        <v>80.5</v>
      </c>
      <c r="K81" s="165">
        <v>81</v>
      </c>
      <c r="L81" s="165">
        <v>86.2</v>
      </c>
      <c r="M81" s="165">
        <v>81.400000000000006</v>
      </c>
      <c r="N81" s="165">
        <v>83.1</v>
      </c>
      <c r="O81" s="165">
        <v>84.5</v>
      </c>
      <c r="P81" s="304">
        <v>93.2</v>
      </c>
      <c r="Q81" s="165">
        <v>92.1</v>
      </c>
    </row>
    <row r="82" spans="1:17" ht="12.75" customHeight="1" x14ac:dyDescent="0.2">
      <c r="A82" s="126"/>
      <c r="B82" s="90" t="s">
        <v>4</v>
      </c>
      <c r="C82" s="165">
        <v>86.9</v>
      </c>
      <c r="D82" s="165">
        <v>86.6</v>
      </c>
      <c r="E82" s="165">
        <v>90.4</v>
      </c>
      <c r="F82" s="165">
        <v>97.6</v>
      </c>
      <c r="G82" s="165">
        <v>132.30000000000001</v>
      </c>
      <c r="H82" s="165">
        <v>92.6</v>
      </c>
      <c r="I82" s="165">
        <v>105.3</v>
      </c>
      <c r="J82" s="165">
        <v>81.5</v>
      </c>
      <c r="K82" s="165">
        <v>80</v>
      </c>
      <c r="L82" s="165">
        <v>85.9</v>
      </c>
      <c r="M82" s="165">
        <v>81.3</v>
      </c>
      <c r="N82" s="165">
        <v>80.8</v>
      </c>
      <c r="O82" s="165">
        <v>84.2</v>
      </c>
      <c r="P82" s="304">
        <v>93.9</v>
      </c>
      <c r="Q82" s="165">
        <v>91.7</v>
      </c>
    </row>
    <row r="83" spans="1:17" ht="12.75" customHeight="1" x14ac:dyDescent="0.2">
      <c r="A83" s="126"/>
      <c r="B83" s="90" t="s">
        <v>1</v>
      </c>
      <c r="C83" s="165">
        <v>87.1</v>
      </c>
      <c r="D83" s="165">
        <v>86.8</v>
      </c>
      <c r="E83" s="165">
        <v>90.2</v>
      </c>
      <c r="F83" s="165">
        <v>96.6</v>
      </c>
      <c r="G83" s="165">
        <v>125</v>
      </c>
      <c r="H83" s="165">
        <v>92.3</v>
      </c>
      <c r="I83" s="165">
        <v>107.4</v>
      </c>
      <c r="J83" s="165">
        <v>81.400000000000006</v>
      </c>
      <c r="K83" s="165">
        <v>81.400000000000006</v>
      </c>
      <c r="L83" s="165">
        <v>86.1</v>
      </c>
      <c r="M83" s="165">
        <v>81.400000000000006</v>
      </c>
      <c r="N83" s="165">
        <v>81.7</v>
      </c>
      <c r="O83" s="165">
        <v>83.7</v>
      </c>
      <c r="P83" s="304">
        <v>95</v>
      </c>
      <c r="Q83" s="165">
        <v>91.7</v>
      </c>
    </row>
    <row r="84" spans="1:17" ht="12.75" customHeight="1" x14ac:dyDescent="0.2">
      <c r="A84" s="126"/>
      <c r="B84" s="90" t="s">
        <v>2</v>
      </c>
      <c r="C84" s="165">
        <v>87.4</v>
      </c>
      <c r="D84" s="165">
        <v>87</v>
      </c>
      <c r="E84" s="165">
        <v>90.3</v>
      </c>
      <c r="F84" s="165">
        <v>97.5</v>
      </c>
      <c r="G84" s="165">
        <v>123</v>
      </c>
      <c r="H84" s="165">
        <v>93.8</v>
      </c>
      <c r="I84" s="165">
        <v>107</v>
      </c>
      <c r="J84" s="165">
        <v>82.1</v>
      </c>
      <c r="K84" s="165">
        <v>80.400000000000006</v>
      </c>
      <c r="L84" s="165">
        <v>86.3</v>
      </c>
      <c r="M84" s="165">
        <v>82.7</v>
      </c>
      <c r="N84" s="165">
        <v>83.5</v>
      </c>
      <c r="O84" s="165">
        <v>83.3</v>
      </c>
      <c r="P84" s="304">
        <v>94.4</v>
      </c>
      <c r="Q84" s="165">
        <v>91.8</v>
      </c>
    </row>
    <row r="85" spans="1:17" ht="26.25" customHeight="1" x14ac:dyDescent="0.2">
      <c r="A85" s="126">
        <v>2010</v>
      </c>
      <c r="B85" s="90" t="s">
        <v>3</v>
      </c>
      <c r="C85" s="165">
        <v>87.8</v>
      </c>
      <c r="D85" s="165">
        <v>87.5</v>
      </c>
      <c r="E85" s="165">
        <v>89.5</v>
      </c>
      <c r="F85" s="165">
        <v>99.2</v>
      </c>
      <c r="G85" s="165">
        <v>126.7</v>
      </c>
      <c r="H85" s="165">
        <v>94.9</v>
      </c>
      <c r="I85" s="165">
        <v>112.6</v>
      </c>
      <c r="J85" s="165">
        <v>81.2</v>
      </c>
      <c r="K85" s="165">
        <v>84.3</v>
      </c>
      <c r="L85" s="165">
        <v>86.3</v>
      </c>
      <c r="M85" s="165">
        <v>82</v>
      </c>
      <c r="N85" s="165">
        <v>84</v>
      </c>
      <c r="O85" s="165">
        <v>83.8</v>
      </c>
      <c r="P85" s="304">
        <v>93.9</v>
      </c>
      <c r="Q85" s="165">
        <v>92</v>
      </c>
    </row>
    <row r="86" spans="1:17" ht="12.75" customHeight="1" x14ac:dyDescent="0.2">
      <c r="A86" s="126"/>
      <c r="B86" s="90" t="s">
        <v>4</v>
      </c>
      <c r="C86" s="165">
        <v>88.5</v>
      </c>
      <c r="D86" s="165">
        <v>88.3</v>
      </c>
      <c r="E86" s="165">
        <v>89.6</v>
      </c>
      <c r="F86" s="165">
        <v>100.3</v>
      </c>
      <c r="G86" s="165">
        <v>125.6</v>
      </c>
      <c r="H86" s="165">
        <v>96.6</v>
      </c>
      <c r="I86" s="165">
        <v>110</v>
      </c>
      <c r="J86" s="165">
        <v>82.8</v>
      </c>
      <c r="K86" s="165">
        <v>88.4</v>
      </c>
      <c r="L86" s="165">
        <v>86.9</v>
      </c>
      <c r="M86" s="165">
        <v>82.6</v>
      </c>
      <c r="N86" s="165">
        <v>84.3</v>
      </c>
      <c r="O86" s="165">
        <v>84.5</v>
      </c>
      <c r="P86" s="304">
        <v>94.4</v>
      </c>
      <c r="Q86" s="165">
        <v>92.6</v>
      </c>
    </row>
    <row r="87" spans="1:17" ht="12.75" customHeight="1" x14ac:dyDescent="0.2">
      <c r="A87" s="126"/>
      <c r="B87" s="90" t="s">
        <v>1</v>
      </c>
      <c r="C87" s="165">
        <v>89</v>
      </c>
      <c r="D87" s="165">
        <v>89</v>
      </c>
      <c r="E87" s="165">
        <v>90.8</v>
      </c>
      <c r="F87" s="165">
        <v>100.6</v>
      </c>
      <c r="G87" s="165">
        <v>123.6</v>
      </c>
      <c r="H87" s="165">
        <v>97.9</v>
      </c>
      <c r="I87" s="165">
        <v>106.3</v>
      </c>
      <c r="J87" s="165">
        <v>83</v>
      </c>
      <c r="K87" s="165">
        <v>90.1</v>
      </c>
      <c r="L87" s="165">
        <v>87.5</v>
      </c>
      <c r="M87" s="165">
        <v>83.2</v>
      </c>
      <c r="N87" s="165">
        <v>85.6</v>
      </c>
      <c r="O87" s="165">
        <v>85.1</v>
      </c>
      <c r="P87" s="304">
        <v>94.7</v>
      </c>
      <c r="Q87" s="165">
        <v>93</v>
      </c>
    </row>
    <row r="88" spans="1:17" ht="12.75" customHeight="1" x14ac:dyDescent="0.2">
      <c r="A88" s="126"/>
      <c r="B88" s="90" t="s">
        <v>2</v>
      </c>
      <c r="C88" s="165">
        <v>89.1</v>
      </c>
      <c r="D88" s="165">
        <v>89.3</v>
      </c>
      <c r="E88" s="165">
        <v>90.9</v>
      </c>
      <c r="F88" s="165">
        <v>101.6</v>
      </c>
      <c r="G88" s="165">
        <v>118.8</v>
      </c>
      <c r="H88" s="165">
        <v>98.9</v>
      </c>
      <c r="I88" s="165">
        <v>114</v>
      </c>
      <c r="J88" s="165">
        <v>83.4</v>
      </c>
      <c r="K88" s="165">
        <v>87.7</v>
      </c>
      <c r="L88" s="165">
        <v>87.8</v>
      </c>
      <c r="M88" s="165">
        <v>83</v>
      </c>
      <c r="N88" s="165">
        <v>86.4</v>
      </c>
      <c r="O88" s="165">
        <v>85.7</v>
      </c>
      <c r="P88" s="304">
        <v>94.9</v>
      </c>
      <c r="Q88" s="165">
        <v>92.9</v>
      </c>
    </row>
    <row r="89" spans="1:17" ht="26.25" customHeight="1" x14ac:dyDescent="0.2">
      <c r="A89" s="126">
        <v>2011</v>
      </c>
      <c r="B89" s="90" t="s">
        <v>3</v>
      </c>
      <c r="C89" s="165">
        <v>89.8</v>
      </c>
      <c r="D89" s="165">
        <v>89.9</v>
      </c>
      <c r="E89" s="165">
        <v>100.6</v>
      </c>
      <c r="F89" s="165">
        <v>100.9</v>
      </c>
      <c r="G89" s="165">
        <v>113.4</v>
      </c>
      <c r="H89" s="165">
        <v>99.3</v>
      </c>
      <c r="I89" s="165">
        <v>106.1</v>
      </c>
      <c r="J89" s="165">
        <v>86.1</v>
      </c>
      <c r="K89" s="165">
        <v>89.1</v>
      </c>
      <c r="L89" s="165">
        <v>88.4</v>
      </c>
      <c r="M89" s="165">
        <v>83.6</v>
      </c>
      <c r="N89" s="165">
        <v>86.4</v>
      </c>
      <c r="O89" s="165">
        <v>86.2</v>
      </c>
      <c r="P89" s="304">
        <v>95.7</v>
      </c>
      <c r="Q89" s="165">
        <v>93.4</v>
      </c>
    </row>
    <row r="90" spans="1:17" ht="12.75" customHeight="1" x14ac:dyDescent="0.2">
      <c r="A90" s="126"/>
      <c r="B90" s="90" t="s">
        <v>4</v>
      </c>
      <c r="C90" s="165">
        <v>89.9</v>
      </c>
      <c r="D90" s="165">
        <v>90</v>
      </c>
      <c r="E90" s="165">
        <v>100.6</v>
      </c>
      <c r="F90" s="165">
        <v>99.9</v>
      </c>
      <c r="G90" s="165">
        <v>105.2</v>
      </c>
      <c r="H90" s="165">
        <v>99.6</v>
      </c>
      <c r="I90" s="165">
        <v>102.8</v>
      </c>
      <c r="J90" s="165">
        <v>87.4</v>
      </c>
      <c r="K90" s="165">
        <v>90.1</v>
      </c>
      <c r="L90" s="165">
        <v>88.5</v>
      </c>
      <c r="M90" s="165">
        <v>84</v>
      </c>
      <c r="N90" s="165">
        <v>87.2</v>
      </c>
      <c r="O90" s="165">
        <v>86.5</v>
      </c>
      <c r="P90" s="304">
        <v>94.9</v>
      </c>
      <c r="Q90" s="165">
        <v>93.4</v>
      </c>
    </row>
    <row r="91" spans="1:17" ht="12.75" customHeight="1" x14ac:dyDescent="0.2">
      <c r="A91" s="126"/>
      <c r="B91" s="90" t="s">
        <v>1</v>
      </c>
      <c r="C91" s="165">
        <v>90.2</v>
      </c>
      <c r="D91" s="165">
        <v>90.1</v>
      </c>
      <c r="E91" s="165">
        <v>100</v>
      </c>
      <c r="F91" s="165">
        <v>99.4</v>
      </c>
      <c r="G91" s="165">
        <v>102.8</v>
      </c>
      <c r="H91" s="165">
        <v>99.1</v>
      </c>
      <c r="I91" s="165">
        <v>107.5</v>
      </c>
      <c r="J91" s="165">
        <v>86.4</v>
      </c>
      <c r="K91" s="165">
        <v>89.5</v>
      </c>
      <c r="L91" s="165">
        <v>88.7</v>
      </c>
      <c r="M91" s="165">
        <v>84.3</v>
      </c>
      <c r="N91" s="165">
        <v>87.9</v>
      </c>
      <c r="O91" s="165">
        <v>87.1</v>
      </c>
      <c r="P91" s="304">
        <v>94.3</v>
      </c>
      <c r="Q91" s="165">
        <v>93.5</v>
      </c>
    </row>
    <row r="92" spans="1:17" ht="12.75" customHeight="1" x14ac:dyDescent="0.2">
      <c r="A92" s="126"/>
      <c r="B92" s="90" t="s">
        <v>2</v>
      </c>
      <c r="C92" s="165">
        <v>90.3</v>
      </c>
      <c r="D92" s="165">
        <v>90.1</v>
      </c>
      <c r="E92" s="165">
        <v>98.8</v>
      </c>
      <c r="F92" s="165">
        <v>99</v>
      </c>
      <c r="G92" s="165">
        <v>102.7</v>
      </c>
      <c r="H92" s="165">
        <v>98.8</v>
      </c>
      <c r="I92" s="165">
        <v>100.3</v>
      </c>
      <c r="J92" s="165">
        <v>89.4</v>
      </c>
      <c r="K92" s="165">
        <v>89.4</v>
      </c>
      <c r="L92" s="165">
        <v>88.8</v>
      </c>
      <c r="M92" s="165">
        <v>83.9</v>
      </c>
      <c r="N92" s="165">
        <v>87.5</v>
      </c>
      <c r="O92" s="165">
        <v>87.4</v>
      </c>
      <c r="P92" s="304">
        <v>94.7</v>
      </c>
      <c r="Q92" s="165">
        <v>93.5</v>
      </c>
    </row>
    <row r="93" spans="1:17" ht="26.25" customHeight="1" x14ac:dyDescent="0.2">
      <c r="A93" s="126">
        <v>2012</v>
      </c>
      <c r="B93" s="90" t="s">
        <v>3</v>
      </c>
      <c r="C93" s="165">
        <v>90.9</v>
      </c>
      <c r="D93" s="165">
        <v>90.9</v>
      </c>
      <c r="E93" s="165">
        <v>94.6</v>
      </c>
      <c r="F93" s="165">
        <v>98.5</v>
      </c>
      <c r="G93" s="165">
        <v>99</v>
      </c>
      <c r="H93" s="165">
        <v>99.3</v>
      </c>
      <c r="I93" s="165">
        <v>98.8</v>
      </c>
      <c r="J93" s="165">
        <v>87.1</v>
      </c>
      <c r="K93" s="165">
        <v>86.4</v>
      </c>
      <c r="L93" s="165">
        <v>90.1</v>
      </c>
      <c r="M93" s="165">
        <v>84.4</v>
      </c>
      <c r="N93" s="165">
        <v>89.3</v>
      </c>
      <c r="O93" s="165">
        <v>88.9</v>
      </c>
      <c r="P93" s="304">
        <v>95.9</v>
      </c>
      <c r="Q93" s="165">
        <v>93.9</v>
      </c>
    </row>
    <row r="94" spans="1:17" ht="12.75" customHeight="1" x14ac:dyDescent="0.2">
      <c r="A94" s="126"/>
      <c r="B94" s="90" t="s">
        <v>4</v>
      </c>
      <c r="C94" s="165">
        <v>90.9</v>
      </c>
      <c r="D94" s="165">
        <v>90.8</v>
      </c>
      <c r="E94" s="165">
        <v>92.9</v>
      </c>
      <c r="F94" s="165">
        <v>97.3</v>
      </c>
      <c r="G94" s="165">
        <v>95.9</v>
      </c>
      <c r="H94" s="165">
        <v>97.6</v>
      </c>
      <c r="I94" s="165">
        <v>106.2</v>
      </c>
      <c r="J94" s="165">
        <v>86.8</v>
      </c>
      <c r="K94" s="165">
        <v>83</v>
      </c>
      <c r="L94" s="165">
        <v>90.3</v>
      </c>
      <c r="M94" s="165">
        <v>84.6</v>
      </c>
      <c r="N94" s="165">
        <v>88</v>
      </c>
      <c r="O94" s="165">
        <v>89.6</v>
      </c>
      <c r="P94" s="304">
        <v>96.3</v>
      </c>
      <c r="Q94" s="165">
        <v>93.7</v>
      </c>
    </row>
    <row r="95" spans="1:17" ht="12.75" customHeight="1" x14ac:dyDescent="0.2">
      <c r="A95" s="126"/>
      <c r="B95" s="90" t="s">
        <v>1</v>
      </c>
      <c r="C95" s="165">
        <v>92</v>
      </c>
      <c r="D95" s="165">
        <v>91.7</v>
      </c>
      <c r="E95" s="165">
        <v>92.8</v>
      </c>
      <c r="F95" s="165">
        <v>97.5</v>
      </c>
      <c r="G95" s="165">
        <v>95.9</v>
      </c>
      <c r="H95" s="165">
        <v>98.1</v>
      </c>
      <c r="I95" s="165">
        <v>102</v>
      </c>
      <c r="J95" s="165">
        <v>87.4</v>
      </c>
      <c r="K95" s="165">
        <v>81.7</v>
      </c>
      <c r="L95" s="165">
        <v>91.6</v>
      </c>
      <c r="M95" s="165">
        <v>86.3</v>
      </c>
      <c r="N95" s="165">
        <v>88.4</v>
      </c>
      <c r="O95" s="165">
        <v>90.9</v>
      </c>
      <c r="P95" s="304">
        <v>97.5</v>
      </c>
      <c r="Q95" s="165">
        <v>94.7</v>
      </c>
    </row>
    <row r="96" spans="1:17" ht="12.75" customHeight="1" x14ac:dyDescent="0.2">
      <c r="A96" s="126"/>
      <c r="B96" s="90" t="s">
        <v>2</v>
      </c>
      <c r="C96" s="165">
        <v>91.7</v>
      </c>
      <c r="D96" s="165">
        <v>91.6</v>
      </c>
      <c r="E96" s="165">
        <v>92.2</v>
      </c>
      <c r="F96" s="165">
        <v>95.2</v>
      </c>
      <c r="G96" s="165">
        <v>87.2</v>
      </c>
      <c r="H96" s="165">
        <v>96.3</v>
      </c>
      <c r="I96" s="165">
        <v>105.6</v>
      </c>
      <c r="J96" s="165">
        <v>87.6</v>
      </c>
      <c r="K96" s="165">
        <v>82.3</v>
      </c>
      <c r="L96" s="165">
        <v>91.7</v>
      </c>
      <c r="M96" s="165">
        <v>86</v>
      </c>
      <c r="N96" s="165">
        <v>89.4</v>
      </c>
      <c r="O96" s="165">
        <v>91.1</v>
      </c>
      <c r="P96" s="304">
        <v>97.2</v>
      </c>
      <c r="Q96" s="165">
        <v>94.3</v>
      </c>
    </row>
    <row r="97" spans="1:17" ht="26.25" customHeight="1" x14ac:dyDescent="0.2">
      <c r="A97" s="126">
        <v>2013</v>
      </c>
      <c r="B97" s="90" t="s">
        <v>3</v>
      </c>
      <c r="C97" s="165">
        <v>92.3</v>
      </c>
      <c r="D97" s="165">
        <v>92</v>
      </c>
      <c r="E97" s="165">
        <v>92</v>
      </c>
      <c r="F97" s="165">
        <v>95.5</v>
      </c>
      <c r="G97" s="165">
        <v>89.8</v>
      </c>
      <c r="H97" s="165">
        <v>96</v>
      </c>
      <c r="I97" s="165">
        <v>106.7</v>
      </c>
      <c r="J97" s="165">
        <v>87.2</v>
      </c>
      <c r="K97" s="165">
        <v>82.1</v>
      </c>
      <c r="L97" s="165">
        <v>92.1</v>
      </c>
      <c r="M97" s="165">
        <v>87.1</v>
      </c>
      <c r="N97" s="165">
        <v>90.8</v>
      </c>
      <c r="O97" s="165">
        <v>91.4</v>
      </c>
      <c r="P97" s="304">
        <v>97.2</v>
      </c>
      <c r="Q97" s="165">
        <v>94.8</v>
      </c>
    </row>
    <row r="98" spans="1:17" ht="12.75" customHeight="1" x14ac:dyDescent="0.2">
      <c r="A98" s="126"/>
      <c r="B98" s="90" t="s">
        <v>4</v>
      </c>
      <c r="C98" s="165">
        <v>92.8</v>
      </c>
      <c r="D98" s="165">
        <v>92.3</v>
      </c>
      <c r="E98" s="165">
        <v>92.7</v>
      </c>
      <c r="F98" s="165">
        <v>96.2</v>
      </c>
      <c r="G98" s="165">
        <v>91.4</v>
      </c>
      <c r="H98" s="165">
        <v>96.6</v>
      </c>
      <c r="I98" s="165">
        <v>105.2</v>
      </c>
      <c r="J98" s="165">
        <v>89.1</v>
      </c>
      <c r="K98" s="165">
        <v>83.4</v>
      </c>
      <c r="L98" s="165">
        <v>92.2</v>
      </c>
      <c r="M98" s="165">
        <v>88</v>
      </c>
      <c r="N98" s="165">
        <v>89.9</v>
      </c>
      <c r="O98" s="165">
        <v>91.8</v>
      </c>
      <c r="P98" s="304">
        <v>96.7</v>
      </c>
      <c r="Q98" s="165">
        <v>95.1</v>
      </c>
    </row>
    <row r="99" spans="1:17" ht="12.75" customHeight="1" x14ac:dyDescent="0.2">
      <c r="A99" s="126"/>
      <c r="B99" s="90" t="s">
        <v>1</v>
      </c>
      <c r="C99" s="165">
        <v>93.7</v>
      </c>
      <c r="D99" s="165">
        <v>92.9</v>
      </c>
      <c r="E99" s="165">
        <v>94.1</v>
      </c>
      <c r="F99" s="165">
        <v>96.8</v>
      </c>
      <c r="G99" s="165">
        <v>93</v>
      </c>
      <c r="H99" s="165">
        <v>97.2</v>
      </c>
      <c r="I99" s="165">
        <v>99.5</v>
      </c>
      <c r="J99" s="165">
        <v>93.5</v>
      </c>
      <c r="K99" s="165">
        <v>85.8</v>
      </c>
      <c r="L99" s="165">
        <v>92.8</v>
      </c>
      <c r="M99" s="165">
        <v>88.9</v>
      </c>
      <c r="N99" s="165">
        <v>90.3</v>
      </c>
      <c r="O99" s="165">
        <v>92.7</v>
      </c>
      <c r="P99" s="304">
        <v>96.6</v>
      </c>
      <c r="Q99" s="165">
        <v>95.8</v>
      </c>
    </row>
    <row r="100" spans="1:17" ht="12.75" customHeight="1" x14ac:dyDescent="0.2">
      <c r="A100" s="126"/>
      <c r="B100" s="90" t="s">
        <v>2</v>
      </c>
      <c r="C100" s="165">
        <v>94.1</v>
      </c>
      <c r="D100" s="165">
        <v>93.4</v>
      </c>
      <c r="E100" s="165">
        <v>95.2</v>
      </c>
      <c r="F100" s="165">
        <v>97.2</v>
      </c>
      <c r="G100" s="165">
        <v>93.1</v>
      </c>
      <c r="H100" s="165">
        <v>97.6</v>
      </c>
      <c r="I100" s="165">
        <v>100.9</v>
      </c>
      <c r="J100" s="165">
        <v>93.8</v>
      </c>
      <c r="K100" s="165">
        <v>87</v>
      </c>
      <c r="L100" s="165">
        <v>93.2</v>
      </c>
      <c r="M100" s="165">
        <v>89.1</v>
      </c>
      <c r="N100" s="165">
        <v>90.4</v>
      </c>
      <c r="O100" s="165">
        <v>93</v>
      </c>
      <c r="P100" s="304">
        <v>97.4</v>
      </c>
      <c r="Q100" s="165">
        <v>96.1</v>
      </c>
    </row>
    <row r="101" spans="1:17" ht="24.75" customHeight="1" x14ac:dyDescent="0.2">
      <c r="A101" s="126">
        <v>2014</v>
      </c>
      <c r="B101" s="90" t="s">
        <v>3</v>
      </c>
      <c r="C101" s="165">
        <v>94.9</v>
      </c>
      <c r="D101" s="165">
        <v>94.4</v>
      </c>
      <c r="E101" s="165">
        <v>102</v>
      </c>
      <c r="F101" s="165">
        <v>97.4</v>
      </c>
      <c r="G101" s="165">
        <v>93.1</v>
      </c>
      <c r="H101" s="165">
        <v>98.8</v>
      </c>
      <c r="I101" s="165">
        <v>95.2</v>
      </c>
      <c r="J101" s="165">
        <v>93.5</v>
      </c>
      <c r="K101" s="165">
        <v>89.2</v>
      </c>
      <c r="L101" s="165">
        <v>94.1</v>
      </c>
      <c r="M101" s="165">
        <v>90.5</v>
      </c>
      <c r="N101" s="165">
        <v>90.9</v>
      </c>
      <c r="O101" s="165">
        <v>94</v>
      </c>
      <c r="P101" s="304">
        <v>98.3</v>
      </c>
      <c r="Q101" s="165">
        <v>96.7</v>
      </c>
    </row>
    <row r="102" spans="1:17" x14ac:dyDescent="0.2">
      <c r="A102" s="126"/>
      <c r="B102" s="90" t="s">
        <v>4</v>
      </c>
      <c r="C102" s="165">
        <v>95.7</v>
      </c>
      <c r="D102" s="165">
        <v>95.3</v>
      </c>
      <c r="E102" s="165">
        <v>104.5</v>
      </c>
      <c r="F102" s="165">
        <v>97.8</v>
      </c>
      <c r="G102" s="165">
        <v>93.1</v>
      </c>
      <c r="H102" s="165">
        <v>99.5</v>
      </c>
      <c r="I102" s="165">
        <v>96</v>
      </c>
      <c r="J102" s="165">
        <v>90.8</v>
      </c>
      <c r="K102" s="165">
        <v>91.1</v>
      </c>
      <c r="L102" s="165">
        <v>95.1</v>
      </c>
      <c r="M102" s="165">
        <v>91.7</v>
      </c>
      <c r="N102" s="165">
        <v>92.3</v>
      </c>
      <c r="O102" s="165">
        <v>95</v>
      </c>
      <c r="P102" s="304">
        <v>98.8</v>
      </c>
      <c r="Q102" s="165">
        <v>97.3</v>
      </c>
    </row>
    <row r="103" spans="1:17" ht="12" customHeight="1" x14ac:dyDescent="0.2">
      <c r="A103" s="126"/>
      <c r="B103" s="90" t="s">
        <v>1</v>
      </c>
      <c r="C103" s="165">
        <v>96.4</v>
      </c>
      <c r="D103" s="165">
        <v>96.3</v>
      </c>
      <c r="E103" s="165">
        <v>105.6</v>
      </c>
      <c r="F103" s="165">
        <v>98.1</v>
      </c>
      <c r="G103" s="165">
        <v>90.5</v>
      </c>
      <c r="H103" s="165">
        <v>100.1</v>
      </c>
      <c r="I103" s="165">
        <v>99.4</v>
      </c>
      <c r="J103" s="165">
        <v>90.5</v>
      </c>
      <c r="K103" s="165">
        <v>93.7</v>
      </c>
      <c r="L103" s="165">
        <v>96</v>
      </c>
      <c r="M103" s="165">
        <v>92.5</v>
      </c>
      <c r="N103" s="165">
        <v>93.5</v>
      </c>
      <c r="O103" s="165">
        <v>95.9</v>
      </c>
      <c r="P103" s="304">
        <v>99.4</v>
      </c>
      <c r="Q103" s="165">
        <v>97.8</v>
      </c>
    </row>
    <row r="104" spans="1:17" ht="12" customHeight="1" x14ac:dyDescent="0.2">
      <c r="A104" s="126"/>
      <c r="B104" s="90" t="s">
        <v>2</v>
      </c>
      <c r="C104" s="165">
        <v>97</v>
      </c>
      <c r="D104" s="165">
        <v>97.1</v>
      </c>
      <c r="E104" s="165">
        <v>107.4</v>
      </c>
      <c r="F104" s="165">
        <v>98.3</v>
      </c>
      <c r="G104" s="165">
        <v>92.7</v>
      </c>
      <c r="H104" s="165">
        <v>100.2</v>
      </c>
      <c r="I104" s="165">
        <v>97</v>
      </c>
      <c r="J104" s="165">
        <v>91.3</v>
      </c>
      <c r="K104" s="165">
        <v>94.1</v>
      </c>
      <c r="L104" s="165">
        <v>97</v>
      </c>
      <c r="M104" s="165">
        <v>93.9</v>
      </c>
      <c r="N104" s="165">
        <v>95</v>
      </c>
      <c r="O104" s="165">
        <v>97</v>
      </c>
      <c r="P104" s="304">
        <v>100</v>
      </c>
      <c r="Q104" s="165">
        <v>98.2</v>
      </c>
    </row>
    <row r="105" spans="1:17" ht="21" customHeight="1" x14ac:dyDescent="0.2">
      <c r="A105" s="126">
        <v>2015</v>
      </c>
      <c r="B105" s="90" t="s">
        <v>3</v>
      </c>
      <c r="C105" s="165">
        <v>97.4</v>
      </c>
      <c r="D105" s="165">
        <v>97.5</v>
      </c>
      <c r="E105" s="165">
        <v>106</v>
      </c>
      <c r="F105" s="165">
        <v>98.8</v>
      </c>
      <c r="G105" s="165">
        <v>94.7</v>
      </c>
      <c r="H105" s="165">
        <v>100.2</v>
      </c>
      <c r="I105" s="165">
        <v>99.5</v>
      </c>
      <c r="J105" s="165">
        <v>91.5</v>
      </c>
      <c r="K105" s="165">
        <v>95.1</v>
      </c>
      <c r="L105" s="165">
        <v>97.2</v>
      </c>
      <c r="M105" s="165">
        <v>95</v>
      </c>
      <c r="N105" s="165">
        <v>95.5</v>
      </c>
      <c r="O105" s="165">
        <v>97.2</v>
      </c>
      <c r="P105" s="304">
        <v>99.5</v>
      </c>
      <c r="Q105" s="165">
        <v>98.5</v>
      </c>
    </row>
    <row r="106" spans="1:17" ht="12.75" customHeight="1" x14ac:dyDescent="0.2">
      <c r="A106" s="126"/>
      <c r="B106" s="90" t="s">
        <v>4</v>
      </c>
      <c r="C106" s="165">
        <v>98</v>
      </c>
      <c r="D106" s="165">
        <v>98</v>
      </c>
      <c r="E106" s="165">
        <v>107</v>
      </c>
      <c r="F106" s="165">
        <v>99.5</v>
      </c>
      <c r="G106" s="165">
        <v>102.7</v>
      </c>
      <c r="H106" s="165">
        <v>99.8</v>
      </c>
      <c r="I106" s="165">
        <v>97.6</v>
      </c>
      <c r="J106" s="165">
        <v>95.3</v>
      </c>
      <c r="K106" s="165">
        <v>96.3</v>
      </c>
      <c r="L106" s="165">
        <v>97.9</v>
      </c>
      <c r="M106" s="165">
        <v>96.1</v>
      </c>
      <c r="N106" s="165">
        <v>96.5</v>
      </c>
      <c r="O106" s="165">
        <v>97.6</v>
      </c>
      <c r="P106" s="304">
        <v>100</v>
      </c>
      <c r="Q106" s="165">
        <v>98.9</v>
      </c>
    </row>
    <row r="107" spans="1:17" ht="12.75" customHeight="1" x14ac:dyDescent="0.2">
      <c r="A107" s="126"/>
      <c r="B107" s="90" t="s">
        <v>1</v>
      </c>
      <c r="C107" s="165">
        <v>98.4</v>
      </c>
      <c r="D107" s="165">
        <v>98.3</v>
      </c>
      <c r="E107" s="165">
        <v>106.3</v>
      </c>
      <c r="F107" s="165">
        <v>99.2</v>
      </c>
      <c r="G107" s="165">
        <v>101.8</v>
      </c>
      <c r="H107" s="165">
        <v>99.3</v>
      </c>
      <c r="I107" s="165">
        <v>98.5</v>
      </c>
      <c r="J107" s="165">
        <v>95.7</v>
      </c>
      <c r="K107" s="165">
        <v>95.7</v>
      </c>
      <c r="L107" s="165">
        <v>98.3</v>
      </c>
      <c r="M107" s="165">
        <v>96.6</v>
      </c>
      <c r="N107" s="165">
        <v>97.1</v>
      </c>
      <c r="O107" s="165">
        <v>98.2</v>
      </c>
      <c r="P107" s="304">
        <v>100.2</v>
      </c>
      <c r="Q107" s="165">
        <v>99.1</v>
      </c>
    </row>
    <row r="108" spans="1:17" ht="12" customHeight="1" x14ac:dyDescent="0.2">
      <c r="A108" s="126"/>
      <c r="B108" s="90" t="s">
        <v>2</v>
      </c>
      <c r="C108" s="165">
        <v>99.1</v>
      </c>
      <c r="D108" s="165">
        <v>98.8</v>
      </c>
      <c r="E108" s="165">
        <v>104.6</v>
      </c>
      <c r="F108" s="165">
        <v>98.6</v>
      </c>
      <c r="G108" s="165">
        <v>99.7</v>
      </c>
      <c r="H108" s="165">
        <v>99.2</v>
      </c>
      <c r="I108" s="165">
        <v>96.1</v>
      </c>
      <c r="J108" s="165">
        <v>96</v>
      </c>
      <c r="K108" s="165">
        <v>97.2</v>
      </c>
      <c r="L108" s="165">
        <v>98.9</v>
      </c>
      <c r="M108" s="165">
        <v>97.6</v>
      </c>
      <c r="N108" s="165">
        <v>97.7</v>
      </c>
      <c r="O108" s="165">
        <v>98.9</v>
      </c>
      <c r="P108" s="304">
        <v>100.5</v>
      </c>
      <c r="Q108" s="165">
        <v>99.6</v>
      </c>
    </row>
    <row r="109" spans="1:17" ht="19.5" customHeight="1" x14ac:dyDescent="0.2">
      <c r="A109" s="126">
        <v>2016</v>
      </c>
      <c r="B109" s="90" t="s">
        <v>3</v>
      </c>
      <c r="C109" s="165">
        <v>99.5</v>
      </c>
      <c r="D109" s="165">
        <v>99.1</v>
      </c>
      <c r="E109" s="165">
        <v>100.7</v>
      </c>
      <c r="F109" s="165">
        <v>98.7</v>
      </c>
      <c r="G109" s="165">
        <v>97.9</v>
      </c>
      <c r="H109" s="165">
        <v>99</v>
      </c>
      <c r="I109" s="165">
        <v>98.1</v>
      </c>
      <c r="J109" s="165">
        <v>97.8</v>
      </c>
      <c r="K109" s="165">
        <v>97.5</v>
      </c>
      <c r="L109" s="165">
        <v>99.3</v>
      </c>
      <c r="M109" s="165">
        <v>98.7</v>
      </c>
      <c r="N109" s="165">
        <v>98</v>
      </c>
      <c r="O109" s="165">
        <v>99.3</v>
      </c>
      <c r="P109" s="304">
        <v>100.3</v>
      </c>
      <c r="Q109" s="165">
        <v>99.7</v>
      </c>
    </row>
    <row r="110" spans="1:17" ht="12" customHeight="1" x14ac:dyDescent="0.2">
      <c r="A110" s="126"/>
      <c r="B110" s="90" t="s">
        <v>4</v>
      </c>
      <c r="C110" s="165">
        <v>99.6</v>
      </c>
      <c r="D110" s="165">
        <v>99.6</v>
      </c>
      <c r="E110" s="165">
        <v>99.7</v>
      </c>
      <c r="F110" s="165">
        <v>100.5</v>
      </c>
      <c r="G110" s="165">
        <v>100.1</v>
      </c>
      <c r="H110" s="165">
        <v>100.2</v>
      </c>
      <c r="I110" s="165">
        <v>102.5</v>
      </c>
      <c r="J110" s="165">
        <v>100.5</v>
      </c>
      <c r="K110" s="165">
        <v>99.2</v>
      </c>
      <c r="L110" s="165">
        <v>99.4</v>
      </c>
      <c r="M110" s="165">
        <v>99.2</v>
      </c>
      <c r="N110" s="165">
        <v>98.2</v>
      </c>
      <c r="O110" s="165">
        <v>99.6</v>
      </c>
      <c r="P110" s="304">
        <v>99.9</v>
      </c>
      <c r="Q110" s="165">
        <v>99.7</v>
      </c>
    </row>
    <row r="111" spans="1:17" ht="12" customHeight="1" x14ac:dyDescent="0.2">
      <c r="A111" s="126"/>
      <c r="B111" s="90" t="s">
        <v>1</v>
      </c>
      <c r="C111" s="165">
        <v>100.1</v>
      </c>
      <c r="D111" s="165">
        <v>100.2</v>
      </c>
      <c r="E111" s="165">
        <v>99.5</v>
      </c>
      <c r="F111" s="165">
        <v>100.1</v>
      </c>
      <c r="G111" s="165">
        <v>105.1</v>
      </c>
      <c r="H111" s="165">
        <v>99.7</v>
      </c>
      <c r="I111" s="165">
        <v>98.5</v>
      </c>
      <c r="J111" s="165">
        <v>100.6</v>
      </c>
      <c r="K111" s="165">
        <v>100.2</v>
      </c>
      <c r="L111" s="165">
        <v>100.2</v>
      </c>
      <c r="M111" s="165">
        <v>100.1</v>
      </c>
      <c r="N111" s="165">
        <v>101</v>
      </c>
      <c r="O111" s="165">
        <v>100.3</v>
      </c>
      <c r="P111" s="304">
        <v>99.8</v>
      </c>
      <c r="Q111" s="165">
        <v>100</v>
      </c>
    </row>
    <row r="112" spans="1:17" ht="12" customHeight="1" x14ac:dyDescent="0.2">
      <c r="A112" s="126"/>
      <c r="B112" s="90" t="s">
        <v>2</v>
      </c>
      <c r="C112" s="165">
        <v>100.8</v>
      </c>
      <c r="D112" s="165">
        <v>101.1</v>
      </c>
      <c r="E112" s="165">
        <v>100.1</v>
      </c>
      <c r="F112" s="165">
        <v>100.7</v>
      </c>
      <c r="G112" s="165">
        <v>97</v>
      </c>
      <c r="H112" s="165">
        <v>101</v>
      </c>
      <c r="I112" s="165">
        <v>100.9</v>
      </c>
      <c r="J112" s="165">
        <v>101.2</v>
      </c>
      <c r="K112" s="165">
        <v>103.1</v>
      </c>
      <c r="L112" s="165">
        <v>101</v>
      </c>
      <c r="M112" s="165">
        <v>101.9</v>
      </c>
      <c r="N112" s="165">
        <v>102.8</v>
      </c>
      <c r="O112" s="165">
        <v>100.8</v>
      </c>
      <c r="P112" s="304">
        <v>100</v>
      </c>
      <c r="Q112" s="165">
        <v>100.6</v>
      </c>
    </row>
    <row r="113" spans="1:17" ht="19.5" customHeight="1" x14ac:dyDescent="0.2">
      <c r="A113" s="126">
        <v>2017</v>
      </c>
      <c r="B113" s="120" t="s">
        <v>3</v>
      </c>
      <c r="C113" s="165">
        <v>101.3</v>
      </c>
      <c r="D113" s="165">
        <v>101.5</v>
      </c>
      <c r="E113" s="165">
        <v>102.2</v>
      </c>
      <c r="F113" s="165">
        <v>101</v>
      </c>
      <c r="G113" s="165">
        <v>99.4</v>
      </c>
      <c r="H113" s="165">
        <v>101.5</v>
      </c>
      <c r="I113" s="165">
        <v>96.9</v>
      </c>
      <c r="J113" s="165">
        <v>104.3</v>
      </c>
      <c r="K113" s="165">
        <v>106.5</v>
      </c>
      <c r="L113" s="165">
        <v>101.5</v>
      </c>
      <c r="M113" s="165">
        <v>101.7</v>
      </c>
      <c r="N113" s="165">
        <v>103.3</v>
      </c>
      <c r="O113" s="165">
        <v>101.6</v>
      </c>
      <c r="P113" s="304">
        <v>100.5</v>
      </c>
      <c r="Q113" s="165">
        <v>100.9</v>
      </c>
    </row>
    <row r="114" spans="1:17" x14ac:dyDescent="0.2">
      <c r="A114" s="126"/>
      <c r="B114" s="127" t="s">
        <v>4</v>
      </c>
      <c r="C114" s="165">
        <v>101.5</v>
      </c>
      <c r="D114" s="165">
        <v>101.8</v>
      </c>
      <c r="E114" s="165">
        <v>102.8</v>
      </c>
      <c r="F114" s="165">
        <v>101.2</v>
      </c>
      <c r="G114" s="165">
        <v>100.9</v>
      </c>
      <c r="H114" s="165">
        <v>101.6</v>
      </c>
      <c r="I114" s="165">
        <v>97.8</v>
      </c>
      <c r="J114" s="165">
        <v>103.4</v>
      </c>
      <c r="K114" s="165">
        <v>106.7</v>
      </c>
      <c r="L114" s="165">
        <v>101.9</v>
      </c>
      <c r="M114" s="165">
        <v>102</v>
      </c>
      <c r="N114" s="165">
        <v>104.5</v>
      </c>
      <c r="O114" s="165">
        <v>101.8</v>
      </c>
      <c r="P114" s="304">
        <v>100.7</v>
      </c>
      <c r="Q114" s="165">
        <v>101</v>
      </c>
    </row>
    <row r="115" spans="1:17" x14ac:dyDescent="0.2">
      <c r="A115" s="126"/>
      <c r="B115" s="134" t="s">
        <v>1</v>
      </c>
      <c r="C115" s="165">
        <v>102</v>
      </c>
      <c r="D115" s="165">
        <v>102.3</v>
      </c>
      <c r="E115" s="165">
        <v>103.5</v>
      </c>
      <c r="F115" s="165">
        <v>102.2</v>
      </c>
      <c r="G115" s="165">
        <v>101</v>
      </c>
      <c r="H115" s="165">
        <v>102.7</v>
      </c>
      <c r="I115" s="165">
        <v>99.9</v>
      </c>
      <c r="J115" s="165">
        <v>102.9</v>
      </c>
      <c r="K115" s="165">
        <v>107.4</v>
      </c>
      <c r="L115" s="165">
        <v>102.3</v>
      </c>
      <c r="M115" s="165">
        <v>102.5</v>
      </c>
      <c r="N115" s="165">
        <v>105.2</v>
      </c>
      <c r="O115" s="165">
        <v>102.4</v>
      </c>
      <c r="P115" s="304">
        <v>100.7</v>
      </c>
      <c r="Q115" s="165">
        <v>101.3</v>
      </c>
    </row>
    <row r="116" spans="1:17" x14ac:dyDescent="0.2">
      <c r="A116" s="126"/>
      <c r="B116" s="134" t="s">
        <v>2</v>
      </c>
      <c r="C116" s="165">
        <v>102.5</v>
      </c>
      <c r="D116" s="165">
        <v>102.8</v>
      </c>
      <c r="E116" s="165">
        <v>103.3</v>
      </c>
      <c r="F116" s="165">
        <v>102.9</v>
      </c>
      <c r="G116" s="165">
        <v>96.4</v>
      </c>
      <c r="H116" s="165">
        <v>104.2</v>
      </c>
      <c r="I116" s="165">
        <v>99.2</v>
      </c>
      <c r="J116" s="165">
        <v>102.9</v>
      </c>
      <c r="K116" s="165">
        <v>107.7</v>
      </c>
      <c r="L116" s="165">
        <v>102.6</v>
      </c>
      <c r="M116" s="165">
        <v>102.7</v>
      </c>
      <c r="N116" s="165">
        <v>106.6</v>
      </c>
      <c r="O116" s="165">
        <v>102.8</v>
      </c>
      <c r="P116" s="304">
        <v>100.4</v>
      </c>
      <c r="Q116" s="165">
        <v>101.6</v>
      </c>
    </row>
    <row r="117" spans="1:17" ht="19.5" customHeight="1" x14ac:dyDescent="0.2">
      <c r="A117" s="126">
        <v>2018</v>
      </c>
      <c r="B117" s="140" t="s">
        <v>3</v>
      </c>
      <c r="C117" s="165">
        <v>102.5</v>
      </c>
      <c r="D117" s="165">
        <v>102.8</v>
      </c>
      <c r="E117" s="165">
        <v>101.1</v>
      </c>
      <c r="F117" s="165">
        <v>103</v>
      </c>
      <c r="G117" s="165">
        <v>100.8</v>
      </c>
      <c r="H117" s="165">
        <v>103.9</v>
      </c>
      <c r="I117" s="165">
        <v>100.3</v>
      </c>
      <c r="J117" s="165">
        <v>100.9</v>
      </c>
      <c r="K117" s="165">
        <v>106.1</v>
      </c>
      <c r="L117" s="165">
        <v>103</v>
      </c>
      <c r="M117" s="165">
        <v>103.1</v>
      </c>
      <c r="N117" s="165">
        <v>106.8</v>
      </c>
      <c r="O117" s="165">
        <v>103.3</v>
      </c>
      <c r="P117" s="304">
        <v>100.5</v>
      </c>
      <c r="Q117" s="165">
        <v>101.5</v>
      </c>
    </row>
    <row r="118" spans="1:17" ht="12" customHeight="1" x14ac:dyDescent="0.2">
      <c r="A118" s="126"/>
      <c r="B118" s="182" t="s">
        <v>4</v>
      </c>
      <c r="C118" s="165">
        <v>102.9</v>
      </c>
      <c r="D118" s="308">
        <v>103.2</v>
      </c>
      <c r="E118" s="165">
        <v>100.2</v>
      </c>
      <c r="F118" s="308">
        <v>102.4</v>
      </c>
      <c r="G118" s="308">
        <v>103.4</v>
      </c>
      <c r="H118" s="308">
        <v>103.4</v>
      </c>
      <c r="I118" s="308">
        <v>96.5</v>
      </c>
      <c r="J118" s="308">
        <v>101.5</v>
      </c>
      <c r="K118" s="308">
        <v>106.7</v>
      </c>
      <c r="L118" s="308">
        <v>103.6</v>
      </c>
      <c r="M118" s="308">
        <v>104.9</v>
      </c>
      <c r="N118" s="308">
        <v>108.1</v>
      </c>
      <c r="O118" s="308">
        <v>103.6</v>
      </c>
      <c r="P118" s="308">
        <v>100.6</v>
      </c>
      <c r="Q118" s="309">
        <v>101.7</v>
      </c>
    </row>
    <row r="119" spans="1:17" x14ac:dyDescent="0.2">
      <c r="A119" s="126"/>
      <c r="B119" s="182" t="s">
        <v>1</v>
      </c>
      <c r="C119" s="165">
        <v>103.6</v>
      </c>
      <c r="D119" s="165">
        <v>103.9</v>
      </c>
      <c r="E119" s="165">
        <v>100.1</v>
      </c>
      <c r="F119" s="165">
        <v>103</v>
      </c>
      <c r="G119" s="165">
        <v>105.7</v>
      </c>
      <c r="H119" s="165">
        <v>103.6</v>
      </c>
      <c r="I119" s="165">
        <v>98.1</v>
      </c>
      <c r="J119" s="165">
        <v>103.1</v>
      </c>
      <c r="K119" s="165">
        <v>108.6</v>
      </c>
      <c r="L119" s="165">
        <v>104.2</v>
      </c>
      <c r="M119" s="165">
        <v>106</v>
      </c>
      <c r="N119" s="165">
        <v>110</v>
      </c>
      <c r="O119" s="165">
        <v>103.9</v>
      </c>
      <c r="P119" s="165">
        <v>100.9</v>
      </c>
      <c r="Q119" s="307">
        <v>102.3</v>
      </c>
    </row>
    <row r="120" spans="1:17" x14ac:dyDescent="0.2">
      <c r="A120" s="126"/>
      <c r="B120" s="182" t="s">
        <v>2</v>
      </c>
      <c r="C120" s="165">
        <v>103.9</v>
      </c>
      <c r="D120" s="165">
        <v>104.1</v>
      </c>
      <c r="E120" s="165">
        <v>100.8</v>
      </c>
      <c r="F120" s="165">
        <v>102.2</v>
      </c>
      <c r="G120" s="165">
        <v>104.8</v>
      </c>
      <c r="H120" s="165">
        <v>102.8</v>
      </c>
      <c r="I120" s="165">
        <v>96.6</v>
      </c>
      <c r="J120" s="165">
        <v>102.2</v>
      </c>
      <c r="K120" s="165">
        <v>108</v>
      </c>
      <c r="L120" s="165">
        <v>104.7</v>
      </c>
      <c r="M120" s="165">
        <v>106.3</v>
      </c>
      <c r="N120" s="165">
        <v>110.8</v>
      </c>
      <c r="O120" s="165">
        <v>104.3</v>
      </c>
      <c r="P120" s="165">
        <v>101.5</v>
      </c>
      <c r="Q120" s="307">
        <v>102.3</v>
      </c>
    </row>
    <row r="121" spans="1:17" ht="21.75" customHeight="1" x14ac:dyDescent="0.2">
      <c r="A121" s="126">
        <v>2019</v>
      </c>
      <c r="B121" s="182" t="s">
        <v>3</v>
      </c>
      <c r="C121" s="165">
        <v>104.4</v>
      </c>
      <c r="D121" s="308">
        <v>104.6</v>
      </c>
      <c r="E121" s="165">
        <v>99.3</v>
      </c>
      <c r="F121" s="308">
        <v>103.3</v>
      </c>
      <c r="G121" s="308">
        <v>105.8</v>
      </c>
      <c r="H121" s="308">
        <v>104.8</v>
      </c>
      <c r="I121" s="308">
        <v>93.9</v>
      </c>
      <c r="J121" s="308">
        <v>101.4</v>
      </c>
      <c r="K121" s="308">
        <v>109.6</v>
      </c>
      <c r="L121" s="308">
        <v>105.1</v>
      </c>
      <c r="M121" s="308">
        <v>107.6</v>
      </c>
      <c r="N121" s="308">
        <v>111.9</v>
      </c>
      <c r="O121" s="308">
        <v>104.2</v>
      </c>
      <c r="P121" s="308">
        <v>101.7</v>
      </c>
      <c r="Q121" s="309">
        <v>102.7</v>
      </c>
    </row>
    <row r="122" spans="1:17" x14ac:dyDescent="0.2">
      <c r="A122" s="126"/>
      <c r="B122" s="182" t="s">
        <v>4</v>
      </c>
      <c r="C122" s="165">
        <v>104.2</v>
      </c>
      <c r="D122" s="308">
        <v>104.4</v>
      </c>
      <c r="E122" s="165">
        <v>98.9</v>
      </c>
      <c r="F122" s="308">
        <v>101.9</v>
      </c>
      <c r="G122" s="308">
        <v>105.4</v>
      </c>
      <c r="H122" s="308">
        <v>102.4</v>
      </c>
      <c r="I122" s="308">
        <v>96.3</v>
      </c>
      <c r="J122" s="308">
        <v>102.4</v>
      </c>
      <c r="K122" s="308">
        <v>108.2</v>
      </c>
      <c r="L122" s="308">
        <v>105.2</v>
      </c>
      <c r="M122" s="308">
        <v>107.6</v>
      </c>
      <c r="N122" s="308">
        <v>113.1</v>
      </c>
      <c r="O122" s="308">
        <v>104.2</v>
      </c>
      <c r="P122" s="308">
        <v>101.5</v>
      </c>
      <c r="Q122" s="309">
        <v>102.4</v>
      </c>
    </row>
    <row r="123" spans="1:17" ht="13.5" thickBot="1" x14ac:dyDescent="0.25">
      <c r="A123" s="126"/>
      <c r="B123" s="182"/>
      <c r="C123" s="165"/>
      <c r="D123" s="308"/>
      <c r="E123" s="165"/>
      <c r="F123" s="308"/>
      <c r="G123" s="308"/>
      <c r="H123" s="308"/>
      <c r="I123" s="308"/>
      <c r="J123" s="308"/>
      <c r="K123" s="308"/>
      <c r="L123" s="308"/>
      <c r="M123" s="308"/>
      <c r="N123" s="308"/>
      <c r="O123" s="308"/>
      <c r="P123" s="308"/>
      <c r="Q123" s="309"/>
    </row>
    <row r="124" spans="1:17" ht="12.75" customHeight="1" x14ac:dyDescent="0.2">
      <c r="A124" s="89" t="s">
        <v>210</v>
      </c>
      <c r="B124" s="88"/>
      <c r="C124" s="166"/>
      <c r="D124" s="310"/>
      <c r="E124" s="310"/>
      <c r="F124" s="310"/>
      <c r="G124" s="310"/>
      <c r="H124" s="310"/>
      <c r="I124" s="310"/>
      <c r="J124" s="310"/>
      <c r="K124" s="310"/>
      <c r="L124" s="310"/>
      <c r="M124" s="310"/>
      <c r="N124" s="310"/>
      <c r="O124" s="310"/>
      <c r="P124" s="310"/>
      <c r="Q124" s="311"/>
    </row>
    <row r="125" spans="1:17" s="99" customFormat="1" ht="18.75" customHeight="1" x14ac:dyDescent="0.2">
      <c r="A125" s="205" t="s">
        <v>263</v>
      </c>
      <c r="C125" s="312" t="s">
        <v>179</v>
      </c>
      <c r="D125" s="312" t="s">
        <v>188</v>
      </c>
      <c r="E125" s="312" t="s">
        <v>190</v>
      </c>
      <c r="F125" s="312" t="s">
        <v>191</v>
      </c>
      <c r="G125" s="312" t="s">
        <v>192</v>
      </c>
      <c r="H125" s="312" t="s">
        <v>193</v>
      </c>
      <c r="I125" s="312" t="s">
        <v>194</v>
      </c>
      <c r="J125" s="312" t="s">
        <v>195</v>
      </c>
      <c r="K125" s="312" t="s">
        <v>196</v>
      </c>
      <c r="L125" s="312" t="s">
        <v>197</v>
      </c>
      <c r="M125" s="312" t="s">
        <v>198</v>
      </c>
      <c r="N125" s="312" t="s">
        <v>182</v>
      </c>
      <c r="O125" s="312" t="s">
        <v>183</v>
      </c>
      <c r="P125" s="312" t="s">
        <v>184</v>
      </c>
      <c r="Q125" s="313" t="s">
        <v>213</v>
      </c>
    </row>
    <row r="126" spans="1:17" ht="12.75" customHeight="1" x14ac:dyDescent="0.2">
      <c r="A126" s="90">
        <v>2015</v>
      </c>
      <c r="C126" s="165">
        <v>2.2999999999999998</v>
      </c>
      <c r="D126" s="165">
        <v>2.5</v>
      </c>
      <c r="E126" s="165">
        <v>1.1000000000000001</v>
      </c>
      <c r="F126" s="165">
        <v>1.2</v>
      </c>
      <c r="G126" s="165">
        <v>8</v>
      </c>
      <c r="H126" s="165">
        <v>0</v>
      </c>
      <c r="I126" s="165">
        <v>1</v>
      </c>
      <c r="J126" s="165">
        <v>3.4</v>
      </c>
      <c r="K126" s="165">
        <v>4.4000000000000004</v>
      </c>
      <c r="L126" s="165">
        <v>2.7</v>
      </c>
      <c r="M126" s="165">
        <v>4.5</v>
      </c>
      <c r="N126" s="165">
        <v>4.0999999999999996</v>
      </c>
      <c r="O126" s="165">
        <v>2.6</v>
      </c>
      <c r="P126" s="304">
        <v>0.9</v>
      </c>
      <c r="Q126" s="165">
        <v>1.5</v>
      </c>
    </row>
    <row r="127" spans="1:17" ht="12.75" customHeight="1" x14ac:dyDescent="0.2">
      <c r="A127" s="90">
        <v>2016</v>
      </c>
      <c r="C127" s="165">
        <v>1.8</v>
      </c>
      <c r="D127" s="165">
        <v>1.9</v>
      </c>
      <c r="E127" s="165">
        <v>-5.6</v>
      </c>
      <c r="F127" s="165">
        <v>1</v>
      </c>
      <c r="G127" s="165">
        <v>0.3</v>
      </c>
      <c r="H127" s="165">
        <v>0.4</v>
      </c>
      <c r="I127" s="165">
        <v>2.1</v>
      </c>
      <c r="J127" s="165">
        <v>5.6</v>
      </c>
      <c r="K127" s="165">
        <v>4.0999999999999996</v>
      </c>
      <c r="L127" s="165">
        <v>1.9</v>
      </c>
      <c r="M127" s="165">
        <v>3.8</v>
      </c>
      <c r="N127" s="165">
        <v>3.4</v>
      </c>
      <c r="O127" s="165">
        <v>2.1</v>
      </c>
      <c r="P127" s="304">
        <v>0</v>
      </c>
      <c r="Q127" s="165">
        <v>1</v>
      </c>
    </row>
    <row r="128" spans="1:17" ht="12.75" customHeight="1" x14ac:dyDescent="0.2">
      <c r="A128" s="90">
        <v>2017</v>
      </c>
      <c r="C128" s="165">
        <v>1.8</v>
      </c>
      <c r="D128" s="165">
        <v>2.1</v>
      </c>
      <c r="E128" s="165">
        <v>3</v>
      </c>
      <c r="F128" s="165">
        <v>1.8</v>
      </c>
      <c r="G128" s="165">
        <v>-0.6</v>
      </c>
      <c r="H128" s="165">
        <v>2.5</v>
      </c>
      <c r="I128" s="165">
        <v>-1.6</v>
      </c>
      <c r="J128" s="165">
        <v>3.4</v>
      </c>
      <c r="K128" s="165">
        <v>7.1</v>
      </c>
      <c r="L128" s="165">
        <v>2.1</v>
      </c>
      <c r="M128" s="165">
        <v>2.2000000000000002</v>
      </c>
      <c r="N128" s="165">
        <v>4.9000000000000004</v>
      </c>
      <c r="O128" s="165">
        <v>2.2000000000000002</v>
      </c>
      <c r="P128" s="304">
        <v>0.6</v>
      </c>
      <c r="Q128" s="165">
        <v>1.2</v>
      </c>
    </row>
    <row r="129" spans="1:17" ht="12.75" customHeight="1" x14ac:dyDescent="0.2">
      <c r="A129" s="90">
        <v>2018</v>
      </c>
      <c r="C129" s="165">
        <v>1.4</v>
      </c>
      <c r="D129" s="165">
        <v>1.4</v>
      </c>
      <c r="E129" s="165">
        <v>-2.2999999999999998</v>
      </c>
      <c r="F129" s="165">
        <v>0.8</v>
      </c>
      <c r="G129" s="165">
        <v>4.3</v>
      </c>
      <c r="H129" s="165">
        <v>0.9</v>
      </c>
      <c r="I129" s="165">
        <v>-0.6</v>
      </c>
      <c r="J129" s="165">
        <v>-1.4</v>
      </c>
      <c r="K129" s="165">
        <v>0.3</v>
      </c>
      <c r="L129" s="165">
        <v>1.7</v>
      </c>
      <c r="M129" s="165">
        <v>2.8</v>
      </c>
      <c r="N129" s="165">
        <v>3.8</v>
      </c>
      <c r="O129" s="165">
        <v>1.6</v>
      </c>
      <c r="P129" s="304">
        <v>0.3</v>
      </c>
      <c r="Q129" s="165">
        <v>0.7</v>
      </c>
    </row>
    <row r="130" spans="1:17" ht="12.75" customHeight="1" x14ac:dyDescent="0.2">
      <c r="A130" s="115"/>
      <c r="C130" s="165"/>
      <c r="D130" s="165"/>
      <c r="E130" s="165"/>
      <c r="F130" s="165"/>
      <c r="G130" s="165"/>
      <c r="H130" s="165"/>
      <c r="I130" s="165"/>
      <c r="J130" s="165"/>
      <c r="K130" s="165"/>
      <c r="L130" s="165"/>
      <c r="M130" s="165"/>
      <c r="N130" s="165"/>
      <c r="O130" s="165"/>
      <c r="P130" s="165"/>
      <c r="Q130" s="307"/>
    </row>
    <row r="131" spans="1:17" ht="12.75" customHeight="1" x14ac:dyDescent="0.2">
      <c r="A131" s="115" t="s">
        <v>209</v>
      </c>
      <c r="C131" s="165"/>
      <c r="D131" s="165"/>
      <c r="E131" s="165"/>
      <c r="F131" s="165"/>
      <c r="G131" s="165"/>
      <c r="H131" s="165"/>
      <c r="I131" s="165"/>
      <c r="J131" s="165"/>
      <c r="K131" s="165"/>
      <c r="L131" s="165"/>
      <c r="M131" s="165"/>
      <c r="N131" s="165"/>
      <c r="O131" s="165"/>
      <c r="P131" s="165"/>
      <c r="Q131" s="314"/>
    </row>
    <row r="132" spans="1:17" s="99" customFormat="1" ht="18.75" customHeight="1" x14ac:dyDescent="0.2">
      <c r="A132" s="205" t="s">
        <v>263</v>
      </c>
      <c r="C132" s="312" t="s">
        <v>180</v>
      </c>
      <c r="D132" s="312" t="s">
        <v>188</v>
      </c>
      <c r="E132" s="312" t="s">
        <v>190</v>
      </c>
      <c r="F132" s="312" t="s">
        <v>191</v>
      </c>
      <c r="G132" s="312" t="s">
        <v>192</v>
      </c>
      <c r="H132" s="312" t="s">
        <v>193</v>
      </c>
      <c r="I132" s="312" t="s">
        <v>194</v>
      </c>
      <c r="J132" s="312" t="s">
        <v>195</v>
      </c>
      <c r="K132" s="312" t="s">
        <v>196</v>
      </c>
      <c r="L132" s="312" t="s">
        <v>197</v>
      </c>
      <c r="M132" s="312" t="s">
        <v>198</v>
      </c>
      <c r="N132" s="312" t="s">
        <v>182</v>
      </c>
      <c r="O132" s="312" t="s">
        <v>183</v>
      </c>
      <c r="P132" s="312" t="s">
        <v>184</v>
      </c>
      <c r="Q132" s="313" t="s">
        <v>214</v>
      </c>
    </row>
    <row r="133" spans="1:17" ht="12.75" customHeight="1" x14ac:dyDescent="0.2">
      <c r="A133" s="126">
        <v>2015</v>
      </c>
      <c r="B133" s="90" t="s">
        <v>3</v>
      </c>
      <c r="C133" s="165">
        <v>0.4</v>
      </c>
      <c r="D133" s="165">
        <v>0.3</v>
      </c>
      <c r="E133" s="165">
        <v>-1.3</v>
      </c>
      <c r="F133" s="165">
        <v>0.5</v>
      </c>
      <c r="G133" s="165">
        <v>2.2000000000000002</v>
      </c>
      <c r="H133" s="165">
        <v>0</v>
      </c>
      <c r="I133" s="165">
        <v>2.5</v>
      </c>
      <c r="J133" s="165">
        <v>0.2</v>
      </c>
      <c r="K133" s="165">
        <v>1.1000000000000001</v>
      </c>
      <c r="L133" s="165">
        <v>0.3</v>
      </c>
      <c r="M133" s="165">
        <v>1.1000000000000001</v>
      </c>
      <c r="N133" s="165">
        <v>0.5</v>
      </c>
      <c r="O133" s="165">
        <v>0.3</v>
      </c>
      <c r="P133" s="165">
        <v>-0.5</v>
      </c>
      <c r="Q133" s="307">
        <v>0.3</v>
      </c>
    </row>
    <row r="134" spans="1:17" ht="12.75" customHeight="1" x14ac:dyDescent="0.2">
      <c r="A134" s="126"/>
      <c r="B134" s="90" t="s">
        <v>4</v>
      </c>
      <c r="C134" s="165">
        <v>0.6</v>
      </c>
      <c r="D134" s="165">
        <v>0.6</v>
      </c>
      <c r="E134" s="165">
        <v>0.9</v>
      </c>
      <c r="F134" s="165">
        <v>0.7</v>
      </c>
      <c r="G134" s="165">
        <v>8.4</v>
      </c>
      <c r="H134" s="165">
        <v>-0.4</v>
      </c>
      <c r="I134" s="165">
        <v>-1.8</v>
      </c>
      <c r="J134" s="165">
        <v>4.2</v>
      </c>
      <c r="K134" s="165">
        <v>1.2</v>
      </c>
      <c r="L134" s="165">
        <v>0.6</v>
      </c>
      <c r="M134" s="165">
        <v>1.2</v>
      </c>
      <c r="N134" s="165">
        <v>1</v>
      </c>
      <c r="O134" s="165">
        <v>0.4</v>
      </c>
      <c r="P134" s="165">
        <v>0.5</v>
      </c>
      <c r="Q134" s="307">
        <v>0.4</v>
      </c>
    </row>
    <row r="135" spans="1:17" ht="12.75" customHeight="1" x14ac:dyDescent="0.2">
      <c r="A135" s="126"/>
      <c r="B135" s="90" t="s">
        <v>1</v>
      </c>
      <c r="C135" s="165">
        <v>0.4</v>
      </c>
      <c r="D135" s="165">
        <v>0.3</v>
      </c>
      <c r="E135" s="165">
        <v>-0.6</v>
      </c>
      <c r="F135" s="165">
        <v>-0.3</v>
      </c>
      <c r="G135" s="165">
        <v>-0.9</v>
      </c>
      <c r="H135" s="165">
        <v>-0.4</v>
      </c>
      <c r="I135" s="165">
        <v>0.8</v>
      </c>
      <c r="J135" s="165">
        <v>0.4</v>
      </c>
      <c r="K135" s="165">
        <v>-0.6</v>
      </c>
      <c r="L135" s="165">
        <v>0.5</v>
      </c>
      <c r="M135" s="165">
        <v>0.5</v>
      </c>
      <c r="N135" s="165">
        <v>0.6</v>
      </c>
      <c r="O135" s="165">
        <v>0.6</v>
      </c>
      <c r="P135" s="165">
        <v>0.2</v>
      </c>
      <c r="Q135" s="307">
        <v>0.2</v>
      </c>
    </row>
    <row r="136" spans="1:17" ht="12.75" customHeight="1" x14ac:dyDescent="0.2">
      <c r="A136" s="126"/>
      <c r="B136" s="90" t="s">
        <v>2</v>
      </c>
      <c r="C136" s="165">
        <v>0.7</v>
      </c>
      <c r="D136" s="165">
        <v>0.5</v>
      </c>
      <c r="E136" s="165">
        <v>-1.7</v>
      </c>
      <c r="F136" s="165">
        <v>-0.6</v>
      </c>
      <c r="G136" s="165">
        <v>-2</v>
      </c>
      <c r="H136" s="165">
        <v>-0.2</v>
      </c>
      <c r="I136" s="165">
        <v>-2.4</v>
      </c>
      <c r="J136" s="165">
        <v>0.3</v>
      </c>
      <c r="K136" s="165">
        <v>1.5</v>
      </c>
      <c r="L136" s="165">
        <v>0.6</v>
      </c>
      <c r="M136" s="165">
        <v>1</v>
      </c>
      <c r="N136" s="165">
        <v>0.6</v>
      </c>
      <c r="O136" s="165">
        <v>0.7</v>
      </c>
      <c r="P136" s="165">
        <v>0.3</v>
      </c>
      <c r="Q136" s="307">
        <v>0.5</v>
      </c>
    </row>
    <row r="137" spans="1:17" ht="12.75" customHeight="1" x14ac:dyDescent="0.2">
      <c r="A137" s="126">
        <v>2016</v>
      </c>
      <c r="B137" s="90" t="s">
        <v>3</v>
      </c>
      <c r="C137" s="165">
        <v>0.3</v>
      </c>
      <c r="D137" s="165">
        <v>0.3</v>
      </c>
      <c r="E137" s="165">
        <v>-3.7</v>
      </c>
      <c r="F137" s="165">
        <v>0.1</v>
      </c>
      <c r="G137" s="165">
        <v>-1.9</v>
      </c>
      <c r="H137" s="165">
        <v>-0.1</v>
      </c>
      <c r="I137" s="165">
        <v>2.1</v>
      </c>
      <c r="J137" s="165">
        <v>1.8</v>
      </c>
      <c r="K137" s="165">
        <v>0.3</v>
      </c>
      <c r="L137" s="165">
        <v>0.4</v>
      </c>
      <c r="M137" s="165">
        <v>1.1000000000000001</v>
      </c>
      <c r="N137" s="165">
        <v>0.4</v>
      </c>
      <c r="O137" s="165">
        <v>0.5</v>
      </c>
      <c r="P137" s="165">
        <v>-0.2</v>
      </c>
      <c r="Q137" s="307">
        <v>0.1</v>
      </c>
    </row>
    <row r="138" spans="1:17" ht="12.75" customHeight="1" x14ac:dyDescent="0.2">
      <c r="A138" s="126"/>
      <c r="B138" s="90" t="s">
        <v>4</v>
      </c>
      <c r="C138" s="165">
        <v>0.2</v>
      </c>
      <c r="D138" s="165">
        <v>0.4</v>
      </c>
      <c r="E138" s="165">
        <v>-1.1000000000000001</v>
      </c>
      <c r="F138" s="165">
        <v>1.8</v>
      </c>
      <c r="G138" s="165">
        <v>2.2000000000000002</v>
      </c>
      <c r="H138" s="165">
        <v>1.2</v>
      </c>
      <c r="I138" s="165">
        <v>4.5999999999999996</v>
      </c>
      <c r="J138" s="165">
        <v>2.8</v>
      </c>
      <c r="K138" s="165">
        <v>1.7</v>
      </c>
      <c r="L138" s="165">
        <v>0.1</v>
      </c>
      <c r="M138" s="165">
        <v>0.5</v>
      </c>
      <c r="N138" s="165">
        <v>0.2</v>
      </c>
      <c r="O138" s="165">
        <v>0.3</v>
      </c>
      <c r="P138" s="165">
        <v>-0.4</v>
      </c>
      <c r="Q138" s="307">
        <v>0</v>
      </c>
    </row>
    <row r="139" spans="1:17" ht="12.75" customHeight="1" x14ac:dyDescent="0.2">
      <c r="A139" s="126"/>
      <c r="B139" s="90" t="s">
        <v>1</v>
      </c>
      <c r="C139" s="165">
        <v>0.5</v>
      </c>
      <c r="D139" s="165">
        <v>0.6</v>
      </c>
      <c r="E139" s="165">
        <v>-0.2</v>
      </c>
      <c r="F139" s="165">
        <v>-0.4</v>
      </c>
      <c r="G139" s="165">
        <v>5.0999999999999996</v>
      </c>
      <c r="H139" s="165">
        <v>-0.5</v>
      </c>
      <c r="I139" s="165">
        <v>-3.9</v>
      </c>
      <c r="J139" s="165">
        <v>0.1</v>
      </c>
      <c r="K139" s="165">
        <v>1.1000000000000001</v>
      </c>
      <c r="L139" s="165">
        <v>0.8</v>
      </c>
      <c r="M139" s="165">
        <v>0.9</v>
      </c>
      <c r="N139" s="165">
        <v>2.9</v>
      </c>
      <c r="O139" s="165">
        <v>0.7</v>
      </c>
      <c r="P139" s="165">
        <v>-0.1</v>
      </c>
      <c r="Q139" s="307">
        <v>0.3</v>
      </c>
    </row>
    <row r="140" spans="1:17" ht="12.75" customHeight="1" x14ac:dyDescent="0.2">
      <c r="A140" s="126"/>
      <c r="B140" s="90" t="s">
        <v>2</v>
      </c>
      <c r="C140" s="165">
        <v>0.7</v>
      </c>
      <c r="D140" s="165">
        <v>1</v>
      </c>
      <c r="E140" s="165">
        <v>0.6</v>
      </c>
      <c r="F140" s="165">
        <v>0.6</v>
      </c>
      <c r="G140" s="165">
        <v>-7.8</v>
      </c>
      <c r="H140" s="165">
        <v>1.3</v>
      </c>
      <c r="I140" s="165">
        <v>2.4</v>
      </c>
      <c r="J140" s="165">
        <v>0.6</v>
      </c>
      <c r="K140" s="165">
        <v>2.9</v>
      </c>
      <c r="L140" s="165">
        <v>0.8</v>
      </c>
      <c r="M140" s="165">
        <v>1.7</v>
      </c>
      <c r="N140" s="165">
        <v>1.8</v>
      </c>
      <c r="O140" s="165">
        <v>0.5</v>
      </c>
      <c r="P140" s="165">
        <v>0.1</v>
      </c>
      <c r="Q140" s="307">
        <v>0.6</v>
      </c>
    </row>
    <row r="141" spans="1:17" ht="12.75" customHeight="1" x14ac:dyDescent="0.2">
      <c r="A141" s="126">
        <v>2017</v>
      </c>
      <c r="B141" s="120" t="s">
        <v>3</v>
      </c>
      <c r="C141" s="165">
        <v>0.4</v>
      </c>
      <c r="D141" s="165">
        <v>0.4</v>
      </c>
      <c r="E141" s="165">
        <v>2.1</v>
      </c>
      <c r="F141" s="165">
        <v>0.3</v>
      </c>
      <c r="G141" s="165">
        <v>2.6</v>
      </c>
      <c r="H141" s="165">
        <v>0.5</v>
      </c>
      <c r="I141" s="165">
        <v>-3.9</v>
      </c>
      <c r="J141" s="165">
        <v>3.1</v>
      </c>
      <c r="K141" s="165">
        <v>3.2</v>
      </c>
      <c r="L141" s="165">
        <v>0.5</v>
      </c>
      <c r="M141" s="165">
        <v>-0.2</v>
      </c>
      <c r="N141" s="165">
        <v>0.4</v>
      </c>
      <c r="O141" s="165">
        <v>0.8</v>
      </c>
      <c r="P141" s="165">
        <v>0.5</v>
      </c>
      <c r="Q141" s="307">
        <v>0.3</v>
      </c>
    </row>
    <row r="142" spans="1:17" ht="12.75" customHeight="1" x14ac:dyDescent="0.2">
      <c r="A142" s="126"/>
      <c r="B142" s="127" t="s">
        <v>4</v>
      </c>
      <c r="C142" s="165">
        <v>0.3</v>
      </c>
      <c r="D142" s="165">
        <v>0.2</v>
      </c>
      <c r="E142" s="165">
        <v>0.6</v>
      </c>
      <c r="F142" s="165">
        <v>0.3</v>
      </c>
      <c r="G142" s="165">
        <v>1.5</v>
      </c>
      <c r="H142" s="165">
        <v>0.1</v>
      </c>
      <c r="I142" s="165">
        <v>0.9</v>
      </c>
      <c r="J142" s="165">
        <v>-0.8</v>
      </c>
      <c r="K142" s="165">
        <v>0.2</v>
      </c>
      <c r="L142" s="165">
        <v>0.4</v>
      </c>
      <c r="M142" s="165">
        <v>0.3</v>
      </c>
      <c r="N142" s="165">
        <v>1.2</v>
      </c>
      <c r="O142" s="165">
        <v>0.2</v>
      </c>
      <c r="P142" s="165">
        <v>0.3</v>
      </c>
      <c r="Q142" s="307">
        <v>0.1</v>
      </c>
    </row>
    <row r="143" spans="1:17" ht="12.75" customHeight="1" x14ac:dyDescent="0.2">
      <c r="A143" s="126"/>
      <c r="B143" s="134" t="s">
        <v>1</v>
      </c>
      <c r="C143" s="165">
        <v>0.5</v>
      </c>
      <c r="D143" s="165">
        <v>0.5</v>
      </c>
      <c r="E143" s="165">
        <v>0.6</v>
      </c>
      <c r="F143" s="165">
        <v>1</v>
      </c>
      <c r="G143" s="165">
        <v>0.1</v>
      </c>
      <c r="H143" s="165">
        <v>1.1000000000000001</v>
      </c>
      <c r="I143" s="165">
        <v>2.2000000000000002</v>
      </c>
      <c r="J143" s="165">
        <v>-0.5</v>
      </c>
      <c r="K143" s="165">
        <v>0.7</v>
      </c>
      <c r="L143" s="165">
        <v>0.4</v>
      </c>
      <c r="M143" s="165">
        <v>0.5</v>
      </c>
      <c r="N143" s="165">
        <v>0.7</v>
      </c>
      <c r="O143" s="165">
        <v>0.6</v>
      </c>
      <c r="P143" s="165">
        <v>-0.1</v>
      </c>
      <c r="Q143" s="307">
        <v>0.4</v>
      </c>
    </row>
    <row r="144" spans="1:17" ht="12.75" customHeight="1" x14ac:dyDescent="0.2">
      <c r="A144" s="126"/>
      <c r="B144" s="134" t="s">
        <v>2</v>
      </c>
      <c r="C144" s="165">
        <v>0.4</v>
      </c>
      <c r="D144" s="165">
        <v>0.5</v>
      </c>
      <c r="E144" s="165">
        <v>-0.1</v>
      </c>
      <c r="F144" s="165">
        <v>0.6</v>
      </c>
      <c r="G144" s="165">
        <v>-4.5</v>
      </c>
      <c r="H144" s="165">
        <v>1.5</v>
      </c>
      <c r="I144" s="165">
        <v>-0.8</v>
      </c>
      <c r="J144" s="165">
        <v>0</v>
      </c>
      <c r="K144" s="165">
        <v>0.3</v>
      </c>
      <c r="L144" s="165">
        <v>0.3</v>
      </c>
      <c r="M144" s="165">
        <v>0.2</v>
      </c>
      <c r="N144" s="165">
        <v>1.3</v>
      </c>
      <c r="O144" s="165">
        <v>0.4</v>
      </c>
      <c r="P144" s="165">
        <v>-0.3</v>
      </c>
      <c r="Q144" s="307">
        <v>0.3</v>
      </c>
    </row>
    <row r="145" spans="1:17" ht="12.75" customHeight="1" x14ac:dyDescent="0.2">
      <c r="A145" s="126">
        <v>2018</v>
      </c>
      <c r="B145" s="140" t="s">
        <v>3</v>
      </c>
      <c r="C145" s="165">
        <v>0.1</v>
      </c>
      <c r="D145" s="165">
        <v>0</v>
      </c>
      <c r="E145" s="165">
        <v>-2.1</v>
      </c>
      <c r="F145" s="165">
        <v>0.1</v>
      </c>
      <c r="G145" s="165">
        <v>4.5999999999999996</v>
      </c>
      <c r="H145" s="165">
        <v>-0.3</v>
      </c>
      <c r="I145" s="165">
        <v>1.1000000000000001</v>
      </c>
      <c r="J145" s="165">
        <v>-1.9</v>
      </c>
      <c r="K145" s="165">
        <v>-1.5</v>
      </c>
      <c r="L145" s="165">
        <v>0.3</v>
      </c>
      <c r="M145" s="165">
        <v>0.3</v>
      </c>
      <c r="N145" s="165">
        <v>0.2</v>
      </c>
      <c r="O145" s="165">
        <v>0.5</v>
      </c>
      <c r="P145" s="165">
        <v>0.1</v>
      </c>
      <c r="Q145" s="307">
        <v>-0.1</v>
      </c>
    </row>
    <row r="146" spans="1:17" ht="12.75" customHeight="1" x14ac:dyDescent="0.2">
      <c r="A146" s="126"/>
      <c r="B146" s="182" t="s">
        <v>4</v>
      </c>
      <c r="C146" s="165">
        <v>0.4</v>
      </c>
      <c r="D146" s="165">
        <v>0.4</v>
      </c>
      <c r="E146" s="165">
        <v>-0.9</v>
      </c>
      <c r="F146" s="165">
        <v>-0.6</v>
      </c>
      <c r="G146" s="165">
        <v>2.5</v>
      </c>
      <c r="H146" s="165">
        <v>-0.5</v>
      </c>
      <c r="I146" s="165">
        <v>-3.7</v>
      </c>
      <c r="J146" s="165">
        <v>0.6</v>
      </c>
      <c r="K146" s="165">
        <v>0.5</v>
      </c>
      <c r="L146" s="165">
        <v>0.6</v>
      </c>
      <c r="M146" s="165">
        <v>1.7</v>
      </c>
      <c r="N146" s="165">
        <v>1.2</v>
      </c>
      <c r="O146" s="165">
        <v>0.2</v>
      </c>
      <c r="P146" s="165">
        <v>0.1</v>
      </c>
      <c r="Q146" s="307">
        <v>0.2</v>
      </c>
    </row>
    <row r="147" spans="1:17" ht="12.75" customHeight="1" x14ac:dyDescent="0.2">
      <c r="A147" s="126"/>
      <c r="B147" s="182" t="s">
        <v>1</v>
      </c>
      <c r="C147" s="165">
        <v>0.7</v>
      </c>
      <c r="D147" s="165">
        <v>0.7</v>
      </c>
      <c r="E147" s="165">
        <v>-0.1</v>
      </c>
      <c r="F147" s="165">
        <v>0.6</v>
      </c>
      <c r="G147" s="165">
        <v>2.2000000000000002</v>
      </c>
      <c r="H147" s="165">
        <v>0.2</v>
      </c>
      <c r="I147" s="165">
        <v>1.6</v>
      </c>
      <c r="J147" s="165">
        <v>1.6</v>
      </c>
      <c r="K147" s="165">
        <v>1.8</v>
      </c>
      <c r="L147" s="165">
        <v>0.6</v>
      </c>
      <c r="M147" s="165">
        <v>1</v>
      </c>
      <c r="N147" s="165">
        <v>1.8</v>
      </c>
      <c r="O147" s="165">
        <v>0.3</v>
      </c>
      <c r="P147" s="165">
        <v>0.3</v>
      </c>
      <c r="Q147" s="307">
        <v>0.5</v>
      </c>
    </row>
    <row r="148" spans="1:17" ht="12.75" customHeight="1" x14ac:dyDescent="0.2">
      <c r="A148" s="126"/>
      <c r="B148" s="182" t="s">
        <v>2</v>
      </c>
      <c r="C148" s="165">
        <v>0.2</v>
      </c>
      <c r="D148" s="165">
        <v>0.2</v>
      </c>
      <c r="E148" s="165">
        <v>0.6</v>
      </c>
      <c r="F148" s="165">
        <v>-0.8</v>
      </c>
      <c r="G148" s="165">
        <v>-0.8</v>
      </c>
      <c r="H148" s="165">
        <v>-0.7</v>
      </c>
      <c r="I148" s="165">
        <v>-1.5</v>
      </c>
      <c r="J148" s="165">
        <v>-0.9</v>
      </c>
      <c r="K148" s="165">
        <v>-0.5</v>
      </c>
      <c r="L148" s="165">
        <v>0.5</v>
      </c>
      <c r="M148" s="165">
        <v>0.3</v>
      </c>
      <c r="N148" s="165">
        <v>0.8</v>
      </c>
      <c r="O148" s="165">
        <v>0.4</v>
      </c>
      <c r="P148" s="165">
        <v>0.6</v>
      </c>
      <c r="Q148" s="307">
        <v>0.1</v>
      </c>
    </row>
    <row r="149" spans="1:17" ht="12.75" customHeight="1" x14ac:dyDescent="0.2">
      <c r="A149" s="126">
        <v>2019</v>
      </c>
      <c r="B149" s="182" t="s">
        <v>3</v>
      </c>
      <c r="C149" s="165">
        <v>0.5</v>
      </c>
      <c r="D149" s="165">
        <v>0.5</v>
      </c>
      <c r="E149" s="165">
        <v>-1.4</v>
      </c>
      <c r="F149" s="165">
        <v>1.1000000000000001</v>
      </c>
      <c r="G149" s="165">
        <v>0.9</v>
      </c>
      <c r="H149" s="165">
        <v>1.9</v>
      </c>
      <c r="I149" s="165">
        <v>-2.8</v>
      </c>
      <c r="J149" s="165">
        <v>-0.8</v>
      </c>
      <c r="K149" s="165">
        <v>1.4</v>
      </c>
      <c r="L149" s="165">
        <v>0.4</v>
      </c>
      <c r="M149" s="165">
        <v>1.2</v>
      </c>
      <c r="N149" s="165">
        <v>1</v>
      </c>
      <c r="O149" s="165">
        <v>-0.1</v>
      </c>
      <c r="P149" s="165">
        <v>0.2</v>
      </c>
      <c r="Q149" s="307">
        <v>0.4</v>
      </c>
    </row>
    <row r="150" spans="1:17" ht="12.75" customHeight="1" x14ac:dyDescent="0.2">
      <c r="A150" s="126"/>
      <c r="B150" s="182" t="s">
        <v>4</v>
      </c>
      <c r="C150" s="165">
        <v>-0.2</v>
      </c>
      <c r="D150" s="165">
        <v>-0.2</v>
      </c>
      <c r="E150" s="165">
        <v>-0.4</v>
      </c>
      <c r="F150" s="165">
        <v>-1.4</v>
      </c>
      <c r="G150" s="165">
        <v>-0.4</v>
      </c>
      <c r="H150" s="165">
        <v>-2.2999999999999998</v>
      </c>
      <c r="I150" s="165">
        <v>2.5</v>
      </c>
      <c r="J150" s="165">
        <v>1</v>
      </c>
      <c r="K150" s="165">
        <v>-1.3</v>
      </c>
      <c r="L150" s="165">
        <v>0.1</v>
      </c>
      <c r="M150" s="165">
        <v>0</v>
      </c>
      <c r="N150" s="165">
        <v>1</v>
      </c>
      <c r="O150" s="165">
        <v>0</v>
      </c>
      <c r="P150" s="165">
        <v>-0.2</v>
      </c>
      <c r="Q150" s="307">
        <v>-0.4</v>
      </c>
    </row>
    <row r="151" spans="1:17" ht="12.75" customHeight="1" x14ac:dyDescent="0.2">
      <c r="A151" s="126"/>
      <c r="B151" s="182"/>
      <c r="C151" s="165"/>
      <c r="D151" s="165"/>
      <c r="E151" s="165"/>
      <c r="F151" s="165"/>
      <c r="G151" s="165"/>
      <c r="H151" s="165"/>
      <c r="I151" s="165"/>
      <c r="J151" s="165"/>
      <c r="K151" s="165"/>
      <c r="L151" s="165"/>
      <c r="M151" s="165"/>
      <c r="N151" s="165"/>
      <c r="O151" s="165"/>
      <c r="P151" s="165"/>
      <c r="Q151" s="307"/>
    </row>
    <row r="152" spans="1:17" x14ac:dyDescent="0.2">
      <c r="A152" s="85" t="s">
        <v>75</v>
      </c>
      <c r="C152" s="165"/>
      <c r="D152" s="315"/>
      <c r="E152" s="315"/>
      <c r="F152" s="315"/>
      <c r="G152" s="315"/>
      <c r="H152" s="315"/>
      <c r="I152" s="315"/>
      <c r="J152" s="315"/>
      <c r="K152" s="315"/>
      <c r="L152" s="315"/>
      <c r="M152" s="315"/>
      <c r="N152" s="315"/>
      <c r="O152" s="315"/>
      <c r="P152" s="315"/>
      <c r="Q152" s="314"/>
    </row>
    <row r="153" spans="1:17" s="99" customFormat="1" ht="18.75" customHeight="1" x14ac:dyDescent="0.2">
      <c r="A153" s="205" t="s">
        <v>263</v>
      </c>
      <c r="C153" s="312" t="s">
        <v>181</v>
      </c>
      <c r="D153" s="312" t="s">
        <v>189</v>
      </c>
      <c r="E153" s="312" t="s">
        <v>199</v>
      </c>
      <c r="F153" s="312" t="s">
        <v>200</v>
      </c>
      <c r="G153" s="312" t="s">
        <v>201</v>
      </c>
      <c r="H153" s="312" t="s">
        <v>202</v>
      </c>
      <c r="I153" s="312" t="s">
        <v>203</v>
      </c>
      <c r="J153" s="312" t="s">
        <v>204</v>
      </c>
      <c r="K153" s="312" t="s">
        <v>205</v>
      </c>
      <c r="L153" s="312" t="s">
        <v>206</v>
      </c>
      <c r="M153" s="312" t="s">
        <v>207</v>
      </c>
      <c r="N153" s="312" t="s">
        <v>187</v>
      </c>
      <c r="O153" s="312" t="s">
        <v>186</v>
      </c>
      <c r="P153" s="312" t="s">
        <v>185</v>
      </c>
      <c r="Q153" s="313" t="s">
        <v>215</v>
      </c>
    </row>
    <row r="154" spans="1:17" x14ac:dyDescent="0.2">
      <c r="A154" s="126">
        <v>2015</v>
      </c>
      <c r="B154" s="90" t="s">
        <v>3</v>
      </c>
      <c r="C154" s="165">
        <v>2.7</v>
      </c>
      <c r="D154" s="165">
        <v>3.3</v>
      </c>
      <c r="E154" s="165">
        <v>3.9</v>
      </c>
      <c r="F154" s="165">
        <v>1.5</v>
      </c>
      <c r="G154" s="165">
        <v>1.7</v>
      </c>
      <c r="H154" s="165">
        <v>1.4</v>
      </c>
      <c r="I154" s="165">
        <v>4.5</v>
      </c>
      <c r="J154" s="165">
        <v>-2.1</v>
      </c>
      <c r="K154" s="165">
        <v>6.7</v>
      </c>
      <c r="L154" s="165">
        <v>3.3</v>
      </c>
      <c r="M154" s="165">
        <v>5</v>
      </c>
      <c r="N154" s="165">
        <v>5.0999999999999996</v>
      </c>
      <c r="O154" s="165">
        <v>3.4</v>
      </c>
      <c r="P154" s="165">
        <v>1.3</v>
      </c>
      <c r="Q154" s="307">
        <v>1.9</v>
      </c>
    </row>
    <row r="155" spans="1:17" x14ac:dyDescent="0.2">
      <c r="A155" s="126"/>
      <c r="B155" s="90" t="s">
        <v>4</v>
      </c>
      <c r="C155" s="165">
        <v>2.4</v>
      </c>
      <c r="D155" s="165">
        <v>2.8</v>
      </c>
      <c r="E155" s="165">
        <v>2.4</v>
      </c>
      <c r="F155" s="165">
        <v>1.8</v>
      </c>
      <c r="G155" s="165">
        <v>10.3</v>
      </c>
      <c r="H155" s="165">
        <v>0.2</v>
      </c>
      <c r="I155" s="165">
        <v>1.7</v>
      </c>
      <c r="J155" s="165">
        <v>5</v>
      </c>
      <c r="K155" s="165">
        <v>5.7</v>
      </c>
      <c r="L155" s="165">
        <v>2.9</v>
      </c>
      <c r="M155" s="165">
        <v>4.9000000000000004</v>
      </c>
      <c r="N155" s="165">
        <v>4.5999999999999996</v>
      </c>
      <c r="O155" s="165">
        <v>2.7</v>
      </c>
      <c r="P155" s="165">
        <v>1.2</v>
      </c>
      <c r="Q155" s="307">
        <v>1.6</v>
      </c>
    </row>
    <row r="156" spans="1:17" x14ac:dyDescent="0.2">
      <c r="A156" s="126"/>
      <c r="B156" s="90" t="s">
        <v>1</v>
      </c>
      <c r="C156" s="165">
        <v>2.1</v>
      </c>
      <c r="D156" s="165">
        <v>2.1</v>
      </c>
      <c r="E156" s="165">
        <v>0.7</v>
      </c>
      <c r="F156" s="165">
        <v>1.2</v>
      </c>
      <c r="G156" s="165">
        <v>12.5</v>
      </c>
      <c r="H156" s="165">
        <v>-0.7</v>
      </c>
      <c r="I156" s="165">
        <v>-0.9</v>
      </c>
      <c r="J156" s="165">
        <v>5.7</v>
      </c>
      <c r="K156" s="165">
        <v>2.1</v>
      </c>
      <c r="L156" s="165">
        <v>2.5</v>
      </c>
      <c r="M156" s="165">
        <v>4.4000000000000004</v>
      </c>
      <c r="N156" s="165">
        <v>3.8</v>
      </c>
      <c r="O156" s="165">
        <v>2.4</v>
      </c>
      <c r="P156" s="165">
        <v>0.8</v>
      </c>
      <c r="Q156" s="307">
        <v>1.3</v>
      </c>
    </row>
    <row r="157" spans="1:17" x14ac:dyDescent="0.2">
      <c r="A157" s="126"/>
      <c r="B157" s="90" t="s">
        <v>2</v>
      </c>
      <c r="C157" s="165">
        <v>2.2000000000000002</v>
      </c>
      <c r="D157" s="165">
        <v>1.7</v>
      </c>
      <c r="E157" s="165">
        <v>-2.6</v>
      </c>
      <c r="F157" s="165">
        <v>0.3</v>
      </c>
      <c r="G157" s="165">
        <v>7.6</v>
      </c>
      <c r="H157" s="165">
        <v>-1.1000000000000001</v>
      </c>
      <c r="I157" s="165">
        <v>-1</v>
      </c>
      <c r="J157" s="165">
        <v>5.0999999999999996</v>
      </c>
      <c r="K157" s="165">
        <v>3.3</v>
      </c>
      <c r="L157" s="165">
        <v>2</v>
      </c>
      <c r="M157" s="165">
        <v>3.9</v>
      </c>
      <c r="N157" s="165">
        <v>2.8</v>
      </c>
      <c r="O157" s="165">
        <v>2</v>
      </c>
      <c r="P157" s="165">
        <v>0.5</v>
      </c>
      <c r="Q157" s="307">
        <v>1.4</v>
      </c>
    </row>
    <row r="158" spans="1:17" x14ac:dyDescent="0.2">
      <c r="A158" s="126">
        <v>2016</v>
      </c>
      <c r="B158" s="90" t="s">
        <v>3</v>
      </c>
      <c r="C158" s="165">
        <v>2.1</v>
      </c>
      <c r="D158" s="165">
        <v>1.7</v>
      </c>
      <c r="E158" s="165">
        <v>-5</v>
      </c>
      <c r="F158" s="165">
        <v>-0.1</v>
      </c>
      <c r="G158" s="165">
        <v>3.3</v>
      </c>
      <c r="H158" s="165">
        <v>-1.1000000000000001</v>
      </c>
      <c r="I158" s="165">
        <v>-1.4</v>
      </c>
      <c r="J158" s="165">
        <v>6.8</v>
      </c>
      <c r="K158" s="165">
        <v>2.5</v>
      </c>
      <c r="L158" s="165">
        <v>2.1</v>
      </c>
      <c r="M158" s="165">
        <v>3.9</v>
      </c>
      <c r="N158" s="165">
        <v>2.6</v>
      </c>
      <c r="O158" s="165">
        <v>2.1</v>
      </c>
      <c r="P158" s="165">
        <v>0.8</v>
      </c>
      <c r="Q158" s="307">
        <v>1.2</v>
      </c>
    </row>
    <row r="159" spans="1:17" x14ac:dyDescent="0.2">
      <c r="A159" s="126"/>
      <c r="B159" s="90" t="s">
        <v>4</v>
      </c>
      <c r="C159" s="165">
        <v>1.7</v>
      </c>
      <c r="D159" s="165">
        <v>1.6</v>
      </c>
      <c r="E159" s="165">
        <v>-6.8</v>
      </c>
      <c r="F159" s="165">
        <v>1</v>
      </c>
      <c r="G159" s="165">
        <v>-2.5</v>
      </c>
      <c r="H159" s="165">
        <v>0.5</v>
      </c>
      <c r="I159" s="165">
        <v>5</v>
      </c>
      <c r="J159" s="165">
        <v>5.4</v>
      </c>
      <c r="K159" s="165">
        <v>3</v>
      </c>
      <c r="L159" s="165">
        <v>1.6</v>
      </c>
      <c r="M159" s="165">
        <v>3.2</v>
      </c>
      <c r="N159" s="165">
        <v>1.8</v>
      </c>
      <c r="O159" s="165">
        <v>2</v>
      </c>
      <c r="P159" s="165">
        <v>-0.1</v>
      </c>
      <c r="Q159" s="307">
        <v>0.8</v>
      </c>
    </row>
    <row r="160" spans="1:17" x14ac:dyDescent="0.2">
      <c r="A160" s="126"/>
      <c r="B160" s="90" t="s">
        <v>1</v>
      </c>
      <c r="C160" s="165">
        <v>1.7</v>
      </c>
      <c r="D160" s="165">
        <v>1.9</v>
      </c>
      <c r="E160" s="165">
        <v>-6.5</v>
      </c>
      <c r="F160" s="165">
        <v>0.9</v>
      </c>
      <c r="G160" s="165">
        <v>3.3</v>
      </c>
      <c r="H160" s="165">
        <v>0.4</v>
      </c>
      <c r="I160" s="165">
        <v>0.1</v>
      </c>
      <c r="J160" s="165">
        <v>5.0999999999999996</v>
      </c>
      <c r="K160" s="165">
        <v>4.7</v>
      </c>
      <c r="L160" s="165">
        <v>1.9</v>
      </c>
      <c r="M160" s="165">
        <v>3.7</v>
      </c>
      <c r="N160" s="165">
        <v>4</v>
      </c>
      <c r="O160" s="165">
        <v>2.1</v>
      </c>
      <c r="P160" s="165">
        <v>-0.3</v>
      </c>
      <c r="Q160" s="307">
        <v>0.9</v>
      </c>
    </row>
    <row r="161" spans="1:17" x14ac:dyDescent="0.2">
      <c r="A161" s="126"/>
      <c r="B161" s="90" t="s">
        <v>2</v>
      </c>
      <c r="C161" s="165">
        <v>1.7</v>
      </c>
      <c r="D161" s="165">
        <v>2.2999999999999998</v>
      </c>
      <c r="E161" s="165">
        <v>-4.3</v>
      </c>
      <c r="F161" s="165">
        <v>2.1</v>
      </c>
      <c r="G161" s="165">
        <v>-2.8</v>
      </c>
      <c r="H161" s="165">
        <v>1.9</v>
      </c>
      <c r="I161" s="165">
        <v>5</v>
      </c>
      <c r="J161" s="165">
        <v>5.3</v>
      </c>
      <c r="K161" s="165">
        <v>6.1</v>
      </c>
      <c r="L161" s="165">
        <v>2.1</v>
      </c>
      <c r="M161" s="165">
        <v>4.4000000000000004</v>
      </c>
      <c r="N161" s="165">
        <v>5.3</v>
      </c>
      <c r="O161" s="165">
        <v>1.9</v>
      </c>
      <c r="P161" s="165">
        <v>-0.5</v>
      </c>
      <c r="Q161" s="307">
        <v>1</v>
      </c>
    </row>
    <row r="162" spans="1:17" x14ac:dyDescent="0.2">
      <c r="A162" s="126">
        <v>2017</v>
      </c>
      <c r="B162" s="120" t="s">
        <v>3</v>
      </c>
      <c r="C162" s="165">
        <v>1.8</v>
      </c>
      <c r="D162" s="165">
        <v>2.4</v>
      </c>
      <c r="E162" s="165">
        <v>1.5</v>
      </c>
      <c r="F162" s="165">
        <v>2.2999999999999998</v>
      </c>
      <c r="G162" s="165">
        <v>1.6</v>
      </c>
      <c r="H162" s="165">
        <v>2.5</v>
      </c>
      <c r="I162" s="165">
        <v>-1.2</v>
      </c>
      <c r="J162" s="165">
        <v>6.7</v>
      </c>
      <c r="K162" s="165">
        <v>9.1999999999999993</v>
      </c>
      <c r="L162" s="165">
        <v>2.2000000000000002</v>
      </c>
      <c r="M162" s="165">
        <v>3</v>
      </c>
      <c r="N162" s="165">
        <v>5.4</v>
      </c>
      <c r="O162" s="165">
        <v>2.2999999999999998</v>
      </c>
      <c r="P162" s="165">
        <v>0.2</v>
      </c>
      <c r="Q162" s="307">
        <v>1.2</v>
      </c>
    </row>
    <row r="163" spans="1:17" x14ac:dyDescent="0.2">
      <c r="A163" s="126"/>
      <c r="B163" s="127" t="s">
        <v>4</v>
      </c>
      <c r="C163" s="165">
        <v>1.9</v>
      </c>
      <c r="D163" s="165">
        <v>2.2000000000000002</v>
      </c>
      <c r="E163" s="165">
        <v>3.2</v>
      </c>
      <c r="F163" s="165">
        <v>0.7</v>
      </c>
      <c r="G163" s="165">
        <v>0.9</v>
      </c>
      <c r="H163" s="165">
        <v>1.4</v>
      </c>
      <c r="I163" s="165">
        <v>-4.5999999999999996</v>
      </c>
      <c r="J163" s="165">
        <v>2.9</v>
      </c>
      <c r="K163" s="165">
        <v>7.6</v>
      </c>
      <c r="L163" s="165">
        <v>2.5</v>
      </c>
      <c r="M163" s="165">
        <v>2.7</v>
      </c>
      <c r="N163" s="165">
        <v>6.4</v>
      </c>
      <c r="O163" s="165">
        <v>2.2000000000000002</v>
      </c>
      <c r="P163" s="165">
        <v>0.8</v>
      </c>
      <c r="Q163" s="307">
        <v>1.3</v>
      </c>
    </row>
    <row r="164" spans="1:17" x14ac:dyDescent="0.2">
      <c r="A164" s="126"/>
      <c r="B164" s="134" t="s">
        <v>1</v>
      </c>
      <c r="C164" s="165">
        <v>2</v>
      </c>
      <c r="D164" s="165">
        <v>2.1</v>
      </c>
      <c r="E164" s="165">
        <v>4</v>
      </c>
      <c r="F164" s="165">
        <v>2.2000000000000002</v>
      </c>
      <c r="G164" s="165">
        <v>-4</v>
      </c>
      <c r="H164" s="165">
        <v>3</v>
      </c>
      <c r="I164" s="165">
        <v>1.4</v>
      </c>
      <c r="J164" s="165">
        <v>2.2999999999999998</v>
      </c>
      <c r="K164" s="165">
        <v>7.1</v>
      </c>
      <c r="L164" s="165">
        <v>2.1</v>
      </c>
      <c r="M164" s="165">
        <v>2.4</v>
      </c>
      <c r="N164" s="165">
        <v>4.2</v>
      </c>
      <c r="O164" s="165">
        <v>2.1</v>
      </c>
      <c r="P164" s="165">
        <v>0.8</v>
      </c>
      <c r="Q164" s="307">
        <v>1.3</v>
      </c>
    </row>
    <row r="165" spans="1:17" s="99" customFormat="1" x14ac:dyDescent="0.2">
      <c r="A165" s="126"/>
      <c r="B165" s="134" t="s">
        <v>2</v>
      </c>
      <c r="C165" s="165">
        <v>1.6</v>
      </c>
      <c r="D165" s="165">
        <v>1.6</v>
      </c>
      <c r="E165" s="165">
        <v>3.2</v>
      </c>
      <c r="F165" s="165">
        <v>2.2000000000000002</v>
      </c>
      <c r="G165" s="165">
        <v>-0.5</v>
      </c>
      <c r="H165" s="165">
        <v>3.2</v>
      </c>
      <c r="I165" s="165">
        <v>-1.7</v>
      </c>
      <c r="J165" s="165">
        <v>1.7</v>
      </c>
      <c r="K165" s="165">
        <v>4.5</v>
      </c>
      <c r="L165" s="165">
        <v>1.6</v>
      </c>
      <c r="M165" s="165">
        <v>0.8</v>
      </c>
      <c r="N165" s="165">
        <v>3.7</v>
      </c>
      <c r="O165" s="165">
        <v>2</v>
      </c>
      <c r="P165" s="165">
        <v>0.4</v>
      </c>
      <c r="Q165" s="307">
        <v>1</v>
      </c>
    </row>
    <row r="166" spans="1:17" x14ac:dyDescent="0.2">
      <c r="A166" s="126">
        <v>2018</v>
      </c>
      <c r="B166" s="140" t="s">
        <v>3</v>
      </c>
      <c r="C166" s="165">
        <v>1.2</v>
      </c>
      <c r="D166" s="165">
        <v>1.2</v>
      </c>
      <c r="E166" s="165">
        <v>-1</v>
      </c>
      <c r="F166" s="165">
        <v>2</v>
      </c>
      <c r="G166" s="165">
        <v>1.4</v>
      </c>
      <c r="H166" s="165">
        <v>2.2999999999999998</v>
      </c>
      <c r="I166" s="165">
        <v>3.5</v>
      </c>
      <c r="J166" s="165">
        <v>-3.2</v>
      </c>
      <c r="K166" s="165">
        <v>-0.3</v>
      </c>
      <c r="L166" s="165">
        <v>1.4</v>
      </c>
      <c r="M166" s="165">
        <v>1.4</v>
      </c>
      <c r="N166" s="165">
        <v>3.4</v>
      </c>
      <c r="O166" s="165">
        <v>1.7</v>
      </c>
      <c r="P166" s="165">
        <v>0</v>
      </c>
      <c r="Q166" s="307">
        <v>0.6</v>
      </c>
    </row>
    <row r="167" spans="1:17" x14ac:dyDescent="0.2">
      <c r="B167" s="182" t="s">
        <v>4</v>
      </c>
      <c r="C167" s="165">
        <v>1.4</v>
      </c>
      <c r="D167" s="165">
        <v>1.4</v>
      </c>
      <c r="E167" s="165">
        <v>-2.5</v>
      </c>
      <c r="F167" s="165">
        <v>1.1000000000000001</v>
      </c>
      <c r="G167" s="165">
        <v>2.5</v>
      </c>
      <c r="H167" s="165">
        <v>1.7</v>
      </c>
      <c r="I167" s="165">
        <v>-1.3</v>
      </c>
      <c r="J167" s="165">
        <v>-1.8</v>
      </c>
      <c r="K167" s="165">
        <v>0</v>
      </c>
      <c r="L167" s="165">
        <v>1.6</v>
      </c>
      <c r="M167" s="165">
        <v>2.9</v>
      </c>
      <c r="N167" s="165">
        <v>3.4</v>
      </c>
      <c r="O167" s="165">
        <v>1.7</v>
      </c>
      <c r="P167" s="165">
        <v>-0.1</v>
      </c>
      <c r="Q167" s="307">
        <v>0.8</v>
      </c>
    </row>
    <row r="168" spans="1:17" x14ac:dyDescent="0.2">
      <c r="B168" s="182" t="s">
        <v>1</v>
      </c>
      <c r="C168" s="165">
        <v>1.6</v>
      </c>
      <c r="D168" s="165">
        <v>1.5</v>
      </c>
      <c r="E168" s="165">
        <v>-3.2</v>
      </c>
      <c r="F168" s="165">
        <v>0.8</v>
      </c>
      <c r="G168" s="165">
        <v>4.5999999999999996</v>
      </c>
      <c r="H168" s="165">
        <v>0.9</v>
      </c>
      <c r="I168" s="165">
        <v>-1.9</v>
      </c>
      <c r="J168" s="165">
        <v>0.2</v>
      </c>
      <c r="K168" s="165">
        <v>1.2</v>
      </c>
      <c r="L168" s="165">
        <v>1.9</v>
      </c>
      <c r="M168" s="165">
        <v>3.4</v>
      </c>
      <c r="N168" s="165">
        <v>4.5</v>
      </c>
      <c r="O168" s="165">
        <v>1.4</v>
      </c>
      <c r="P168" s="165">
        <v>0.3</v>
      </c>
      <c r="Q168" s="307">
        <v>0.9</v>
      </c>
    </row>
    <row r="169" spans="1:17" x14ac:dyDescent="0.2">
      <c r="B169" s="182" t="s">
        <v>2</v>
      </c>
      <c r="C169" s="165">
        <v>1.4</v>
      </c>
      <c r="D169" s="165">
        <v>1.3</v>
      </c>
      <c r="E169" s="165">
        <v>-2.5</v>
      </c>
      <c r="F169" s="165">
        <v>-0.7</v>
      </c>
      <c r="G169" s="165">
        <v>8.6999999999999993</v>
      </c>
      <c r="H169" s="165">
        <v>-1.3</v>
      </c>
      <c r="I169" s="165">
        <v>-2.5</v>
      </c>
      <c r="J169" s="165">
        <v>-0.7</v>
      </c>
      <c r="K169" s="165">
        <v>0.3</v>
      </c>
      <c r="L169" s="165">
        <v>2</v>
      </c>
      <c r="M169" s="165">
        <v>3.5</v>
      </c>
      <c r="N169" s="165">
        <v>3.9</v>
      </c>
      <c r="O169" s="165">
        <v>1.4</v>
      </c>
      <c r="P169" s="304">
        <v>1.1000000000000001</v>
      </c>
      <c r="Q169" s="165">
        <v>0.7</v>
      </c>
    </row>
    <row r="170" spans="1:17" x14ac:dyDescent="0.2">
      <c r="A170" s="126">
        <v>2019</v>
      </c>
      <c r="B170" s="182" t="s">
        <v>3</v>
      </c>
      <c r="C170" s="165">
        <v>1.8</v>
      </c>
      <c r="D170" s="165">
        <v>1.8</v>
      </c>
      <c r="E170" s="165">
        <v>-1.8</v>
      </c>
      <c r="F170" s="165">
        <v>0.3</v>
      </c>
      <c r="G170" s="165">
        <v>4.9000000000000004</v>
      </c>
      <c r="H170" s="165">
        <v>0.9</v>
      </c>
      <c r="I170" s="165">
        <v>-6.3</v>
      </c>
      <c r="J170" s="165">
        <v>0.5</v>
      </c>
      <c r="K170" s="165">
        <v>3.2</v>
      </c>
      <c r="L170" s="165">
        <v>2.1</v>
      </c>
      <c r="M170" s="165">
        <v>4.4000000000000004</v>
      </c>
      <c r="N170" s="165">
        <v>4.8</v>
      </c>
      <c r="O170" s="165">
        <v>0.8</v>
      </c>
      <c r="P170" s="304">
        <v>1.2</v>
      </c>
      <c r="Q170" s="165">
        <v>1.2</v>
      </c>
    </row>
    <row r="171" spans="1:17" ht="13.5" thickBot="1" x14ac:dyDescent="0.25">
      <c r="A171" s="329"/>
      <c r="B171" s="218" t="s">
        <v>4</v>
      </c>
      <c r="C171" s="316">
        <v>1.2</v>
      </c>
      <c r="D171" s="316">
        <v>1.2</v>
      </c>
      <c r="E171" s="316">
        <v>-1.3</v>
      </c>
      <c r="F171" s="316">
        <v>-0.5</v>
      </c>
      <c r="G171" s="316">
        <v>1.9</v>
      </c>
      <c r="H171" s="316">
        <v>-0.9</v>
      </c>
      <c r="I171" s="316">
        <v>-0.3</v>
      </c>
      <c r="J171" s="316">
        <v>0.9</v>
      </c>
      <c r="K171" s="316">
        <v>1.4</v>
      </c>
      <c r="L171" s="316">
        <v>1.6</v>
      </c>
      <c r="M171" s="316">
        <v>2.6</v>
      </c>
      <c r="N171" s="316">
        <v>4.5999999999999996</v>
      </c>
      <c r="O171" s="316">
        <v>0.7</v>
      </c>
      <c r="P171" s="339">
        <v>0.9</v>
      </c>
      <c r="Q171" s="316">
        <v>0.6</v>
      </c>
    </row>
    <row r="172" spans="1:17" x14ac:dyDescent="0.2">
      <c r="A172" s="83" t="s">
        <v>283</v>
      </c>
      <c r="B172" s="98"/>
      <c r="C172" s="118"/>
      <c r="D172" s="118"/>
      <c r="E172" s="118"/>
      <c r="F172" s="118"/>
      <c r="G172" s="118"/>
      <c r="H172" s="118"/>
      <c r="I172" s="118"/>
      <c r="J172" s="118"/>
      <c r="K172" s="118"/>
      <c r="L172" s="118"/>
      <c r="M172" s="118"/>
      <c r="N172" s="118"/>
      <c r="O172" s="118"/>
      <c r="P172" s="118"/>
      <c r="Q172" s="118"/>
    </row>
    <row r="173" spans="1:17" ht="12.75" customHeight="1" x14ac:dyDescent="0.2">
      <c r="A173" s="83" t="s">
        <v>212</v>
      </c>
      <c r="B173" s="98"/>
      <c r="C173" s="118"/>
      <c r="D173" s="118"/>
      <c r="E173" s="118"/>
      <c r="F173" s="118"/>
      <c r="G173" s="118"/>
      <c r="H173" s="118"/>
      <c r="I173" s="118"/>
      <c r="J173" s="118"/>
      <c r="K173" s="118"/>
      <c r="L173" s="118"/>
      <c r="M173" s="118"/>
      <c r="N173" s="118"/>
      <c r="O173" s="118"/>
      <c r="P173" s="118"/>
      <c r="Q173" s="118"/>
    </row>
    <row r="174" spans="1:17" ht="12.75" customHeight="1" x14ac:dyDescent="0.2">
      <c r="A174" s="83" t="s">
        <v>284</v>
      </c>
      <c r="B174" s="98"/>
      <c r="C174" s="118"/>
      <c r="D174" s="118"/>
      <c r="E174" s="118"/>
      <c r="F174" s="118"/>
      <c r="G174" s="118"/>
      <c r="H174" s="118"/>
      <c r="I174" s="118"/>
      <c r="J174" s="118"/>
      <c r="K174" s="118"/>
      <c r="L174" s="118"/>
      <c r="M174" s="118"/>
      <c r="N174" s="118"/>
      <c r="O174" s="118"/>
      <c r="P174" s="118"/>
      <c r="Q174" s="118"/>
    </row>
  </sheetData>
  <mergeCells count="3">
    <mergeCell ref="A1:P1"/>
    <mergeCell ref="A5:C5"/>
    <mergeCell ref="B3:P3"/>
  </mergeCells>
  <pageMargins left="0.55118110236220474" right="0.55118110236220474" top="0.78740157480314965" bottom="0.78740157480314965" header="0.51181102362204722" footer="0.51181102362204722"/>
  <pageSetup paperSize="9" scale="4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K2LS and ABMI</vt:lpstr>
      <vt:lpstr>Recession checker</vt:lpstr>
      <vt:lpstr>Ready Reckoner</vt:lpstr>
      <vt:lpstr>Contents</vt:lpstr>
      <vt:lpstr>Table 1.1</vt:lpstr>
      <vt:lpstr>Table 1.2</vt:lpstr>
      <vt:lpstr>Table 1.3</vt:lpstr>
      <vt:lpstr>Table 1.4</vt:lpstr>
      <vt:lpstr>Table 1.5</vt:lpstr>
      <vt:lpstr>Inkscape chart 1 original</vt:lpstr>
      <vt:lpstr>Inkscape chart 2 original</vt:lpstr>
      <vt:lpstr>Inkscape chart 3 (2)</vt:lpstr>
      <vt:lpstr>Inkscape chart 5 (2)</vt:lpstr>
      <vt:lpstr>Contents!Print_Area</vt:lpstr>
      <vt:lpstr>'Ready Reckoner'!Print_Area</vt:lpstr>
      <vt:lpstr>'Table 1.1'!Print_Area</vt:lpstr>
      <vt:lpstr>'Table 1.2'!Print_Area</vt:lpstr>
      <vt:lpstr>'Table 1.3'!Print_Area</vt:lpstr>
      <vt:lpstr>'Table 1.4'!Print_Area</vt:lpstr>
      <vt:lpstr>'Table 1.5'!Print_Area</vt:lpstr>
    </vt:vector>
  </TitlesOfParts>
  <Company>The 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2000-04-17T10:56:53Z</dcterms:created>
  <cp:lastPrinted>2019-03-04T12:46:35Z</cp:lastPrinted>
  <dcterms:modified xsi:type="dcterms:W3CDTF">2019-09-18T09:42:20Z</dcterms:modified>
</cp:coreProperties>
</file>